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40" yWindow="105" windowWidth="18960" windowHeight="7560" tabRatio="941"/>
  </bookViews>
  <sheets>
    <sheet name="Titelblad" sheetId="9" r:id="rId1"/>
    <sheet name="Toelichting" sheetId="10" r:id="rId2"/>
    <sheet name="Bronnen en toepassingen" sheetId="11" r:id="rId3"/>
    <sheet name="1. Entry- en exittarieven" sheetId="21" r:id="rId4"/>
    <sheet name="Input --&gt;" sheetId="13" r:id="rId5"/>
    <sheet name="2. Parameters" sheetId="24" r:id="rId6"/>
    <sheet name="3. Input NRUI " sheetId="27" r:id="rId7"/>
    <sheet name="4. Input nacalculaties 18-20" sheetId="28" r:id="rId8"/>
    <sheet name="5. Input incidenteel RS Pernis " sheetId="38" r:id="rId9"/>
    <sheet name="6. Input inc vern aansluittaak" sheetId="42" r:id="rId10"/>
    <sheet name="7. Input incidentele correcties" sheetId="44" r:id="rId11"/>
    <sheet name="8. Input capaciteit" sheetId="35" r:id="rId12"/>
    <sheet name="Berekeningen --&gt;" sheetId="15" r:id="rId13"/>
    <sheet name="9. NRUI" sheetId="22" r:id="rId14"/>
    <sheet name="10. Nacalculaties 18-20" sheetId="25" r:id="rId15"/>
    <sheet name="11. Incidenteel RS Pernis" sheetId="29" r:id="rId16"/>
    <sheet name="12. Incidenteel gewijzigd MB" sheetId="30" r:id="rId17"/>
    <sheet name="13. Inc vernieuwde aansluittaak" sheetId="43" r:id="rId18"/>
    <sheet name="14. Incidentele correcties" sheetId="26" r:id="rId19"/>
    <sheet name="15. Toegestane inkomsten" sheetId="32" r:id="rId20"/>
    <sheet name="16. RPM" sheetId="34" r:id="rId21"/>
    <sheet name="17. Entry- en exittarieven " sheetId="36" r:id="rId2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45" i="30" l="1"/>
  <c r="F83" i="24"/>
  <c r="F15" i="30"/>
  <c r="N44" i="30"/>
  <c r="N48" i="30"/>
  <c r="F84" i="24"/>
  <c r="F16" i="30"/>
  <c r="N49" i="30"/>
  <c r="F85" i="24"/>
  <c r="F17" i="30"/>
  <c r="N50" i="30"/>
  <c r="N36" i="30"/>
  <c r="N35" i="30"/>
  <c r="N39" i="30"/>
  <c r="N40" i="30"/>
  <c r="N41" i="30"/>
  <c r="N55" i="30"/>
  <c r="N65" i="30"/>
  <c r="N66" i="30"/>
  <c r="N63" i="30"/>
  <c r="F100" i="24"/>
  <c r="P99" i="24"/>
  <c r="F22" i="30"/>
  <c r="N64" i="30"/>
  <c r="N67" i="30"/>
  <c r="N68" i="30"/>
  <c r="Q115" i="24"/>
  <c r="Q116" i="24"/>
  <c r="Q129" i="24"/>
  <c r="R115" i="24"/>
  <c r="R116" i="24"/>
  <c r="R129" i="24"/>
  <c r="F25" i="30"/>
  <c r="N69" i="30"/>
  <c r="N60" i="30"/>
  <c r="N72" i="30"/>
  <c r="N84" i="30"/>
  <c r="N79" i="30"/>
  <c r="N89" i="30"/>
  <c r="N109" i="30"/>
  <c r="J45" i="30"/>
  <c r="J44" i="30"/>
  <c r="J48" i="30"/>
  <c r="J49" i="30"/>
  <c r="J50" i="30"/>
  <c r="J36" i="30"/>
  <c r="J35" i="30"/>
  <c r="J39" i="30"/>
  <c r="J40" i="30"/>
  <c r="J41" i="30"/>
  <c r="J55" i="30"/>
  <c r="J84" i="30"/>
  <c r="J79" i="30"/>
  <c r="J89" i="30"/>
  <c r="F30" i="29"/>
  <c r="J41" i="29"/>
  <c r="H41" i="29"/>
  <c r="P82" i="24"/>
  <c r="F82" i="24"/>
  <c r="P81" i="24"/>
  <c r="F81" i="24"/>
  <c r="P80" i="24"/>
  <c r="F80" i="24"/>
  <c r="P79" i="24"/>
  <c r="F79" i="24"/>
  <c r="P78" i="24"/>
  <c r="F78" i="24"/>
  <c r="P77" i="24"/>
  <c r="N24" i="29"/>
  <c r="L41" i="29"/>
  <c r="F31" i="29"/>
  <c r="Q83" i="24"/>
  <c r="Q82" i="24"/>
  <c r="Q81" i="24"/>
  <c r="Q80" i="24"/>
  <c r="Q79" i="24"/>
  <c r="Q78" i="24"/>
  <c r="Q77" i="24"/>
  <c r="O24" i="29"/>
  <c r="M41" i="29"/>
  <c r="F12" i="29"/>
  <c r="J42" i="29"/>
  <c r="H42" i="29"/>
  <c r="N25" i="29"/>
  <c r="L42" i="29"/>
  <c r="O25" i="29"/>
  <c r="M42" i="29"/>
  <c r="J43" i="29"/>
  <c r="H43" i="29"/>
  <c r="N26" i="29"/>
  <c r="L43" i="29"/>
  <c r="O26" i="29"/>
  <c r="M43" i="29"/>
  <c r="J44" i="29"/>
  <c r="H44" i="29"/>
  <c r="N27" i="29"/>
  <c r="L44" i="29"/>
  <c r="O27" i="29"/>
  <c r="M44" i="29"/>
  <c r="J45" i="29"/>
  <c r="H45" i="29"/>
  <c r="N28" i="29"/>
  <c r="L45" i="29"/>
  <c r="O28" i="29"/>
  <c r="M45" i="29"/>
  <c r="R130" i="24"/>
  <c r="F27" i="30"/>
  <c r="J30" i="30"/>
  <c r="K30" i="30"/>
  <c r="J99" i="30"/>
  <c r="J95" i="30"/>
  <c r="J103" i="30"/>
  <c r="J109" i="30"/>
  <c r="K45" i="30"/>
  <c r="K44" i="30"/>
  <c r="K48" i="30"/>
  <c r="K49" i="30"/>
  <c r="K50" i="30"/>
  <c r="K36" i="30"/>
  <c r="K35" i="30"/>
  <c r="K39" i="30"/>
  <c r="K40" i="30"/>
  <c r="K41" i="30"/>
  <c r="K55" i="30"/>
  <c r="K84" i="30"/>
  <c r="K79" i="30"/>
  <c r="K89" i="30"/>
  <c r="K99" i="30"/>
  <c r="K95" i="30"/>
  <c r="K103" i="30"/>
  <c r="K109" i="30"/>
  <c r="L45" i="30"/>
  <c r="L44" i="30"/>
  <c r="L48" i="30"/>
  <c r="L49" i="30"/>
  <c r="L50" i="30"/>
  <c r="L36" i="30"/>
  <c r="L35" i="30"/>
  <c r="L39" i="30"/>
  <c r="L40" i="30"/>
  <c r="L41" i="30"/>
  <c r="L55" i="30"/>
  <c r="L109" i="30"/>
  <c r="M45" i="30"/>
  <c r="M44" i="30"/>
  <c r="M48" i="30"/>
  <c r="M49" i="30"/>
  <c r="M50" i="30"/>
  <c r="M36" i="30"/>
  <c r="M35" i="30"/>
  <c r="M39" i="30"/>
  <c r="M40" i="30"/>
  <c r="M41" i="30"/>
  <c r="M55" i="30"/>
  <c r="M84" i="30"/>
  <c r="M79" i="30"/>
  <c r="M89" i="30"/>
  <c r="M109" i="30"/>
  <c r="N54" i="30"/>
  <c r="N83" i="30"/>
  <c r="N78" i="30"/>
  <c r="N88" i="30"/>
  <c r="N108" i="30"/>
  <c r="N53" i="30"/>
  <c r="N82" i="30"/>
  <c r="N77" i="30"/>
  <c r="N87" i="30"/>
  <c r="N107" i="30"/>
  <c r="F60" i="24"/>
  <c r="F27" i="25"/>
  <c r="J68" i="25"/>
  <c r="J70" i="25"/>
  <c r="H70" i="25"/>
  <c r="F26" i="25"/>
  <c r="J69" i="25"/>
  <c r="N59" i="25"/>
  <c r="N60" i="25"/>
  <c r="N57" i="25"/>
  <c r="F14" i="25"/>
  <c r="F101" i="24"/>
  <c r="Q100" i="24"/>
  <c r="Q99" i="24"/>
  <c r="F17" i="25"/>
  <c r="N58" i="25"/>
  <c r="N61" i="25"/>
  <c r="F58" i="24"/>
  <c r="F25" i="25"/>
  <c r="N63" i="25"/>
  <c r="H63" i="25"/>
  <c r="H39" i="44"/>
  <c r="H38" i="44"/>
  <c r="H33" i="44"/>
  <c r="H32" i="44"/>
  <c r="H31" i="44"/>
  <c r="H28" i="44"/>
  <c r="H27" i="44"/>
  <c r="H26" i="44"/>
  <c r="H21" i="44"/>
  <c r="H20" i="44"/>
  <c r="H19" i="44"/>
  <c r="H14" i="44"/>
  <c r="T119" i="24"/>
  <c r="S119" i="24"/>
  <c r="S120" i="24"/>
  <c r="F13" i="28"/>
  <c r="F24" i="25"/>
  <c r="F80" i="36"/>
  <c r="F86" i="24"/>
  <c r="F18" i="29"/>
  <c r="F19" i="29"/>
  <c r="H49" i="29"/>
  <c r="F26" i="29"/>
  <c r="K36" i="22"/>
  <c r="F32" i="29"/>
  <c r="F13" i="29"/>
  <c r="S131" i="24"/>
  <c r="J82" i="30"/>
  <c r="J77" i="30"/>
  <c r="F26" i="30"/>
  <c r="J83" i="30"/>
  <c r="J78" i="30"/>
  <c r="F11" i="29"/>
  <c r="J94" i="30"/>
  <c r="H79" i="30"/>
  <c r="K82" i="30"/>
  <c r="K77" i="30"/>
  <c r="K83" i="30"/>
  <c r="K78" i="30"/>
  <c r="K94" i="30"/>
  <c r="M82" i="30"/>
  <c r="M77" i="30"/>
  <c r="M83" i="30"/>
  <c r="M78" i="30"/>
  <c r="H60" i="30"/>
  <c r="O30" i="43"/>
  <c r="F23" i="32"/>
  <c r="O21" i="43"/>
  <c r="O26" i="43"/>
  <c r="F16" i="43"/>
  <c r="O23" i="43"/>
  <c r="H23" i="43"/>
  <c r="F17" i="43"/>
  <c r="F15" i="43"/>
  <c r="O31" i="43"/>
  <c r="O22" i="43"/>
  <c r="H22" i="43"/>
  <c r="O27" i="43"/>
  <c r="F18" i="43"/>
  <c r="O34" i="43"/>
  <c r="O35" i="43"/>
  <c r="O79" i="43"/>
  <c r="J46" i="25"/>
  <c r="H46" i="25"/>
  <c r="J48" i="25"/>
  <c r="F87" i="24"/>
  <c r="F19" i="30"/>
  <c r="J31" i="25"/>
  <c r="J32" i="25"/>
  <c r="F212" i="24"/>
  <c r="F213" i="24"/>
  <c r="F76" i="36"/>
  <c r="H35" i="43"/>
  <c r="H34" i="43"/>
  <c r="H26" i="43"/>
  <c r="H27" i="43"/>
  <c r="H30" i="43"/>
  <c r="H31" i="43"/>
  <c r="H21" i="43"/>
  <c r="F15" i="42"/>
  <c r="F23" i="42"/>
  <c r="F24" i="42"/>
  <c r="F29" i="42"/>
  <c r="F28" i="42"/>
  <c r="F20" i="42"/>
  <c r="F19" i="42"/>
  <c r="F16" i="42"/>
  <c r="F14" i="42"/>
  <c r="F35" i="28"/>
  <c r="T120" i="24"/>
  <c r="T132" i="24"/>
  <c r="F79" i="36"/>
  <c r="B51" i="10"/>
  <c r="B52" i="10"/>
  <c r="B65" i="10"/>
  <c r="F14" i="29"/>
  <c r="F15" i="29"/>
  <c r="F138" i="24"/>
  <c r="F26" i="34"/>
  <c r="I45" i="29"/>
  <c r="I44" i="29"/>
  <c r="I43" i="29"/>
  <c r="I42" i="29"/>
  <c r="I41" i="29"/>
  <c r="D45" i="29"/>
  <c r="D44" i="29"/>
  <c r="D43" i="29"/>
  <c r="D42" i="29"/>
  <c r="D41" i="29"/>
  <c r="B42" i="29"/>
  <c r="B43" i="29"/>
  <c r="B44" i="29"/>
  <c r="B45" i="29"/>
  <c r="B41" i="29"/>
  <c r="H47" i="22"/>
  <c r="I47" i="22"/>
  <c r="J47" i="22"/>
  <c r="H48" i="22"/>
  <c r="I48" i="22"/>
  <c r="J48" i="22"/>
  <c r="H49" i="22"/>
  <c r="I49" i="22"/>
  <c r="J49" i="22"/>
  <c r="H50" i="22"/>
  <c r="I50" i="22"/>
  <c r="J50" i="22"/>
  <c r="H51" i="22"/>
  <c r="I51" i="22"/>
  <c r="F20" i="22"/>
  <c r="F21" i="22"/>
  <c r="I73" i="22"/>
  <c r="L73" i="22"/>
  <c r="J51" i="22"/>
  <c r="I111" i="22"/>
  <c r="H46" i="22"/>
  <c r="L111" i="22"/>
  <c r="H111" i="22"/>
  <c r="F111" i="22"/>
  <c r="H52" i="22"/>
  <c r="I52" i="22"/>
  <c r="J52" i="22"/>
  <c r="H53" i="22"/>
  <c r="I53" i="22"/>
  <c r="J53" i="22"/>
  <c r="H54" i="22"/>
  <c r="I54" i="22"/>
  <c r="J54" i="22"/>
  <c r="H55" i="22"/>
  <c r="I55" i="22"/>
  <c r="J55" i="22"/>
  <c r="H56" i="22"/>
  <c r="I56" i="22"/>
  <c r="J56" i="22"/>
  <c r="H57" i="22"/>
  <c r="I57" i="22"/>
  <c r="J57" i="22"/>
  <c r="H58" i="22"/>
  <c r="I58" i="22"/>
  <c r="J58" i="22"/>
  <c r="H59" i="22"/>
  <c r="I59" i="22"/>
  <c r="O59" i="22"/>
  <c r="J59" i="22"/>
  <c r="H60" i="22"/>
  <c r="I60" i="22"/>
  <c r="O60" i="22"/>
  <c r="J60" i="22"/>
  <c r="H61" i="22"/>
  <c r="I61" i="22"/>
  <c r="J61" i="22"/>
  <c r="H62" i="22"/>
  <c r="I62" i="22"/>
  <c r="J62" i="22"/>
  <c r="H63" i="22"/>
  <c r="I63" i="22"/>
  <c r="J63" i="22"/>
  <c r="H64" i="22"/>
  <c r="I64" i="22"/>
  <c r="J64" i="22"/>
  <c r="H65" i="22"/>
  <c r="I65" i="22"/>
  <c r="J65" i="22"/>
  <c r="H66" i="22"/>
  <c r="I66" i="22"/>
  <c r="N66" i="22"/>
  <c r="J66" i="22"/>
  <c r="H67" i="22"/>
  <c r="I67" i="22"/>
  <c r="N67" i="22"/>
  <c r="J67" i="22"/>
  <c r="H68" i="22"/>
  <c r="I68" i="22"/>
  <c r="J68" i="22"/>
  <c r="H69" i="22"/>
  <c r="I69" i="22"/>
  <c r="J69" i="22"/>
  <c r="H70" i="22"/>
  <c r="I70" i="22"/>
  <c r="J70" i="22"/>
  <c r="H71" i="22"/>
  <c r="I71" i="22"/>
  <c r="J71" i="22"/>
  <c r="H72" i="22"/>
  <c r="I72" i="22"/>
  <c r="J72" i="22"/>
  <c r="H73" i="22"/>
  <c r="J73" i="22"/>
  <c r="H74" i="22"/>
  <c r="I74" i="22"/>
  <c r="J74" i="22"/>
  <c r="H75" i="22"/>
  <c r="I75" i="22"/>
  <c r="K75" i="22"/>
  <c r="J75" i="22"/>
  <c r="H76" i="22"/>
  <c r="I76" i="22"/>
  <c r="J76" i="22"/>
  <c r="H77" i="22"/>
  <c r="I77" i="22"/>
  <c r="J77" i="22"/>
  <c r="H78" i="22"/>
  <c r="I78" i="22"/>
  <c r="J78" i="22"/>
  <c r="H79" i="22"/>
  <c r="I79" i="22"/>
  <c r="J79" i="22"/>
  <c r="H80" i="22"/>
  <c r="I80" i="22"/>
  <c r="L80" i="22"/>
  <c r="I95" i="22"/>
  <c r="O95" i="22"/>
  <c r="J80" i="22"/>
  <c r="H81" i="22"/>
  <c r="I81" i="22"/>
  <c r="J81" i="22"/>
  <c r="H82" i="22"/>
  <c r="I82" i="22"/>
  <c r="J82" i="22"/>
  <c r="H83" i="22"/>
  <c r="I83" i="22"/>
  <c r="O83" i="22"/>
  <c r="J83" i="22"/>
  <c r="I46" i="22"/>
  <c r="J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46" i="22"/>
  <c r="N115" i="24"/>
  <c r="N116" i="24"/>
  <c r="N126" i="24"/>
  <c r="M115" i="24"/>
  <c r="M116" i="24"/>
  <c r="M125" i="24"/>
  <c r="L115" i="24"/>
  <c r="K115" i="24"/>
  <c r="F74" i="36"/>
  <c r="F65" i="36"/>
  <c r="F64" i="36"/>
  <c r="F63" i="36"/>
  <c r="F62" i="36"/>
  <c r="F61" i="36"/>
  <c r="F60" i="36"/>
  <c r="F59" i="36"/>
  <c r="F58" i="36"/>
  <c r="F57" i="36"/>
  <c r="F56" i="36"/>
  <c r="F55" i="36"/>
  <c r="F54" i="36"/>
  <c r="F51" i="36"/>
  <c r="F50" i="36"/>
  <c r="F49" i="36"/>
  <c r="F48" i="36"/>
  <c r="F47" i="36"/>
  <c r="F46" i="36"/>
  <c r="F45" i="36"/>
  <c r="F44" i="36"/>
  <c r="F43" i="36"/>
  <c r="F42" i="36"/>
  <c r="F41" i="36"/>
  <c r="F40" i="36"/>
  <c r="F37" i="36"/>
  <c r="F36" i="36"/>
  <c r="F35" i="36"/>
  <c r="F34" i="36"/>
  <c r="F33" i="36"/>
  <c r="F32" i="36"/>
  <c r="F31" i="36"/>
  <c r="F30" i="36"/>
  <c r="F29" i="36"/>
  <c r="F28" i="36"/>
  <c r="F27" i="36"/>
  <c r="F26" i="36"/>
  <c r="F23" i="36"/>
  <c r="F22" i="36"/>
  <c r="F21" i="36"/>
  <c r="F20" i="36"/>
  <c r="F17" i="36"/>
  <c r="F16" i="36"/>
  <c r="F15" i="36"/>
  <c r="F14" i="36"/>
  <c r="F18" i="34"/>
  <c r="F17" i="34"/>
  <c r="F15" i="34"/>
  <c r="F14" i="34"/>
  <c r="F22" i="34"/>
  <c r="F21" i="34"/>
  <c r="F25" i="34"/>
  <c r="N17" i="32"/>
  <c r="M17" i="32"/>
  <c r="L17" i="32"/>
  <c r="K17" i="32"/>
  <c r="J17" i="32"/>
  <c r="N14" i="32"/>
  <c r="M14" i="32"/>
  <c r="L14" i="32"/>
  <c r="K14" i="32"/>
  <c r="J14" i="32"/>
  <c r="H57" i="25"/>
  <c r="J51" i="25"/>
  <c r="H51" i="25"/>
  <c r="J39" i="25"/>
  <c r="J40" i="25"/>
  <c r="K32" i="25"/>
  <c r="K31" i="25"/>
  <c r="F21" i="32"/>
  <c r="F22" i="32"/>
  <c r="K90" i="22"/>
  <c r="H90" i="22"/>
  <c r="F90" i="22"/>
  <c r="F24" i="22"/>
  <c r="F99" i="22"/>
  <c r="Z99" i="22"/>
  <c r="I90" i="22"/>
  <c r="L90" i="22"/>
  <c r="I35" i="22"/>
  <c r="H92" i="22"/>
  <c r="S92" i="22"/>
  <c r="F35" i="22"/>
  <c r="F37" i="22"/>
  <c r="F38" i="22"/>
  <c r="F39" i="22"/>
  <c r="F16" i="22"/>
  <c r="F13" i="22"/>
  <c r="F14" i="22"/>
  <c r="F15" i="22"/>
  <c r="K91" i="22"/>
  <c r="H91" i="22"/>
  <c r="F91" i="22"/>
  <c r="I91" i="22"/>
  <c r="L91" i="22"/>
  <c r="K92" i="22"/>
  <c r="F92" i="22"/>
  <c r="I92" i="22"/>
  <c r="L92" i="22"/>
  <c r="K93" i="22"/>
  <c r="H93" i="22"/>
  <c r="F93" i="22"/>
  <c r="I93" i="22"/>
  <c r="L93" i="22"/>
  <c r="K94" i="22"/>
  <c r="H94" i="22"/>
  <c r="S94" i="22"/>
  <c r="F94" i="22"/>
  <c r="J36" i="22"/>
  <c r="H114" i="22"/>
  <c r="T114" i="22"/>
  <c r="I94" i="22"/>
  <c r="L94" i="22"/>
  <c r="K95" i="22"/>
  <c r="H95" i="22"/>
  <c r="F95" i="22"/>
  <c r="K96" i="22"/>
  <c r="H96" i="22"/>
  <c r="F96" i="22"/>
  <c r="I96" i="22"/>
  <c r="K97" i="22"/>
  <c r="H97" i="22"/>
  <c r="F97" i="22"/>
  <c r="I97" i="22"/>
  <c r="L97" i="22"/>
  <c r="K98" i="22"/>
  <c r="H98" i="22"/>
  <c r="S98" i="22"/>
  <c r="F98" i="22"/>
  <c r="I98" i="22"/>
  <c r="L98" i="22"/>
  <c r="K99" i="22"/>
  <c r="H99" i="22"/>
  <c r="I99" i="22"/>
  <c r="L99" i="22"/>
  <c r="K100" i="22"/>
  <c r="H100" i="22"/>
  <c r="F100" i="22"/>
  <c r="I100" i="22"/>
  <c r="L100" i="22"/>
  <c r="S100" i="22"/>
  <c r="K101" i="22"/>
  <c r="H101" i="22"/>
  <c r="F101" i="22"/>
  <c r="I101" i="22"/>
  <c r="L101" i="22"/>
  <c r="K102" i="22"/>
  <c r="H102" i="22"/>
  <c r="F102" i="22"/>
  <c r="I102" i="22"/>
  <c r="L102" i="22"/>
  <c r="K103" i="22"/>
  <c r="H103" i="22"/>
  <c r="F103" i="22"/>
  <c r="I103" i="22"/>
  <c r="L103" i="22"/>
  <c r="L62" i="22"/>
  <c r="O103" i="22"/>
  <c r="K104" i="22"/>
  <c r="H104" i="22"/>
  <c r="F104" i="22"/>
  <c r="Z104" i="22"/>
  <c r="I104" i="22"/>
  <c r="L104" i="22"/>
  <c r="K105" i="22"/>
  <c r="H105" i="22"/>
  <c r="F105" i="22"/>
  <c r="Z105" i="22"/>
  <c r="I105" i="22"/>
  <c r="L105" i="22"/>
  <c r="K106" i="22"/>
  <c r="H106" i="22"/>
  <c r="F106" i="22"/>
  <c r="I106" i="22"/>
  <c r="L106" i="22"/>
  <c r="K107" i="22"/>
  <c r="H107" i="22"/>
  <c r="F107" i="22"/>
  <c r="I107" i="22"/>
  <c r="K108" i="22"/>
  <c r="H108" i="22"/>
  <c r="F108" i="22"/>
  <c r="I108" i="22"/>
  <c r="L108" i="22"/>
  <c r="S108" i="22"/>
  <c r="K109" i="22"/>
  <c r="H109" i="22"/>
  <c r="F109" i="22"/>
  <c r="I109" i="22"/>
  <c r="L109" i="22"/>
  <c r="S109" i="22"/>
  <c r="AK109" i="22"/>
  <c r="K110" i="22"/>
  <c r="H110" i="22"/>
  <c r="F110" i="22"/>
  <c r="I110" i="22"/>
  <c r="K111" i="22"/>
  <c r="S111" i="22"/>
  <c r="AK111" i="22"/>
  <c r="K112" i="22"/>
  <c r="H112" i="22"/>
  <c r="F112" i="22"/>
  <c r="I112" i="22"/>
  <c r="L112" i="22"/>
  <c r="K113" i="22"/>
  <c r="H113" i="22"/>
  <c r="F113" i="22"/>
  <c r="I113" i="22"/>
  <c r="L113" i="22"/>
  <c r="K114" i="22"/>
  <c r="F114" i="22"/>
  <c r="I114" i="22"/>
  <c r="S114" i="22"/>
  <c r="K115" i="22"/>
  <c r="H115" i="22"/>
  <c r="F115" i="22"/>
  <c r="I115" i="22"/>
  <c r="S115" i="22"/>
  <c r="K116" i="22"/>
  <c r="H116" i="22"/>
  <c r="F116" i="22"/>
  <c r="I116" i="22"/>
  <c r="L116" i="22"/>
  <c r="K117" i="22"/>
  <c r="H117" i="22"/>
  <c r="F117" i="22"/>
  <c r="Z117" i="22"/>
  <c r="I117" i="22"/>
  <c r="L117" i="22"/>
  <c r="S117" i="22"/>
  <c r="AK117" i="22"/>
  <c r="K118" i="22"/>
  <c r="H118" i="22"/>
  <c r="F118" i="22"/>
  <c r="I118" i="22"/>
  <c r="L118" i="22"/>
  <c r="K119" i="22"/>
  <c r="H119" i="22"/>
  <c r="F119" i="22"/>
  <c r="I119" i="22"/>
  <c r="L119" i="22"/>
  <c r="K120" i="22"/>
  <c r="H120" i="22"/>
  <c r="F120" i="22"/>
  <c r="I120" i="22"/>
  <c r="L120" i="22"/>
  <c r="K121" i="22"/>
  <c r="H121" i="22"/>
  <c r="S121" i="22"/>
  <c r="F121" i="22"/>
  <c r="I121" i="22"/>
  <c r="K122" i="22"/>
  <c r="H122" i="22"/>
  <c r="F122" i="22"/>
  <c r="I122" i="22"/>
  <c r="L122" i="22"/>
  <c r="S122" i="22"/>
  <c r="K123" i="22"/>
  <c r="H123" i="22"/>
  <c r="F123" i="22"/>
  <c r="I123" i="22"/>
  <c r="K124" i="22"/>
  <c r="H124" i="22"/>
  <c r="F124" i="22"/>
  <c r="I124" i="22"/>
  <c r="S124" i="22"/>
  <c r="K125" i="22"/>
  <c r="H125" i="22"/>
  <c r="F125" i="22"/>
  <c r="Z125" i="22"/>
  <c r="I125" i="22"/>
  <c r="L125" i="22"/>
  <c r="K126" i="22"/>
  <c r="H126" i="22"/>
  <c r="F126" i="22"/>
  <c r="Z126" i="22"/>
  <c r="I126" i="22"/>
  <c r="S126" i="22"/>
  <c r="K127" i="22"/>
  <c r="H127" i="22"/>
  <c r="F127" i="22"/>
  <c r="Z127" i="22"/>
  <c r="I127" i="22"/>
  <c r="L127" i="22"/>
  <c r="K128" i="22"/>
  <c r="H128" i="22"/>
  <c r="F128" i="22"/>
  <c r="Z128" i="22"/>
  <c r="I128" i="22"/>
  <c r="S128" i="22"/>
  <c r="K129" i="22"/>
  <c r="H129" i="22"/>
  <c r="F129" i="22"/>
  <c r="Z129" i="22"/>
  <c r="I129" i="22"/>
  <c r="L129" i="22"/>
  <c r="K130" i="22"/>
  <c r="H130" i="22"/>
  <c r="F130" i="22"/>
  <c r="Z130" i="22"/>
  <c r="I130" i="22"/>
  <c r="L130" i="22"/>
  <c r="K131" i="22"/>
  <c r="H131" i="22"/>
  <c r="S131" i="22"/>
  <c r="F131" i="22"/>
  <c r="Z131" i="22"/>
  <c r="I131" i="22"/>
  <c r="K132" i="22"/>
  <c r="H132" i="22"/>
  <c r="F132" i="22"/>
  <c r="Z132" i="22"/>
  <c r="I132" i="22"/>
  <c r="L132" i="22"/>
  <c r="S132" i="22"/>
  <c r="K133" i="22"/>
  <c r="H133" i="22"/>
  <c r="F133" i="22"/>
  <c r="Z133" i="22"/>
  <c r="I133" i="22"/>
  <c r="L133" i="22"/>
  <c r="S133" i="22"/>
  <c r="K134" i="22"/>
  <c r="H134" i="22"/>
  <c r="F134" i="22"/>
  <c r="Z134" i="22"/>
  <c r="I134" i="22"/>
  <c r="K135" i="22"/>
  <c r="H135" i="22"/>
  <c r="F135" i="22"/>
  <c r="Z135" i="22"/>
  <c r="I135" i="22"/>
  <c r="S135" i="22"/>
  <c r="AB135" i="22"/>
  <c r="K136" i="22"/>
  <c r="H136" i="22"/>
  <c r="F136" i="22"/>
  <c r="Z136" i="22"/>
  <c r="I136" i="22"/>
  <c r="L136" i="22"/>
  <c r="K137" i="22"/>
  <c r="H137" i="22"/>
  <c r="F137" i="22"/>
  <c r="Z137" i="22"/>
  <c r="I137" i="22"/>
  <c r="L137" i="22"/>
  <c r="K138" i="22"/>
  <c r="H138" i="22"/>
  <c r="F138" i="22"/>
  <c r="Z138" i="22"/>
  <c r="T138" i="22"/>
  <c r="I138" i="22"/>
  <c r="L138" i="22"/>
  <c r="S138" i="22"/>
  <c r="K139" i="22"/>
  <c r="H139" i="22"/>
  <c r="F139" i="22"/>
  <c r="Z139" i="22"/>
  <c r="T139" i="22"/>
  <c r="I139" i="22"/>
  <c r="S139" i="22"/>
  <c r="K140" i="22"/>
  <c r="H140" i="22"/>
  <c r="F140" i="22"/>
  <c r="Z140" i="22"/>
  <c r="I140" i="22"/>
  <c r="K141" i="22"/>
  <c r="H141" i="22"/>
  <c r="T141" i="22"/>
  <c r="F141" i="22"/>
  <c r="Z141" i="22"/>
  <c r="I141" i="22"/>
  <c r="L141" i="22"/>
  <c r="K142" i="22"/>
  <c r="H142" i="22"/>
  <c r="T142" i="22"/>
  <c r="F142" i="22"/>
  <c r="Z142" i="22"/>
  <c r="I142" i="22"/>
  <c r="L142" i="22"/>
  <c r="S142" i="22"/>
  <c r="AK142" i="22"/>
  <c r="K143" i="22"/>
  <c r="H143" i="22"/>
  <c r="T143" i="22"/>
  <c r="F143" i="22"/>
  <c r="Z143" i="22"/>
  <c r="I143" i="22"/>
  <c r="L143" i="22"/>
  <c r="S143" i="22"/>
  <c r="K144" i="22"/>
  <c r="H144" i="22"/>
  <c r="F144" i="22"/>
  <c r="Z144" i="22"/>
  <c r="T144" i="22"/>
  <c r="I144" i="22"/>
  <c r="S144" i="22"/>
  <c r="K145" i="22"/>
  <c r="H145" i="22"/>
  <c r="F145" i="22"/>
  <c r="Z145" i="22"/>
  <c r="T145" i="22"/>
  <c r="I145" i="22"/>
  <c r="S145" i="22"/>
  <c r="K146" i="22"/>
  <c r="H146" i="22"/>
  <c r="F146" i="22"/>
  <c r="Z146" i="22"/>
  <c r="I146" i="22"/>
  <c r="L146" i="22"/>
  <c r="K147" i="22"/>
  <c r="H147" i="22"/>
  <c r="F147" i="22"/>
  <c r="Z147" i="22"/>
  <c r="I147" i="22"/>
  <c r="L147" i="22"/>
  <c r="K148" i="22"/>
  <c r="H148" i="22"/>
  <c r="T148" i="22"/>
  <c r="F148" i="22"/>
  <c r="Z148" i="22"/>
  <c r="I148" i="22"/>
  <c r="L148" i="22"/>
  <c r="K149" i="22"/>
  <c r="H149" i="22"/>
  <c r="F149" i="22"/>
  <c r="I149" i="22"/>
  <c r="L149" i="22"/>
  <c r="L64" i="22"/>
  <c r="O149" i="22"/>
  <c r="K150" i="22"/>
  <c r="H150" i="22"/>
  <c r="F150" i="22"/>
  <c r="Z150" i="22"/>
  <c r="I150" i="22"/>
  <c r="L150" i="22"/>
  <c r="K151" i="22"/>
  <c r="H151" i="22"/>
  <c r="F151" i="22"/>
  <c r="Z151" i="22"/>
  <c r="I151" i="22"/>
  <c r="N51" i="22"/>
  <c r="P151" i="22"/>
  <c r="K152" i="22"/>
  <c r="H152" i="22"/>
  <c r="F152" i="22"/>
  <c r="Z152" i="22"/>
  <c r="I152" i="22"/>
  <c r="N64" i="22"/>
  <c r="P152" i="22"/>
  <c r="S152" i="22"/>
  <c r="K153" i="22"/>
  <c r="H153" i="22"/>
  <c r="T153" i="22"/>
  <c r="F153" i="22"/>
  <c r="Z153" i="22"/>
  <c r="I153" i="22"/>
  <c r="L153" i="22"/>
  <c r="K154" i="22"/>
  <c r="H154" i="22"/>
  <c r="T154" i="22"/>
  <c r="F154" i="22"/>
  <c r="Z154" i="22"/>
  <c r="I154" i="22"/>
  <c r="K155" i="22"/>
  <c r="H155" i="22"/>
  <c r="F155" i="22"/>
  <c r="Z155" i="22"/>
  <c r="T155" i="22"/>
  <c r="I155" i="22"/>
  <c r="S155" i="22"/>
  <c r="L32" i="25"/>
  <c r="M32" i="25"/>
  <c r="M31" i="25"/>
  <c r="N73" i="22"/>
  <c r="P110" i="22"/>
  <c r="N60" i="22"/>
  <c r="P101" i="22"/>
  <c r="N80" i="22"/>
  <c r="P96" i="22"/>
  <c r="P97" i="22"/>
  <c r="P98" i="22"/>
  <c r="N61" i="22"/>
  <c r="P132" i="22"/>
  <c r="P102" i="22"/>
  <c r="N62" i="22"/>
  <c r="P103" i="22"/>
  <c r="P105" i="22"/>
  <c r="P106" i="22"/>
  <c r="N71" i="22"/>
  <c r="P109" i="22"/>
  <c r="P111" i="22"/>
  <c r="P116" i="22"/>
  <c r="P119" i="22"/>
  <c r="N47" i="22"/>
  <c r="P122" i="22"/>
  <c r="P124" i="22"/>
  <c r="N49" i="22"/>
  <c r="P130" i="22"/>
  <c r="P131" i="22"/>
  <c r="P135" i="22"/>
  <c r="P139" i="22"/>
  <c r="P143" i="22"/>
  <c r="P149" i="22"/>
  <c r="N32" i="25"/>
  <c r="N31" i="25"/>
  <c r="L31" i="25"/>
  <c r="F31" i="28"/>
  <c r="F30" i="28"/>
  <c r="F23" i="28"/>
  <c r="F25" i="28"/>
  <c r="F22" i="28"/>
  <c r="F18" i="28"/>
  <c r="F14" i="28"/>
  <c r="H68" i="25"/>
  <c r="F17" i="22"/>
  <c r="B91" i="22"/>
  <c r="D91" i="22"/>
  <c r="J91" i="22"/>
  <c r="B92" i="22"/>
  <c r="D92" i="22"/>
  <c r="J92" i="22"/>
  <c r="B93" i="22"/>
  <c r="D93" i="22"/>
  <c r="J93" i="22"/>
  <c r="B94" i="22"/>
  <c r="D94" i="22"/>
  <c r="J94" i="22"/>
  <c r="B95" i="22"/>
  <c r="D95" i="22"/>
  <c r="J95" i="22"/>
  <c r="B96" i="22"/>
  <c r="D96" i="22"/>
  <c r="J96" i="22"/>
  <c r="B97" i="22"/>
  <c r="D97" i="22"/>
  <c r="J97" i="22"/>
  <c r="B98" i="22"/>
  <c r="D98" i="22"/>
  <c r="J98" i="22"/>
  <c r="B99" i="22"/>
  <c r="D99" i="22"/>
  <c r="J99" i="22"/>
  <c r="B100" i="22"/>
  <c r="D100" i="22"/>
  <c r="J100" i="22"/>
  <c r="B101" i="22"/>
  <c r="D101" i="22"/>
  <c r="J101" i="22"/>
  <c r="B102" i="22"/>
  <c r="D102" i="22"/>
  <c r="J102" i="22"/>
  <c r="B103" i="22"/>
  <c r="D103" i="22"/>
  <c r="J103" i="22"/>
  <c r="B104" i="22"/>
  <c r="D104" i="22"/>
  <c r="J104" i="22"/>
  <c r="B105" i="22"/>
  <c r="D105" i="22"/>
  <c r="J105" i="22"/>
  <c r="B106" i="22"/>
  <c r="D106" i="22"/>
  <c r="J106" i="22"/>
  <c r="B107" i="22"/>
  <c r="D107" i="22"/>
  <c r="K62" i="22"/>
  <c r="N107" i="22"/>
  <c r="J107" i="22"/>
  <c r="B108" i="22"/>
  <c r="D108" i="22"/>
  <c r="J108" i="22"/>
  <c r="B109" i="22"/>
  <c r="D109" i="22"/>
  <c r="J109" i="22"/>
  <c r="B110" i="22"/>
  <c r="D110" i="22"/>
  <c r="J110" i="22"/>
  <c r="B111" i="22"/>
  <c r="D111" i="22"/>
  <c r="J111" i="22"/>
  <c r="B112" i="22"/>
  <c r="D112" i="22"/>
  <c r="J112" i="22"/>
  <c r="B113" i="22"/>
  <c r="D113" i="22"/>
  <c r="J113" i="22"/>
  <c r="B114" i="22"/>
  <c r="D114" i="22"/>
  <c r="J114" i="22"/>
  <c r="B115" i="22"/>
  <c r="D115" i="22"/>
  <c r="J115" i="22"/>
  <c r="B116" i="22"/>
  <c r="D116" i="22"/>
  <c r="J116" i="22"/>
  <c r="B117" i="22"/>
  <c r="D117" i="22"/>
  <c r="J117" i="22"/>
  <c r="B118" i="22"/>
  <c r="D118" i="22"/>
  <c r="J118" i="22"/>
  <c r="B119" i="22"/>
  <c r="D119" i="22"/>
  <c r="J119" i="22"/>
  <c r="B120" i="22"/>
  <c r="D120" i="22"/>
  <c r="J120" i="22"/>
  <c r="B121" i="22"/>
  <c r="D121" i="22"/>
  <c r="K73" i="22"/>
  <c r="J121" i="22"/>
  <c r="B122" i="22"/>
  <c r="D122" i="22"/>
  <c r="J122" i="22"/>
  <c r="B123" i="22"/>
  <c r="D123" i="22"/>
  <c r="J123" i="22"/>
  <c r="B124" i="22"/>
  <c r="D124" i="22"/>
  <c r="J124" i="22"/>
  <c r="B125" i="22"/>
  <c r="D125" i="22"/>
  <c r="J125" i="22"/>
  <c r="B126" i="22"/>
  <c r="D126" i="22"/>
  <c r="J126" i="22"/>
  <c r="B127" i="22"/>
  <c r="D127" i="22"/>
  <c r="J127" i="22"/>
  <c r="B128" i="22"/>
  <c r="D128" i="22"/>
  <c r="J128" i="22"/>
  <c r="B129" i="22"/>
  <c r="D129" i="22"/>
  <c r="J129" i="22"/>
  <c r="B130" i="22"/>
  <c r="D130" i="22"/>
  <c r="J130" i="22"/>
  <c r="B131" i="22"/>
  <c r="D131" i="22"/>
  <c r="J131" i="22"/>
  <c r="B132" i="22"/>
  <c r="D132" i="22"/>
  <c r="J132" i="22"/>
  <c r="B133" i="22"/>
  <c r="D133" i="22"/>
  <c r="J133" i="22"/>
  <c r="B134" i="22"/>
  <c r="D134" i="22"/>
  <c r="J134" i="22"/>
  <c r="B135" i="22"/>
  <c r="D135" i="22"/>
  <c r="J135" i="22"/>
  <c r="B136" i="22"/>
  <c r="D136" i="22"/>
  <c r="J136" i="22"/>
  <c r="B137" i="22"/>
  <c r="D137" i="22"/>
  <c r="J137" i="22"/>
  <c r="B138" i="22"/>
  <c r="D138" i="22"/>
  <c r="J138" i="22"/>
  <c r="B139" i="22"/>
  <c r="D139" i="22"/>
  <c r="J139" i="22"/>
  <c r="B140" i="22"/>
  <c r="D140" i="22"/>
  <c r="J140" i="22"/>
  <c r="B141" i="22"/>
  <c r="D141" i="22"/>
  <c r="J141" i="22"/>
  <c r="B142" i="22"/>
  <c r="D142" i="22"/>
  <c r="J142" i="22"/>
  <c r="B143" i="22"/>
  <c r="D143" i="22"/>
  <c r="J143" i="22"/>
  <c r="B144" i="22"/>
  <c r="D144" i="22"/>
  <c r="J144" i="22"/>
  <c r="B145" i="22"/>
  <c r="D145" i="22"/>
  <c r="J145" i="22"/>
  <c r="B146" i="22"/>
  <c r="D146" i="22"/>
  <c r="J146" i="22"/>
  <c r="B147" i="22"/>
  <c r="D147" i="22"/>
  <c r="J147" i="22"/>
  <c r="B148" i="22"/>
  <c r="D148" i="22"/>
  <c r="J148" i="22"/>
  <c r="B149" i="22"/>
  <c r="D149" i="22"/>
  <c r="J149" i="22"/>
  <c r="B150" i="22"/>
  <c r="D150" i="22"/>
  <c r="J150" i="22"/>
  <c r="B151" i="22"/>
  <c r="D151" i="22"/>
  <c r="J151" i="22"/>
  <c r="B152" i="22"/>
  <c r="D152" i="22"/>
  <c r="J152" i="22"/>
  <c r="B153" i="22"/>
  <c r="D153" i="22"/>
  <c r="J153" i="22"/>
  <c r="B154" i="22"/>
  <c r="D154" i="22"/>
  <c r="F11" i="22"/>
  <c r="J154" i="22"/>
  <c r="B155" i="22"/>
  <c r="D155" i="22"/>
  <c r="J155" i="22"/>
  <c r="D90" i="22"/>
  <c r="J90" i="22"/>
  <c r="B90" i="22"/>
  <c r="O47" i="22"/>
  <c r="Q122" i="22"/>
  <c r="O48" i="22"/>
  <c r="O49" i="22"/>
  <c r="Q130" i="22"/>
  <c r="O50" i="22"/>
  <c r="O52" i="22"/>
  <c r="O53" i="22"/>
  <c r="O54" i="22"/>
  <c r="O55" i="22"/>
  <c r="O56" i="22"/>
  <c r="O57" i="22"/>
  <c r="O58" i="22"/>
  <c r="O61" i="22"/>
  <c r="O62" i="22"/>
  <c r="Q103" i="22"/>
  <c r="O63" i="22"/>
  <c r="O64" i="22"/>
  <c r="O65" i="22"/>
  <c r="O66" i="22"/>
  <c r="O69" i="22"/>
  <c r="O70" i="22"/>
  <c r="O71" i="22"/>
  <c r="O72" i="22"/>
  <c r="O73" i="22"/>
  <c r="O74" i="22"/>
  <c r="O77" i="22"/>
  <c r="O78" i="22"/>
  <c r="O79" i="22"/>
  <c r="O80" i="22"/>
  <c r="Q96" i="22"/>
  <c r="O81" i="22"/>
  <c r="O82" i="22"/>
  <c r="O46" i="22"/>
  <c r="N48" i="22"/>
  <c r="N50" i="22"/>
  <c r="N53" i="22"/>
  <c r="N54" i="22"/>
  <c r="N55" i="22"/>
  <c r="N56" i="22"/>
  <c r="N57" i="22"/>
  <c r="N58" i="22"/>
  <c r="N63" i="22"/>
  <c r="N65" i="22"/>
  <c r="N69" i="22"/>
  <c r="N70" i="22"/>
  <c r="N72" i="22"/>
  <c r="N74" i="22"/>
  <c r="N77" i="22"/>
  <c r="N78" i="22"/>
  <c r="N79" i="22"/>
  <c r="N81" i="22"/>
  <c r="N82" i="22"/>
  <c r="N46" i="22"/>
  <c r="L79" i="22"/>
  <c r="L82" i="22"/>
  <c r="K64" i="22"/>
  <c r="N152" i="22"/>
  <c r="K79" i="22"/>
  <c r="K80" i="22"/>
  <c r="N99" i="22"/>
  <c r="K82" i="22"/>
  <c r="H34" i="22"/>
  <c r="K37" i="22"/>
  <c r="L38" i="22"/>
  <c r="M39" i="22"/>
  <c r="Q91" i="22"/>
  <c r="Q142" i="22"/>
  <c r="Q138" i="22"/>
  <c r="Q134" i="22"/>
  <c r="Q125" i="22"/>
  <c r="Q95" i="22"/>
  <c r="Q99" i="22"/>
  <c r="Q98" i="22"/>
  <c r="Q149" i="22"/>
  <c r="Q152" i="22"/>
  <c r="Q150" i="22"/>
  <c r="N149" i="22"/>
  <c r="K49" i="22"/>
  <c r="N138" i="22"/>
  <c r="L63" i="22"/>
  <c r="K57" i="22"/>
  <c r="K48" i="22"/>
  <c r="L66" i="22"/>
  <c r="K71" i="22"/>
  <c r="N109" i="22"/>
  <c r="L81" i="22"/>
  <c r="L57" i="22"/>
  <c r="K70" i="22"/>
  <c r="L46" i="22"/>
  <c r="F205" i="24"/>
  <c r="F68" i="36"/>
  <c r="F208" i="24"/>
  <c r="F71" i="36"/>
  <c r="F207" i="24"/>
  <c r="F70" i="36"/>
  <c r="F206" i="24"/>
  <c r="F69" i="36"/>
  <c r="L116" i="24"/>
  <c r="L124" i="24"/>
  <c r="M124" i="24"/>
  <c r="O115" i="24"/>
  <c r="O116" i="24"/>
  <c r="O127" i="24"/>
  <c r="P115" i="24"/>
  <c r="P116" i="24"/>
  <c r="P128" i="24"/>
  <c r="Q128" i="24"/>
  <c r="K116" i="24"/>
  <c r="K123" i="24"/>
  <c r="F102" i="24"/>
  <c r="R101" i="24"/>
  <c r="F103" i="24"/>
  <c r="S102" i="24"/>
  <c r="F104" i="24"/>
  <c r="T103" i="24"/>
  <c r="N80" i="24"/>
  <c r="N79" i="24"/>
  <c r="F28" i="29"/>
  <c r="F34" i="22"/>
  <c r="M79" i="24"/>
  <c r="K26" i="29"/>
  <c r="F27" i="29"/>
  <c r="K77" i="24"/>
  <c r="I24" i="29"/>
  <c r="F25" i="29"/>
  <c r="F33" i="29"/>
  <c r="O81" i="24"/>
  <c r="O80" i="24"/>
  <c r="F29" i="29"/>
  <c r="F40" i="22"/>
  <c r="Q117" i="22"/>
  <c r="Q105" i="22"/>
  <c r="Q101" i="22"/>
  <c r="Q93" i="22"/>
  <c r="Q116" i="22"/>
  <c r="Q143" i="22"/>
  <c r="Q139" i="22"/>
  <c r="Q135" i="22"/>
  <c r="Q123" i="22"/>
  <c r="Q118" i="22"/>
  <c r="L52" i="22"/>
  <c r="O75" i="22"/>
  <c r="O51" i="22"/>
  <c r="N59" i="22"/>
  <c r="O68" i="22"/>
  <c r="Q113" i="22"/>
  <c r="Q148" i="22"/>
  <c r="N83" i="22"/>
  <c r="Q131" i="22"/>
  <c r="Q145" i="22"/>
  <c r="O67" i="22"/>
  <c r="Q121" i="22"/>
  <c r="N52" i="22"/>
  <c r="AB132" i="22"/>
  <c r="N76" i="22"/>
  <c r="Q100" i="22"/>
  <c r="N75" i="22"/>
  <c r="K83" i="22"/>
  <c r="O76" i="22"/>
  <c r="L75" i="22"/>
  <c r="L83" i="22"/>
  <c r="Q106" i="22"/>
  <c r="AB128" i="22"/>
  <c r="AB144" i="22"/>
  <c r="Q140" i="22"/>
  <c r="AB131" i="22"/>
  <c r="Q94" i="22"/>
  <c r="Q115" i="22"/>
  <c r="Q137" i="22"/>
  <c r="Q141" i="22"/>
  <c r="Q126" i="22"/>
  <c r="Q104" i="22"/>
  <c r="Q114" i="22"/>
  <c r="Q155" i="22"/>
  <c r="Q146" i="22"/>
  <c r="Q133" i="22"/>
  <c r="Q92" i="22"/>
  <c r="Q90" i="22"/>
  <c r="Q120" i="22"/>
  <c r="Q112" i="22"/>
  <c r="Q108" i="22"/>
  <c r="Q147" i="22"/>
  <c r="Q129" i="22"/>
  <c r="Q151" i="22"/>
  <c r="B59" i="10"/>
  <c r="B53" i="10"/>
  <c r="B58" i="10"/>
  <c r="Z120" i="22"/>
  <c r="Z124" i="22"/>
  <c r="Z123" i="22"/>
  <c r="Z114" i="22"/>
  <c r="N96" i="22"/>
  <c r="Z116" i="22"/>
  <c r="Z112" i="22"/>
  <c r="Z111" i="22"/>
  <c r="AB111" i="22"/>
  <c r="Z109" i="22"/>
  <c r="AB109" i="22"/>
  <c r="Z122" i="22"/>
  <c r="AB122" i="22"/>
  <c r="Z121" i="22"/>
  <c r="Z115" i="22"/>
  <c r="Z102" i="22"/>
  <c r="AB133" i="22"/>
  <c r="Z113" i="22"/>
  <c r="Z110" i="22"/>
  <c r="Z106" i="22"/>
  <c r="Z98" i="22"/>
  <c r="Z97" i="22"/>
  <c r="Z96" i="22"/>
  <c r="K51" i="22"/>
  <c r="N111" i="22"/>
  <c r="AB117" i="22"/>
  <c r="Z108" i="22"/>
  <c r="Z107" i="22"/>
  <c r="Z101" i="22"/>
  <c r="Z94" i="22"/>
  <c r="AB94" i="22"/>
  <c r="Z93" i="22"/>
  <c r="N97" i="22"/>
  <c r="L59" i="22"/>
  <c r="K60" i="22"/>
  <c r="K67" i="22"/>
  <c r="S101" i="24"/>
  <c r="S100" i="24"/>
  <c r="S99" i="24"/>
  <c r="L123" i="24"/>
  <c r="M123" i="24"/>
  <c r="N123" i="24"/>
  <c r="O123" i="24"/>
  <c r="P123" i="24"/>
  <c r="Q123" i="24"/>
  <c r="L72" i="22"/>
  <c r="K66" i="22"/>
  <c r="L53" i="22"/>
  <c r="L77" i="22"/>
  <c r="K63" i="22"/>
  <c r="L58" i="22"/>
  <c r="L78" i="22"/>
  <c r="K46" i="22"/>
  <c r="L48" i="22"/>
  <c r="L55" i="22"/>
  <c r="K50" i="22"/>
  <c r="L47" i="22"/>
  <c r="AR111" i="22"/>
  <c r="F36" i="22"/>
  <c r="H17" i="32"/>
  <c r="N125" i="24"/>
  <c r="O125" i="24"/>
  <c r="P125" i="24"/>
  <c r="Q125" i="24"/>
  <c r="K76" i="22"/>
  <c r="L68" i="22"/>
  <c r="O147" i="22"/>
  <c r="L76" i="22"/>
  <c r="K59" i="22"/>
  <c r="K68" i="22"/>
  <c r="N114" i="22"/>
  <c r="F34" i="29"/>
  <c r="F75" i="36"/>
  <c r="K54" i="22"/>
  <c r="K74" i="22"/>
  <c r="L65" i="22"/>
  <c r="K47" i="22"/>
  <c r="N122" i="22"/>
  <c r="L50" i="22"/>
  <c r="L70" i="22"/>
  <c r="K56" i="22"/>
  <c r="K65" i="22"/>
  <c r="K61" i="22"/>
  <c r="N132" i="22"/>
  <c r="K53" i="22"/>
  <c r="T86" i="24"/>
  <c r="R33" i="29"/>
  <c r="L49" i="22"/>
  <c r="O142" i="22"/>
  <c r="L61" i="22"/>
  <c r="O136" i="22"/>
  <c r="Z95" i="22"/>
  <c r="N124" i="24"/>
  <c r="O124" i="24"/>
  <c r="L67" i="22"/>
  <c r="F24" i="32"/>
  <c r="T102" i="24"/>
  <c r="T101" i="24"/>
  <c r="T100" i="24"/>
  <c r="T99" i="24"/>
  <c r="L56" i="22"/>
  <c r="K58" i="22"/>
  <c r="K78" i="22"/>
  <c r="L69" i="22"/>
  <c r="K55" i="22"/>
  <c r="L54" i="22"/>
  <c r="L74" i="22"/>
  <c r="K72" i="22"/>
  <c r="K77" i="22"/>
  <c r="K69" i="22"/>
  <c r="K81" i="22"/>
  <c r="AB124" i="22"/>
  <c r="AR117" i="22"/>
  <c r="L71" i="22"/>
  <c r="O127" i="22"/>
  <c r="Z103" i="22"/>
  <c r="Z100" i="22"/>
  <c r="AB100" i="22"/>
  <c r="L51" i="22"/>
  <c r="L60" i="22"/>
  <c r="O139" i="22"/>
  <c r="U148" i="22"/>
  <c r="U143" i="22"/>
  <c r="U100" i="22"/>
  <c r="U115" i="22"/>
  <c r="U140" i="22"/>
  <c r="U145" i="22"/>
  <c r="U154" i="22"/>
  <c r="U144" i="22"/>
  <c r="AD144" i="22"/>
  <c r="U114" i="22"/>
  <c r="U138" i="22"/>
  <c r="U139" i="22"/>
  <c r="U155" i="22"/>
  <c r="N92" i="22"/>
  <c r="N133" i="22"/>
  <c r="N129" i="22"/>
  <c r="O30" i="29"/>
  <c r="N29" i="29"/>
  <c r="L78" i="24"/>
  <c r="J25" i="29"/>
  <c r="O150" i="22"/>
  <c r="AB98" i="22"/>
  <c r="P127" i="24"/>
  <c r="Q127" i="24"/>
  <c r="R127" i="24"/>
  <c r="S127" i="24"/>
  <c r="T127" i="24"/>
  <c r="O146" i="22"/>
  <c r="AB139" i="22"/>
  <c r="O120" i="22"/>
  <c r="F20" i="32"/>
  <c r="N120" i="22"/>
  <c r="N141" i="22"/>
  <c r="R100" i="24"/>
  <c r="R99" i="24"/>
  <c r="O155" i="22"/>
  <c r="O114" i="22"/>
  <c r="J35" i="22"/>
  <c r="I49" i="29"/>
  <c r="L26" i="29"/>
  <c r="N78" i="24"/>
  <c r="P124" i="24"/>
  <c r="Q124" i="24"/>
  <c r="O79" i="24"/>
  <c r="M27" i="29"/>
  <c r="J34" i="22"/>
  <c r="N94" i="22"/>
  <c r="N108" i="22"/>
  <c r="N142" i="22"/>
  <c r="I34" i="22"/>
  <c r="M78" i="24"/>
  <c r="L77" i="24"/>
  <c r="J24" i="29"/>
  <c r="L27" i="29"/>
  <c r="T85" i="24"/>
  <c r="R32" i="29"/>
  <c r="S110" i="22"/>
  <c r="AB110" i="22"/>
  <c r="S104" i="22"/>
  <c r="T99" i="22"/>
  <c r="M28" i="29"/>
  <c r="O126" i="24"/>
  <c r="P126" i="24"/>
  <c r="Q126" i="24"/>
  <c r="O110" i="22"/>
  <c r="S90" i="22"/>
  <c r="O134" i="22"/>
  <c r="R84" i="24"/>
  <c r="T100" i="22"/>
  <c r="S97" i="22"/>
  <c r="AB97" i="22"/>
  <c r="N148" i="22"/>
  <c r="Q128" i="22"/>
  <c r="Q110" i="22"/>
  <c r="N131" i="22"/>
  <c r="N123" i="22"/>
  <c r="P150" i="22"/>
  <c r="P142" i="22"/>
  <c r="P134" i="22"/>
  <c r="P127" i="22"/>
  <c r="P99" i="22"/>
  <c r="P95" i="22"/>
  <c r="S153" i="22"/>
  <c r="AK153" i="22"/>
  <c r="L152" i="22"/>
  <c r="S151" i="22"/>
  <c r="S146" i="22"/>
  <c r="AB146" i="22"/>
  <c r="P144" i="22"/>
  <c r="U142" i="22"/>
  <c r="L139" i="22"/>
  <c r="S136" i="22"/>
  <c r="AB136" i="22"/>
  <c r="AK133" i="22"/>
  <c r="O132" i="22"/>
  <c r="L124" i="22"/>
  <c r="S119" i="22"/>
  <c r="AK119" i="22"/>
  <c r="AR119" i="22"/>
  <c r="L114" i="22"/>
  <c r="L110" i="22"/>
  <c r="S107" i="22"/>
  <c r="AB107" i="22"/>
  <c r="S102" i="22"/>
  <c r="AB102" i="22"/>
  <c r="S101" i="22"/>
  <c r="AB101" i="22"/>
  <c r="S96" i="22"/>
  <c r="AB96" i="22"/>
  <c r="L95" i="22"/>
  <c r="S93" i="22"/>
  <c r="AB93" i="22"/>
  <c r="O91" i="22"/>
  <c r="O96" i="22"/>
  <c r="N153" i="22"/>
  <c r="Q153" i="22"/>
  <c r="Q119" i="22"/>
  <c r="P153" i="22"/>
  <c r="P138" i="22"/>
  <c r="P123" i="22"/>
  <c r="P117" i="22"/>
  <c r="P93" i="22"/>
  <c r="L155" i="22"/>
  <c r="S154" i="22"/>
  <c r="S150" i="22"/>
  <c r="AB150" i="22"/>
  <c r="S149" i="22"/>
  <c r="S148" i="22"/>
  <c r="O144" i="22"/>
  <c r="AL141" i="22"/>
  <c r="O138" i="22"/>
  <c r="L135" i="22"/>
  <c r="AK135" i="22"/>
  <c r="AR135" i="22"/>
  <c r="S134" i="22"/>
  <c r="AB134" i="22"/>
  <c r="S129" i="22"/>
  <c r="AB129" i="22"/>
  <c r="S127" i="22"/>
  <c r="AB127" i="22"/>
  <c r="O125" i="22"/>
  <c r="O122" i="22"/>
  <c r="S120" i="22"/>
  <c r="AB120" i="22"/>
  <c r="S118" i="22"/>
  <c r="AK118" i="22"/>
  <c r="S116" i="22"/>
  <c r="AB116" i="22"/>
  <c r="S112" i="22"/>
  <c r="AB112" i="22"/>
  <c r="S105" i="22"/>
  <c r="S103" i="22"/>
  <c r="AB103" i="22"/>
  <c r="O97" i="22"/>
  <c r="U94" i="22"/>
  <c r="P100" i="22"/>
  <c r="Q154" i="22"/>
  <c r="O153" i="22"/>
  <c r="U153" i="22"/>
  <c r="AL148" i="22"/>
  <c r="O133" i="22"/>
  <c r="O119" i="22"/>
  <c r="T94" i="22"/>
  <c r="O93" i="22"/>
  <c r="O81" i="43"/>
  <c r="O86" i="43"/>
  <c r="H86" i="43"/>
  <c r="H31" i="25"/>
  <c r="H69" i="25"/>
  <c r="Q109" i="22"/>
  <c r="Q127" i="22"/>
  <c r="Q132" i="22"/>
  <c r="Q124" i="22"/>
  <c r="Q144" i="22"/>
  <c r="Q102" i="22"/>
  <c r="Q136" i="22"/>
  <c r="AL153" i="22"/>
  <c r="AL143" i="22"/>
  <c r="Q111" i="22"/>
  <c r="Q97" i="22"/>
  <c r="N121" i="22"/>
  <c r="N91" i="22"/>
  <c r="N110" i="22"/>
  <c r="N128" i="22"/>
  <c r="P154" i="22"/>
  <c r="P128" i="22"/>
  <c r="P121" i="22"/>
  <c r="P91" i="22"/>
  <c r="AK155" i="22"/>
  <c r="AR155" i="22"/>
  <c r="L154" i="22"/>
  <c r="AL154" i="22"/>
  <c r="L151" i="22"/>
  <c r="Z149" i="22"/>
  <c r="S147" i="22"/>
  <c r="AK147" i="22"/>
  <c r="L145" i="22"/>
  <c r="AL145" i="22"/>
  <c r="L144" i="22"/>
  <c r="AD142" i="22"/>
  <c r="L140" i="22"/>
  <c r="L134" i="22"/>
  <c r="L123" i="22"/>
  <c r="O123" i="22"/>
  <c r="Z119" i="22"/>
  <c r="O106" i="22"/>
  <c r="AL155" i="22"/>
  <c r="AS155" i="22"/>
  <c r="AZ155" i="22"/>
  <c r="AK149" i="22"/>
  <c r="AL138" i="22"/>
  <c r="O131" i="22"/>
  <c r="L131" i="22"/>
  <c r="AK131" i="22"/>
  <c r="S130" i="22"/>
  <c r="O121" i="22"/>
  <c r="L121" i="22"/>
  <c r="O90" i="22"/>
  <c r="O92" i="22"/>
  <c r="O108" i="22"/>
  <c r="O112" i="22"/>
  <c r="O94" i="22"/>
  <c r="O154" i="22"/>
  <c r="O151" i="22"/>
  <c r="AK143" i="22"/>
  <c r="AR143" i="22"/>
  <c r="AM143" i="22"/>
  <c r="S141" i="22"/>
  <c r="U141" i="22"/>
  <c r="AM140" i="22"/>
  <c r="AL139" i="22"/>
  <c r="O137" i="22"/>
  <c r="L128" i="22"/>
  <c r="AK128" i="22"/>
  <c r="O128" i="22"/>
  <c r="Z118" i="22"/>
  <c r="AB118" i="22"/>
  <c r="T117" i="22"/>
  <c r="O107" i="22"/>
  <c r="L107" i="22"/>
  <c r="T104" i="22"/>
  <c r="N145" i="22"/>
  <c r="N146" i="22"/>
  <c r="N90" i="22"/>
  <c r="N112" i="22"/>
  <c r="N117" i="22"/>
  <c r="N100" i="22"/>
  <c r="Q107" i="22"/>
  <c r="N151" i="22"/>
  <c r="P140" i="22"/>
  <c r="P136" i="22"/>
  <c r="P129" i="22"/>
  <c r="P125" i="22"/>
  <c r="P118" i="22"/>
  <c r="P107" i="22"/>
  <c r="AM145" i="22"/>
  <c r="S140" i="22"/>
  <c r="AK140" i="22"/>
  <c r="AR140" i="22"/>
  <c r="T140" i="22"/>
  <c r="AL140" i="22"/>
  <c r="S137" i="22"/>
  <c r="AK137" i="22"/>
  <c r="AR137" i="22"/>
  <c r="AK132" i="22"/>
  <c r="AR132" i="22"/>
  <c r="O130" i="22"/>
  <c r="O126" i="22"/>
  <c r="L126" i="22"/>
  <c r="S125" i="22"/>
  <c r="S123" i="22"/>
  <c r="O115" i="22"/>
  <c r="L115" i="22"/>
  <c r="S113" i="22"/>
  <c r="AK98" i="22"/>
  <c r="AK127" i="22"/>
  <c r="AR127" i="22"/>
  <c r="AY127" i="22"/>
  <c r="AK122" i="22"/>
  <c r="AR122" i="22"/>
  <c r="O117" i="22"/>
  <c r="AK116" i="22"/>
  <c r="T115" i="22"/>
  <c r="O113" i="22"/>
  <c r="AK112" i="22"/>
  <c r="O109" i="22"/>
  <c r="T107" i="22"/>
  <c r="AL107" i="22"/>
  <c r="O104" i="22"/>
  <c r="AK103" i="22"/>
  <c r="AR103" i="22"/>
  <c r="AK100" i="22"/>
  <c r="AR100" i="22"/>
  <c r="AY100" i="22"/>
  <c r="AM100" i="22"/>
  <c r="AK97" i="22"/>
  <c r="L96" i="22"/>
  <c r="AK96" i="22"/>
  <c r="AR96" i="22"/>
  <c r="AY96" i="22"/>
  <c r="T95" i="22"/>
  <c r="AK92" i="22"/>
  <c r="N68" i="22"/>
  <c r="P145" i="22"/>
  <c r="AL100" i="22"/>
  <c r="AK93" i="22"/>
  <c r="AK90" i="22"/>
  <c r="AK139" i="22"/>
  <c r="AR139" i="22"/>
  <c r="AK134" i="22"/>
  <c r="AR134" i="22"/>
  <c r="AY134" i="22"/>
  <c r="AK129" i="22"/>
  <c r="AK124" i="22"/>
  <c r="AK120" i="22"/>
  <c r="AR120" i="22"/>
  <c r="AM114" i="22"/>
  <c r="AK110" i="22"/>
  <c r="AR110" i="22"/>
  <c r="S106" i="22"/>
  <c r="O102" i="22"/>
  <c r="AK101" i="22"/>
  <c r="AR101" i="22"/>
  <c r="S99" i="22"/>
  <c r="T98" i="22"/>
  <c r="AL98" i="22"/>
  <c r="S95" i="22"/>
  <c r="AK94" i="22"/>
  <c r="AR94" i="22"/>
  <c r="AY94" i="22"/>
  <c r="AD94" i="22"/>
  <c r="S91" i="22"/>
  <c r="AK91" i="22"/>
  <c r="Z90" i="22"/>
  <c r="AB90" i="22"/>
  <c r="AM115" i="22"/>
  <c r="AK107" i="22"/>
  <c r="AR107" i="22"/>
  <c r="AK102" i="22"/>
  <c r="AR102" i="22"/>
  <c r="AC94" i="22"/>
  <c r="K52" i="22"/>
  <c r="H78" i="30"/>
  <c r="H82" i="30"/>
  <c r="H63" i="30"/>
  <c r="H84" i="30"/>
  <c r="H83" i="30"/>
  <c r="H65" i="30"/>
  <c r="H95" i="30"/>
  <c r="H36" i="30"/>
  <c r="H94" i="30"/>
  <c r="H77" i="30"/>
  <c r="K33" i="25"/>
  <c r="K34" i="25"/>
  <c r="N33" i="25"/>
  <c r="N34" i="25"/>
  <c r="L33" i="25"/>
  <c r="L34" i="25"/>
  <c r="M33" i="25"/>
  <c r="M34" i="25"/>
  <c r="H39" i="25"/>
  <c r="H59" i="25"/>
  <c r="J33" i="25"/>
  <c r="N139" i="22"/>
  <c r="N130" i="22"/>
  <c r="N127" i="22"/>
  <c r="N116" i="22"/>
  <c r="N143" i="22"/>
  <c r="N134" i="22"/>
  <c r="N150" i="22"/>
  <c r="N125" i="22"/>
  <c r="O152" i="22"/>
  <c r="AC99" i="22"/>
  <c r="N118" i="22"/>
  <c r="N101" i="22"/>
  <c r="N105" i="22"/>
  <c r="N154" i="22"/>
  <c r="N98" i="22"/>
  <c r="U99" i="22"/>
  <c r="N102" i="22"/>
  <c r="N103" i="22"/>
  <c r="N95" i="22"/>
  <c r="AB145" i="22"/>
  <c r="AD138" i="22"/>
  <c r="N136" i="22"/>
  <c r="N119" i="22"/>
  <c r="AC144" i="22"/>
  <c r="U98" i="22"/>
  <c r="AM98" i="22"/>
  <c r="AY117" i="22"/>
  <c r="N106" i="22"/>
  <c r="N140" i="22"/>
  <c r="AB154" i="22"/>
  <c r="AB152" i="22"/>
  <c r="AC142" i="22"/>
  <c r="AB138" i="22"/>
  <c r="AC138" i="22"/>
  <c r="AB121" i="22"/>
  <c r="AB115" i="22"/>
  <c r="AC114" i="22"/>
  <c r="AB108" i="22"/>
  <c r="O99" i="22"/>
  <c r="O98" i="22"/>
  <c r="Z92" i="22"/>
  <c r="AB92" i="22"/>
  <c r="Z91" i="22"/>
  <c r="H45" i="30"/>
  <c r="AY111" i="22"/>
  <c r="N124" i="22"/>
  <c r="N144" i="22"/>
  <c r="AD154" i="22"/>
  <c r="AB153" i="22"/>
  <c r="O100" i="22"/>
  <c r="AY103" i="22"/>
  <c r="AK145" i="22"/>
  <c r="AM138" i="22"/>
  <c r="H79" i="43"/>
  <c r="K87" i="30"/>
  <c r="M87" i="30"/>
  <c r="J88" i="30"/>
  <c r="K88" i="30"/>
  <c r="J87" i="30"/>
  <c r="M88" i="30"/>
  <c r="R125" i="24"/>
  <c r="S125" i="24"/>
  <c r="T125" i="24"/>
  <c r="R128" i="24"/>
  <c r="S128" i="24"/>
  <c r="T128" i="24"/>
  <c r="R124" i="24"/>
  <c r="S124" i="24"/>
  <c r="T124" i="24"/>
  <c r="R126" i="24"/>
  <c r="S126" i="24"/>
  <c r="T126" i="24"/>
  <c r="R123" i="24"/>
  <c r="S123" i="24"/>
  <c r="T123" i="24"/>
  <c r="F17" i="26"/>
  <c r="T131" i="24"/>
  <c r="F21" i="25"/>
  <c r="J47" i="25"/>
  <c r="H47" i="25"/>
  <c r="F29" i="22"/>
  <c r="AC145" i="22"/>
  <c r="AL99" i="22"/>
  <c r="AM94" i="22"/>
  <c r="AB149" i="22"/>
  <c r="T84" i="24"/>
  <c r="T83" i="24"/>
  <c r="N36" i="22"/>
  <c r="X144" i="22"/>
  <c r="AB140" i="22"/>
  <c r="AY143" i="22"/>
  <c r="AB143" i="22"/>
  <c r="AB147" i="22"/>
  <c r="AK152" i="22"/>
  <c r="AD140" i="22"/>
  <c r="AK115" i="22"/>
  <c r="AR115" i="22"/>
  <c r="AL94" i="22"/>
  <c r="AR147" i="22"/>
  <c r="AY147" i="22"/>
  <c r="AR109" i="22"/>
  <c r="AY109" i="22"/>
  <c r="AR116" i="22"/>
  <c r="X141" i="22"/>
  <c r="AR129" i="22"/>
  <c r="AY129" i="22"/>
  <c r="AR98" i="22"/>
  <c r="AY98" i="22"/>
  <c r="AK121" i="22"/>
  <c r="AK108" i="22"/>
  <c r="AR108" i="22"/>
  <c r="AY108" i="22"/>
  <c r="AL142" i="22"/>
  <c r="AM142" i="22"/>
  <c r="AC154" i="22"/>
  <c r="AD115" i="22"/>
  <c r="N39" i="22"/>
  <c r="AK138" i="22"/>
  <c r="AC155" i="22"/>
  <c r="AL114" i="22"/>
  <c r="AK154" i="22"/>
  <c r="AR154" i="22"/>
  <c r="AS143" i="22"/>
  <c r="AZ143" i="22"/>
  <c r="N38" i="22"/>
  <c r="AD114" i="22"/>
  <c r="AB142" i="22"/>
  <c r="AM154" i="22"/>
  <c r="AB155" i="22"/>
  <c r="AC148" i="22"/>
  <c r="AR149" i="22"/>
  <c r="AY149" i="22"/>
  <c r="AY140" i="22"/>
  <c r="AS140" i="22"/>
  <c r="AR142" i="22"/>
  <c r="AR133" i="22"/>
  <c r="AY133" i="22"/>
  <c r="AS139" i="22"/>
  <c r="AZ139" i="22"/>
  <c r="AD145" i="22"/>
  <c r="AD143" i="22"/>
  <c r="AM141" i="22"/>
  <c r="AD141" i="22"/>
  <c r="AM148" i="22"/>
  <c r="AD148" i="22"/>
  <c r="AC143" i="22"/>
  <c r="AB114" i="22"/>
  <c r="AK114" i="22"/>
  <c r="R30" i="29"/>
  <c r="T82" i="24"/>
  <c r="AK126" i="22"/>
  <c r="AB126" i="22"/>
  <c r="X100" i="22"/>
  <c r="R31" i="29"/>
  <c r="N37" i="22"/>
  <c r="AD98" i="22"/>
  <c r="X154" i="22"/>
  <c r="AC153" i="22"/>
  <c r="AY155" i="22"/>
  <c r="AL144" i="22"/>
  <c r="AD139" i="22"/>
  <c r="AM139" i="22"/>
  <c r="AC139" i="22"/>
  <c r="AC115" i="22"/>
  <c r="AD100" i="22"/>
  <c r="AC141" i="22"/>
  <c r="AC107" i="22"/>
  <c r="AC100" i="22"/>
  <c r="S85" i="24"/>
  <c r="F18" i="30"/>
  <c r="H60" i="25"/>
  <c r="H48" i="25"/>
  <c r="J41" i="25"/>
  <c r="H40" i="25"/>
  <c r="J34" i="25"/>
  <c r="H32" i="25"/>
  <c r="AR118" i="22"/>
  <c r="AY118" i="22"/>
  <c r="AK146" i="22"/>
  <c r="AR146" i="22"/>
  <c r="AY146" i="22"/>
  <c r="N137" i="22"/>
  <c r="N115" i="22"/>
  <c r="AY132" i="22"/>
  <c r="AT140" i="22"/>
  <c r="X143" i="22"/>
  <c r="AP143" i="22"/>
  <c r="AY139" i="22"/>
  <c r="N147" i="22"/>
  <c r="N113" i="22"/>
  <c r="O148" i="22"/>
  <c r="X94" i="22"/>
  <c r="X148" i="22"/>
  <c r="AG143" i="22"/>
  <c r="X115" i="22"/>
  <c r="X142" i="22"/>
  <c r="AG142" i="22"/>
  <c r="AS142" i="22"/>
  <c r="AT142" i="22"/>
  <c r="BA142" i="22"/>
  <c r="X99" i="22"/>
  <c r="AG99" i="22"/>
  <c r="AB137" i="22"/>
  <c r="AY137" i="22"/>
  <c r="AY122" i="22"/>
  <c r="AK136" i="22"/>
  <c r="O141" i="22"/>
  <c r="AP142" i="22"/>
  <c r="AS94" i="22"/>
  <c r="AB91" i="22"/>
  <c r="AC98" i="22"/>
  <c r="AK150" i="22"/>
  <c r="AC140" i="22"/>
  <c r="O145" i="22"/>
  <c r="AY107" i="22"/>
  <c r="AS107" i="22"/>
  <c r="O140" i="22"/>
  <c r="N135" i="22"/>
  <c r="N93" i="22"/>
  <c r="O101" i="22"/>
  <c r="O143" i="22"/>
  <c r="O118" i="22"/>
  <c r="O105" i="22"/>
  <c r="O116" i="22"/>
  <c r="O124" i="22"/>
  <c r="O111" i="22"/>
  <c r="O129" i="22"/>
  <c r="AS100" i="22"/>
  <c r="AZ100" i="22"/>
  <c r="O135" i="22"/>
  <c r="N155" i="22"/>
  <c r="N104" i="22"/>
  <c r="N126" i="22"/>
  <c r="H33" i="25"/>
  <c r="AR124" i="22"/>
  <c r="AY124" i="22"/>
  <c r="AC104" i="22"/>
  <c r="AL104" i="22"/>
  <c r="T92" i="22"/>
  <c r="AL92" i="22"/>
  <c r="T110" i="22"/>
  <c r="T135" i="22"/>
  <c r="T90" i="22"/>
  <c r="T97" i="22"/>
  <c r="T111" i="22"/>
  <c r="T119" i="22"/>
  <c r="T152" i="22"/>
  <c r="T122" i="22"/>
  <c r="T101" i="22"/>
  <c r="T124" i="22"/>
  <c r="T136" i="22"/>
  <c r="T108" i="22"/>
  <c r="T133" i="22"/>
  <c r="T129" i="22"/>
  <c r="T91" i="22"/>
  <c r="T116" i="22"/>
  <c r="T147" i="22"/>
  <c r="T151" i="22"/>
  <c r="AC151" i="22"/>
  <c r="T131" i="22"/>
  <c r="AC131" i="22"/>
  <c r="T109" i="22"/>
  <c r="T126" i="22"/>
  <c r="T106" i="22"/>
  <c r="T102" i="22"/>
  <c r="T150" i="22"/>
  <c r="T127" i="22"/>
  <c r="T149" i="22"/>
  <c r="T103" i="22"/>
  <c r="T112" i="22"/>
  <c r="T137" i="22"/>
  <c r="T105" i="22"/>
  <c r="T123" i="22"/>
  <c r="AC123" i="22"/>
  <c r="T128" i="22"/>
  <c r="T120" i="22"/>
  <c r="T134" i="22"/>
  <c r="AC134" i="22"/>
  <c r="T93" i="22"/>
  <c r="T146" i="22"/>
  <c r="T113" i="22"/>
  <c r="T130" i="22"/>
  <c r="T121" i="22"/>
  <c r="T125" i="22"/>
  <c r="T96" i="22"/>
  <c r="AD155" i="22"/>
  <c r="AM155" i="22"/>
  <c r="AT155" i="22"/>
  <c r="BA155" i="22"/>
  <c r="AL95" i="22"/>
  <c r="AC95" i="22"/>
  <c r="AM153" i="22"/>
  <c r="AD153" i="22"/>
  <c r="J28" i="32"/>
  <c r="N28" i="32"/>
  <c r="L28" i="32"/>
  <c r="M28" i="32"/>
  <c r="M29" i="32"/>
  <c r="M30" i="32"/>
  <c r="M31" i="32"/>
  <c r="M32" i="32"/>
  <c r="K28" i="32"/>
  <c r="AR153" i="22"/>
  <c r="AY153" i="22"/>
  <c r="AB105" i="22"/>
  <c r="AK105" i="22"/>
  <c r="AR105" i="22"/>
  <c r="AY105" i="22"/>
  <c r="T132" i="22"/>
  <c r="T118" i="22"/>
  <c r="AR97" i="22"/>
  <c r="AY97" i="22"/>
  <c r="AL117" i="22"/>
  <c r="AS117" i="22"/>
  <c r="AC117" i="22"/>
  <c r="H81" i="43"/>
  <c r="O83" i="43"/>
  <c r="H83" i="43"/>
  <c r="AB151" i="22"/>
  <c r="AK151" i="22"/>
  <c r="AR151" i="22"/>
  <c r="AY151" i="22"/>
  <c r="AM144" i="22"/>
  <c r="O29" i="29"/>
  <c r="K35" i="22"/>
  <c r="AZ140" i="22"/>
  <c r="AT143" i="22"/>
  <c r="BA143" i="22"/>
  <c r="AB119" i="22"/>
  <c r="AZ94" i="22"/>
  <c r="AT94" i="22"/>
  <c r="AP99" i="22"/>
  <c r="X138" i="22"/>
  <c r="X114" i="22"/>
  <c r="AK104" i="22"/>
  <c r="AB104" i="22"/>
  <c r="O78" i="24"/>
  <c r="M26" i="29"/>
  <c r="R83" i="24"/>
  <c r="P31" i="29"/>
  <c r="L37" i="22"/>
  <c r="L25" i="29"/>
  <c r="N77" i="24"/>
  <c r="L24" i="29"/>
  <c r="K25" i="29"/>
  <c r="M77" i="24"/>
  <c r="K24" i="29"/>
  <c r="AS98" i="22"/>
  <c r="AZ98" i="22"/>
  <c r="AY120" i="22"/>
  <c r="AK144" i="22"/>
  <c r="AR144" i="22"/>
  <c r="AY144" i="22"/>
  <c r="AL115" i="22"/>
  <c r="AS115" i="22"/>
  <c r="AL123" i="22"/>
  <c r="AK148" i="22"/>
  <c r="AR148" i="22"/>
  <c r="AY148" i="22"/>
  <c r="AB148" i="22"/>
  <c r="AS154" i="22"/>
  <c r="AZ154" i="22"/>
  <c r="H89" i="30"/>
  <c r="AY115" i="22"/>
  <c r="AR128" i="22"/>
  <c r="AY128" i="22"/>
  <c r="AR131" i="22"/>
  <c r="AY131" i="22"/>
  <c r="AR93" i="22"/>
  <c r="P155" i="22"/>
  <c r="AK95" i="22"/>
  <c r="AR95" i="22"/>
  <c r="AY95" i="22"/>
  <c r="AB95" i="22"/>
  <c r="AR92" i="22"/>
  <c r="AS92" i="22"/>
  <c r="AZ92" i="22"/>
  <c r="AK141" i="22"/>
  <c r="AB141" i="22"/>
  <c r="AK130" i="22"/>
  <c r="AR130" i="22"/>
  <c r="AB130" i="22"/>
  <c r="AY110" i="22"/>
  <c r="AY101" i="22"/>
  <c r="AR91" i="22"/>
  <c r="AR90" i="22"/>
  <c r="AR112" i="22"/>
  <c r="AK113" i="22"/>
  <c r="AB113" i="22"/>
  <c r="AK125" i="22"/>
  <c r="AR125" i="22"/>
  <c r="AB125" i="22"/>
  <c r="AK99" i="22"/>
  <c r="AB99" i="22"/>
  <c r="AK106" i="22"/>
  <c r="AB106" i="22"/>
  <c r="P92" i="22"/>
  <c r="P114" i="22"/>
  <c r="P148" i="22"/>
  <c r="P90" i="22"/>
  <c r="P104" i="22"/>
  <c r="P108" i="22"/>
  <c r="P115" i="22"/>
  <c r="P126" i="22"/>
  <c r="P133" i="22"/>
  <c r="P137" i="22"/>
  <c r="P141" i="22"/>
  <c r="P112" i="22"/>
  <c r="P120" i="22"/>
  <c r="P146" i="22"/>
  <c r="P94" i="22"/>
  <c r="P113" i="22"/>
  <c r="P147" i="22"/>
  <c r="AK123" i="22"/>
  <c r="AB123" i="22"/>
  <c r="H88" i="30"/>
  <c r="H66" i="30"/>
  <c r="H87" i="30"/>
  <c r="K46" i="32"/>
  <c r="K29" i="32"/>
  <c r="X140" i="22"/>
  <c r="AP140" i="22"/>
  <c r="X98" i="22"/>
  <c r="AG98" i="22"/>
  <c r="X155" i="22"/>
  <c r="AP155" i="22"/>
  <c r="X139" i="22"/>
  <c r="X153" i="22"/>
  <c r="AP153" i="22"/>
  <c r="X145" i="22"/>
  <c r="AP145" i="22"/>
  <c r="AD99" i="22"/>
  <c r="AM99" i="22"/>
  <c r="H64" i="30"/>
  <c r="H39" i="30"/>
  <c r="AC92" i="22"/>
  <c r="H48" i="30"/>
  <c r="AR145" i="22"/>
  <c r="AS145" i="22"/>
  <c r="AT145" i="22"/>
  <c r="BA145" i="22"/>
  <c r="O85" i="43"/>
  <c r="J53" i="30"/>
  <c r="J107" i="30"/>
  <c r="M53" i="30"/>
  <c r="L53" i="30"/>
  <c r="K54" i="30"/>
  <c r="K53" i="30"/>
  <c r="L54" i="30"/>
  <c r="S129" i="24"/>
  <c r="F14" i="26"/>
  <c r="S130" i="24"/>
  <c r="AT100" i="22"/>
  <c r="BA100" i="22"/>
  <c r="AR152" i="22"/>
  <c r="AY154" i="22"/>
  <c r="AZ107" i="22"/>
  <c r="AG138" i="22"/>
  <c r="AP138" i="22"/>
  <c r="AR121" i="22"/>
  <c r="AS148" i="22"/>
  <c r="AZ148" i="22"/>
  <c r="AP114" i="22"/>
  <c r="AG114" i="22"/>
  <c r="AP144" i="22"/>
  <c r="AG144" i="22"/>
  <c r="AY116" i="22"/>
  <c r="AY119" i="22"/>
  <c r="AY135" i="22"/>
  <c r="AR138" i="22"/>
  <c r="AS138" i="22"/>
  <c r="AP141" i="22"/>
  <c r="AG141" i="22"/>
  <c r="AP148" i="22"/>
  <c r="AG148" i="22"/>
  <c r="AY102" i="22"/>
  <c r="AG115" i="22"/>
  <c r="AP115" i="22"/>
  <c r="BA140" i="22"/>
  <c r="AR126" i="22"/>
  <c r="N35" i="22"/>
  <c r="T81" i="24"/>
  <c r="R29" i="29"/>
  <c r="AR114" i="22"/>
  <c r="AS114" i="22"/>
  <c r="AG154" i="22"/>
  <c r="AP154" i="22"/>
  <c r="S84" i="24"/>
  <c r="Q32" i="29"/>
  <c r="M38" i="22"/>
  <c r="BA94" i="22"/>
  <c r="AZ142" i="22"/>
  <c r="AT139" i="22"/>
  <c r="AG100" i="22"/>
  <c r="AP100" i="22"/>
  <c r="AP94" i="22"/>
  <c r="AG94" i="22"/>
  <c r="AS144" i="22"/>
  <c r="AT144" i="22"/>
  <c r="AY142" i="22"/>
  <c r="H41" i="25"/>
  <c r="H34" i="25"/>
  <c r="N31" i="26"/>
  <c r="M32" i="26"/>
  <c r="M107" i="30"/>
  <c r="M30" i="26"/>
  <c r="F15" i="26"/>
  <c r="M54" i="30"/>
  <c r="M108" i="30"/>
  <c r="M31" i="26"/>
  <c r="F16" i="26"/>
  <c r="M33" i="26"/>
  <c r="N30" i="26"/>
  <c r="K107" i="30"/>
  <c r="K30" i="26"/>
  <c r="L107" i="30"/>
  <c r="L30" i="26"/>
  <c r="L32" i="26"/>
  <c r="L108" i="30"/>
  <c r="L31" i="26"/>
  <c r="L33" i="26"/>
  <c r="AT148" i="22"/>
  <c r="BA148" i="22"/>
  <c r="AG153" i="22"/>
  <c r="AT98" i="22"/>
  <c r="BA98" i="22"/>
  <c r="AL131" i="22"/>
  <c r="AT154" i="22"/>
  <c r="BA154" i="22"/>
  <c r="AZ145" i="22"/>
  <c r="AG155" i="22"/>
  <c r="AP98" i="22"/>
  <c r="AG145" i="22"/>
  <c r="AL134" i="22"/>
  <c r="AS134" i="22"/>
  <c r="AR136" i="22"/>
  <c r="AY136" i="22"/>
  <c r="AR150" i="22"/>
  <c r="AY150" i="22"/>
  <c r="J54" i="30"/>
  <c r="AS95" i="22"/>
  <c r="AZ95" i="22"/>
  <c r="AS153" i="22"/>
  <c r="AL118" i="22"/>
  <c r="AS118" i="22"/>
  <c r="AZ118" i="22"/>
  <c r="AC118" i="22"/>
  <c r="L29" i="32"/>
  <c r="O46" i="32"/>
  <c r="AL113" i="22"/>
  <c r="AC113" i="22"/>
  <c r="AC147" i="22"/>
  <c r="AL147" i="22"/>
  <c r="AS147" i="22"/>
  <c r="H28" i="32"/>
  <c r="K34" i="22"/>
  <c r="AC130" i="22"/>
  <c r="AL130" i="22"/>
  <c r="AL105" i="22"/>
  <c r="AS105" i="22"/>
  <c r="AZ105" i="22"/>
  <c r="AC105" i="22"/>
  <c r="AL149" i="22"/>
  <c r="AS149" i="22"/>
  <c r="AZ149" i="22"/>
  <c r="AC149" i="22"/>
  <c r="AL106" i="22"/>
  <c r="AC106" i="22"/>
  <c r="AC129" i="22"/>
  <c r="AL129" i="22"/>
  <c r="AC124" i="22"/>
  <c r="AL124" i="22"/>
  <c r="AC119" i="22"/>
  <c r="AL119" i="22"/>
  <c r="AC135" i="22"/>
  <c r="AL135" i="22"/>
  <c r="H58" i="25"/>
  <c r="AL96" i="22"/>
  <c r="AS96" i="22"/>
  <c r="AC96" i="22"/>
  <c r="AC120" i="22"/>
  <c r="AL120" i="22"/>
  <c r="AS120" i="22"/>
  <c r="AZ120" i="22"/>
  <c r="AC137" i="22"/>
  <c r="AL137" i="22"/>
  <c r="AS137" i="22"/>
  <c r="AZ137" i="22"/>
  <c r="AC126" i="22"/>
  <c r="AL126" i="22"/>
  <c r="AC133" i="22"/>
  <c r="AL133" i="22"/>
  <c r="AL101" i="22"/>
  <c r="AS101" i="22"/>
  <c r="AZ101" i="22"/>
  <c r="AC101" i="22"/>
  <c r="AC111" i="22"/>
  <c r="AL111" i="22"/>
  <c r="AC110" i="22"/>
  <c r="AL110" i="22"/>
  <c r="AS110" i="22"/>
  <c r="AZ117" i="22"/>
  <c r="U124" i="22"/>
  <c r="U133" i="22"/>
  <c r="U146" i="22"/>
  <c r="U151" i="22"/>
  <c r="U97" i="22"/>
  <c r="U132" i="22"/>
  <c r="U92" i="22"/>
  <c r="U110" i="22"/>
  <c r="U113" i="22"/>
  <c r="U135" i="22"/>
  <c r="U150" i="22"/>
  <c r="U111" i="22"/>
  <c r="U125" i="22"/>
  <c r="U152" i="22"/>
  <c r="U95" i="22"/>
  <c r="U108" i="22"/>
  <c r="U122" i="22"/>
  <c r="U126" i="22"/>
  <c r="U134" i="22"/>
  <c r="U149" i="22"/>
  <c r="U123" i="22"/>
  <c r="U147" i="22"/>
  <c r="U136" i="22"/>
  <c r="U105" i="22"/>
  <c r="U137" i="22"/>
  <c r="U129" i="22"/>
  <c r="U118" i="22"/>
  <c r="U112" i="22"/>
  <c r="U96" i="22"/>
  <c r="U131" i="22"/>
  <c r="U128" i="22"/>
  <c r="U117" i="22"/>
  <c r="U91" i="22"/>
  <c r="U119" i="22"/>
  <c r="U101" i="22"/>
  <c r="U107" i="22"/>
  <c r="U103" i="22"/>
  <c r="U130" i="22"/>
  <c r="U109" i="22"/>
  <c r="U90" i="22"/>
  <c r="U127" i="22"/>
  <c r="U120" i="22"/>
  <c r="U104" i="22"/>
  <c r="U106" i="22"/>
  <c r="U93" i="22"/>
  <c r="U121" i="22"/>
  <c r="U116" i="22"/>
  <c r="U102" i="22"/>
  <c r="AC132" i="22"/>
  <c r="AL132" i="22"/>
  <c r="AS132" i="22"/>
  <c r="N29" i="32"/>
  <c r="N46" i="32"/>
  <c r="AC125" i="22"/>
  <c r="AL125" i="22"/>
  <c r="AS125" i="22"/>
  <c r="AL146" i="22"/>
  <c r="AS146" i="22"/>
  <c r="AC146" i="22"/>
  <c r="AL128" i="22"/>
  <c r="AC128" i="22"/>
  <c r="AL112" i="22"/>
  <c r="AS112" i="22"/>
  <c r="AC112" i="22"/>
  <c r="AC150" i="22"/>
  <c r="AL150" i="22"/>
  <c r="AL109" i="22"/>
  <c r="AS109" i="22"/>
  <c r="AZ109" i="22"/>
  <c r="AC109" i="22"/>
  <c r="AL116" i="22"/>
  <c r="AS116" i="22"/>
  <c r="AC116" i="22"/>
  <c r="AL108" i="22"/>
  <c r="AS108" i="22"/>
  <c r="AZ108" i="22"/>
  <c r="AC108" i="22"/>
  <c r="AL122" i="22"/>
  <c r="AC122" i="22"/>
  <c r="AL97" i="22"/>
  <c r="AC97" i="22"/>
  <c r="AL127" i="22"/>
  <c r="AC127" i="22"/>
  <c r="AS126" i="22"/>
  <c r="AZ126" i="22"/>
  <c r="J29" i="32"/>
  <c r="J46" i="32"/>
  <c r="H46" i="32"/>
  <c r="AL121" i="22"/>
  <c r="AS121" i="22"/>
  <c r="AZ121" i="22"/>
  <c r="AC121" i="22"/>
  <c r="AL93" i="22"/>
  <c r="AC93" i="22"/>
  <c r="AC103" i="22"/>
  <c r="AL103" i="22"/>
  <c r="AS103" i="22"/>
  <c r="AL102" i="22"/>
  <c r="AC102" i="22"/>
  <c r="AC91" i="22"/>
  <c r="AL91" i="22"/>
  <c r="AS91" i="22"/>
  <c r="AL136" i="22"/>
  <c r="AS136" i="22"/>
  <c r="AZ136" i="22"/>
  <c r="AC136" i="22"/>
  <c r="AL152" i="22"/>
  <c r="AS152" i="22"/>
  <c r="AZ152" i="22"/>
  <c r="AC152" i="22"/>
  <c r="AC90" i="22"/>
  <c r="AL90" i="22"/>
  <c r="AS90" i="22"/>
  <c r="AL151" i="22"/>
  <c r="AG140" i="22"/>
  <c r="AS131" i="22"/>
  <c r="AR104" i="22"/>
  <c r="AS104" i="22"/>
  <c r="L36" i="22"/>
  <c r="P30" i="29"/>
  <c r="R82" i="24"/>
  <c r="O77" i="24"/>
  <c r="M24" i="29"/>
  <c r="M25" i="29"/>
  <c r="AT115" i="22"/>
  <c r="AZ115" i="22"/>
  <c r="AY93" i="22"/>
  <c r="AY92" i="22"/>
  <c r="AR106" i="22"/>
  <c r="AS106" i="22"/>
  <c r="AY125" i="22"/>
  <c r="AR141" i="22"/>
  <c r="AS141" i="22"/>
  <c r="AR123" i="22"/>
  <c r="AS123" i="22"/>
  <c r="AY90" i="22"/>
  <c r="AZ134" i="22"/>
  <c r="AR99" i="22"/>
  <c r="AS99" i="22"/>
  <c r="AZ99" i="22"/>
  <c r="AR113" i="22"/>
  <c r="AS113" i="22"/>
  <c r="AZ113" i="22"/>
  <c r="AY130" i="22"/>
  <c r="AS130" i="22"/>
  <c r="AY112" i="22"/>
  <c r="AY91" i="22"/>
  <c r="K30" i="32"/>
  <c r="K48" i="32"/>
  <c r="K47" i="32"/>
  <c r="AP139" i="22"/>
  <c r="AG139" i="22"/>
  <c r="J30" i="26"/>
  <c r="H53" i="30"/>
  <c r="H40" i="30"/>
  <c r="H50" i="30"/>
  <c r="H49" i="30"/>
  <c r="AY145" i="22"/>
  <c r="H67" i="30"/>
  <c r="O87" i="43"/>
  <c r="H87" i="43"/>
  <c r="H85" i="43"/>
  <c r="H41" i="30"/>
  <c r="F28" i="22"/>
  <c r="T130" i="24"/>
  <c r="F20" i="25"/>
  <c r="F27" i="22"/>
  <c r="T129" i="24"/>
  <c r="AY152" i="22"/>
  <c r="AY126" i="22"/>
  <c r="AY121" i="22"/>
  <c r="AZ96" i="22"/>
  <c r="AZ138" i="22"/>
  <c r="AT138" i="22"/>
  <c r="AY138" i="22"/>
  <c r="AZ132" i="22"/>
  <c r="AZ146" i="22"/>
  <c r="AZ110" i="22"/>
  <c r="AZ103" i="22"/>
  <c r="AZ144" i="22"/>
  <c r="AY114" i="22"/>
  <c r="AZ114" i="22"/>
  <c r="AT114" i="22"/>
  <c r="S83" i="24"/>
  <c r="Q31" i="29"/>
  <c r="M37" i="22"/>
  <c r="N34" i="22"/>
  <c r="T80" i="24"/>
  <c r="R28" i="29"/>
  <c r="P45" i="29"/>
  <c r="X104" i="22"/>
  <c r="X124" i="22"/>
  <c r="X113" i="22"/>
  <c r="X91" i="22"/>
  <c r="X127" i="22"/>
  <c r="X116" i="22"/>
  <c r="X130" i="22"/>
  <c r="X110" i="22"/>
  <c r="X93" i="22"/>
  <c r="X122" i="22"/>
  <c r="X147" i="22"/>
  <c r="X90" i="22"/>
  <c r="X118" i="22"/>
  <c r="X126" i="22"/>
  <c r="X134" i="22"/>
  <c r="X133" i="22"/>
  <c r="X106" i="22"/>
  <c r="X152" i="22"/>
  <c r="X125" i="22"/>
  <c r="X108" i="22"/>
  <c r="X117" i="22"/>
  <c r="X97" i="22"/>
  <c r="X95" i="22"/>
  <c r="X119" i="22"/>
  <c r="X105" i="22"/>
  <c r="X137" i="22"/>
  <c r="X129" i="22"/>
  <c r="X120" i="22"/>
  <c r="X103" i="22"/>
  <c r="X101" i="22"/>
  <c r="X96" i="22"/>
  <c r="X92" i="22"/>
  <c r="X121" i="22"/>
  <c r="X131" i="22"/>
  <c r="X150" i="22"/>
  <c r="X151" i="22"/>
  <c r="X123" i="22"/>
  <c r="X102" i="22"/>
  <c r="X107" i="22"/>
  <c r="X136" i="22"/>
  <c r="X128" i="22"/>
  <c r="X109" i="22"/>
  <c r="X111" i="22"/>
  <c r="X112" i="22"/>
  <c r="X132" i="22"/>
  <c r="X146" i="22"/>
  <c r="X149" i="22"/>
  <c r="X135" i="22"/>
  <c r="BA144" i="22"/>
  <c r="BA139" i="22"/>
  <c r="K31" i="32"/>
  <c r="K49" i="32"/>
  <c r="AZ116" i="22"/>
  <c r="H30" i="26"/>
  <c r="AT153" i="22"/>
  <c r="BA153" i="22"/>
  <c r="AZ153" i="22"/>
  <c r="AM106" i="22"/>
  <c r="AD106" i="22"/>
  <c r="AM117" i="22"/>
  <c r="AD117" i="22"/>
  <c r="AD149" i="22"/>
  <c r="AM149" i="22"/>
  <c r="AD111" i="22"/>
  <c r="AM111" i="22"/>
  <c r="AD151" i="22"/>
  <c r="AM151" i="22"/>
  <c r="AS129" i="22"/>
  <c r="AZ147" i="22"/>
  <c r="AY104" i="22"/>
  <c r="AZ91" i="22"/>
  <c r="AS127" i="22"/>
  <c r="AS150" i="22"/>
  <c r="AZ150" i="22"/>
  <c r="AD121" i="22"/>
  <c r="AM121" i="22"/>
  <c r="AT121" i="22"/>
  <c r="AM120" i="22"/>
  <c r="AD120" i="22"/>
  <c r="AM130" i="22"/>
  <c r="AT130" i="22"/>
  <c r="AD130" i="22"/>
  <c r="AM119" i="22"/>
  <c r="AD119" i="22"/>
  <c r="AD131" i="22"/>
  <c r="AM131" i="22"/>
  <c r="AD129" i="22"/>
  <c r="AM129" i="22"/>
  <c r="AM147" i="22"/>
  <c r="AT147" i="22"/>
  <c r="AD147" i="22"/>
  <c r="AM126" i="22"/>
  <c r="AT126" i="22"/>
  <c r="AD126" i="22"/>
  <c r="AM152" i="22"/>
  <c r="AT152" i="22"/>
  <c r="AD152" i="22"/>
  <c r="AM135" i="22"/>
  <c r="AD135" i="22"/>
  <c r="AD132" i="22"/>
  <c r="AM132" i="22"/>
  <c r="AT132" i="22"/>
  <c r="AD133" i="22"/>
  <c r="AM133" i="22"/>
  <c r="AS135" i="22"/>
  <c r="AZ135" i="22"/>
  <c r="AS124" i="22"/>
  <c r="AZ90" i="22"/>
  <c r="AM90" i="22"/>
  <c r="AD90" i="22"/>
  <c r="AM112" i="22"/>
  <c r="AT112" i="22"/>
  <c r="AD112" i="22"/>
  <c r="AM108" i="22"/>
  <c r="AD108" i="22"/>
  <c r="AS151" i="22"/>
  <c r="AT151" i="22"/>
  <c r="BA151" i="22"/>
  <c r="AS122" i="22"/>
  <c r="AZ122" i="22"/>
  <c r="AS128" i="22"/>
  <c r="AD93" i="22"/>
  <c r="AM93" i="22"/>
  <c r="AM127" i="22"/>
  <c r="AD127" i="22"/>
  <c r="AM103" i="22"/>
  <c r="AD103" i="22"/>
  <c r="AM91" i="22"/>
  <c r="AT91" i="22"/>
  <c r="BA91" i="22"/>
  <c r="AD91" i="22"/>
  <c r="AD96" i="22"/>
  <c r="AM96" i="22"/>
  <c r="AT96" i="22"/>
  <c r="BA96" i="22"/>
  <c r="AD137" i="22"/>
  <c r="AM137" i="22"/>
  <c r="AM123" i="22"/>
  <c r="AD123" i="22"/>
  <c r="AD122" i="22"/>
  <c r="AM122" i="22"/>
  <c r="AM125" i="22"/>
  <c r="AD125" i="22"/>
  <c r="AM113" i="22"/>
  <c r="AD113" i="22"/>
  <c r="AM97" i="22"/>
  <c r="AD97" i="22"/>
  <c r="AM124" i="22"/>
  <c r="AD124" i="22"/>
  <c r="H61" i="25"/>
  <c r="N62" i="25"/>
  <c r="H62" i="25"/>
  <c r="AD102" i="22"/>
  <c r="AM102" i="22"/>
  <c r="AM107" i="22"/>
  <c r="AD107" i="22"/>
  <c r="AD105" i="22"/>
  <c r="AM105" i="22"/>
  <c r="AD110" i="22"/>
  <c r="AM110" i="22"/>
  <c r="AT110" i="22"/>
  <c r="AS119" i="22"/>
  <c r="AZ119" i="22"/>
  <c r="AS102" i="22"/>
  <c r="AZ102" i="22"/>
  <c r="H29" i="32"/>
  <c r="J30" i="32"/>
  <c r="J47" i="32"/>
  <c r="AS97" i="22"/>
  <c r="AT97" i="22"/>
  <c r="BA97" i="22"/>
  <c r="AZ112" i="22"/>
  <c r="N47" i="32"/>
  <c r="N30" i="32"/>
  <c r="AM116" i="22"/>
  <c r="AT116" i="22"/>
  <c r="AD116" i="22"/>
  <c r="AM104" i="22"/>
  <c r="AT104" i="22"/>
  <c r="BA104" i="22"/>
  <c r="AD104" i="22"/>
  <c r="AD109" i="22"/>
  <c r="AM109" i="22"/>
  <c r="AM101" i="22"/>
  <c r="AD101" i="22"/>
  <c r="AD128" i="22"/>
  <c r="AM128" i="22"/>
  <c r="AD118" i="22"/>
  <c r="AM118" i="22"/>
  <c r="AM136" i="22"/>
  <c r="AT136" i="22"/>
  <c r="BA136" i="22"/>
  <c r="AD136" i="22"/>
  <c r="AM134" i="22"/>
  <c r="AT134" i="22"/>
  <c r="BA134" i="22"/>
  <c r="AD134" i="22"/>
  <c r="AD95" i="22"/>
  <c r="AM95" i="22"/>
  <c r="AD150" i="22"/>
  <c r="AM150" i="22"/>
  <c r="AM92" i="22"/>
  <c r="AD92" i="22"/>
  <c r="AD146" i="22"/>
  <c r="AM146" i="22"/>
  <c r="AT146" i="22"/>
  <c r="BA146" i="22"/>
  <c r="AS111" i="22"/>
  <c r="AT111" i="22"/>
  <c r="BA111" i="22"/>
  <c r="AS133" i="22"/>
  <c r="AT133" i="22"/>
  <c r="AS93" i="22"/>
  <c r="AT93" i="22"/>
  <c r="L30" i="32"/>
  <c r="O47" i="32"/>
  <c r="R81" i="24"/>
  <c r="L35" i="22"/>
  <c r="P29" i="29"/>
  <c r="AY141" i="22"/>
  <c r="AY106" i="22"/>
  <c r="V94" i="22"/>
  <c r="V142" i="22"/>
  <c r="V143" i="22"/>
  <c r="V138" i="22"/>
  <c r="V141" i="22"/>
  <c r="V144" i="22"/>
  <c r="V145" i="22"/>
  <c r="V139" i="22"/>
  <c r="V140" i="22"/>
  <c r="V155" i="22"/>
  <c r="V100" i="22"/>
  <c r="V148" i="22"/>
  <c r="V98" i="22"/>
  <c r="V154" i="22"/>
  <c r="V115" i="22"/>
  <c r="V99" i="22"/>
  <c r="V153" i="22"/>
  <c r="V114" i="22"/>
  <c r="AZ104" i="22"/>
  <c r="AZ131" i="22"/>
  <c r="AT131" i="22"/>
  <c r="BA115" i="22"/>
  <c r="AZ130" i="22"/>
  <c r="AY99" i="22"/>
  <c r="AY123" i="22"/>
  <c r="AT125" i="22"/>
  <c r="AZ125" i="22"/>
  <c r="AT123" i="22"/>
  <c r="AZ123" i="22"/>
  <c r="AT99" i="22"/>
  <c r="BA99" i="22"/>
  <c r="AY113" i="22"/>
  <c r="AZ141" i="22"/>
  <c r="AT141" i="22"/>
  <c r="AZ106" i="22"/>
  <c r="AT106" i="22"/>
  <c r="H107" i="30"/>
  <c r="H68" i="30"/>
  <c r="BA147" i="22"/>
  <c r="BA126" i="22"/>
  <c r="K32" i="32"/>
  <c r="H54" i="30"/>
  <c r="J71" i="25"/>
  <c r="N35" i="25"/>
  <c r="N37" i="32"/>
  <c r="N55" i="32"/>
  <c r="L35" i="25"/>
  <c r="L37" i="32"/>
  <c r="K35" i="25"/>
  <c r="K37" i="32"/>
  <c r="K55" i="32"/>
  <c r="J49" i="25"/>
  <c r="M35" i="25"/>
  <c r="M37" i="32"/>
  <c r="J42" i="25"/>
  <c r="J35" i="25"/>
  <c r="L37" i="26"/>
  <c r="L42" i="32"/>
  <c r="M37" i="26"/>
  <c r="M42" i="32"/>
  <c r="BA138" i="22"/>
  <c r="BA121" i="22"/>
  <c r="AG152" i="22"/>
  <c r="AP152" i="22"/>
  <c r="AP111" i="22"/>
  <c r="AG111" i="22"/>
  <c r="AG118" i="22"/>
  <c r="AP118" i="22"/>
  <c r="AP90" i="22"/>
  <c r="AG90" i="22"/>
  <c r="AG134" i="22"/>
  <c r="AP134" i="22"/>
  <c r="AG93" i="22"/>
  <c r="AP93" i="22"/>
  <c r="AG106" i="22"/>
  <c r="AP106" i="22"/>
  <c r="BA114" i="22"/>
  <c r="AG112" i="22"/>
  <c r="AP112" i="22"/>
  <c r="AG128" i="22"/>
  <c r="AP128" i="22"/>
  <c r="AP96" i="22"/>
  <c r="AG96" i="22"/>
  <c r="AG136" i="22"/>
  <c r="AP136" i="22"/>
  <c r="T79" i="24"/>
  <c r="R27" i="29"/>
  <c r="P44" i="29"/>
  <c r="AP92" i="22"/>
  <c r="AG92" i="22"/>
  <c r="AP103" i="22"/>
  <c r="AG103" i="22"/>
  <c r="AG127" i="22"/>
  <c r="AP127" i="22"/>
  <c r="AP109" i="22"/>
  <c r="AG109" i="22"/>
  <c r="AG102" i="22"/>
  <c r="AP102" i="22"/>
  <c r="AP151" i="22"/>
  <c r="AG151" i="22"/>
  <c r="AG121" i="22"/>
  <c r="AP121" i="22"/>
  <c r="AG101" i="22"/>
  <c r="AP101" i="22"/>
  <c r="AP120" i="22"/>
  <c r="AG120" i="22"/>
  <c r="AP91" i="22"/>
  <c r="AG91" i="22"/>
  <c r="AP133" i="22"/>
  <c r="AG133" i="22"/>
  <c r="AG110" i="22"/>
  <c r="AP110" i="22"/>
  <c r="AG129" i="22"/>
  <c r="AP129" i="22"/>
  <c r="AG113" i="22"/>
  <c r="AP113" i="22"/>
  <c r="AG108" i="22"/>
  <c r="AP108" i="22"/>
  <c r="AG107" i="22"/>
  <c r="AP107" i="22"/>
  <c r="AG122" i="22"/>
  <c r="AP122" i="22"/>
  <c r="AG124" i="22"/>
  <c r="AP124" i="22"/>
  <c r="AG105" i="22"/>
  <c r="AP105" i="22"/>
  <c r="AG104" i="22"/>
  <c r="AP104" i="22"/>
  <c r="AG123" i="22"/>
  <c r="AP123" i="22"/>
  <c r="M36" i="22"/>
  <c r="S82" i="24"/>
  <c r="Q30" i="29"/>
  <c r="AG119" i="22"/>
  <c r="AP119" i="22"/>
  <c r="AP147" i="22"/>
  <c r="AG147" i="22"/>
  <c r="AG130" i="22"/>
  <c r="AP130" i="22"/>
  <c r="AG137" i="22"/>
  <c r="AP137" i="22"/>
  <c r="AP149" i="22"/>
  <c r="AG149" i="22"/>
  <c r="AP95" i="22"/>
  <c r="AG95" i="22"/>
  <c r="AG125" i="22"/>
  <c r="AP125" i="22"/>
  <c r="AP150" i="22"/>
  <c r="AG150" i="22"/>
  <c r="AG135" i="22"/>
  <c r="AP135" i="22"/>
  <c r="AP146" i="22"/>
  <c r="AG146" i="22"/>
  <c r="AG97" i="22"/>
  <c r="AP97" i="22"/>
  <c r="AP126" i="22"/>
  <c r="AG126" i="22"/>
  <c r="AP131" i="22"/>
  <c r="AG131" i="22"/>
  <c r="AG116" i="22"/>
  <c r="AP116" i="22"/>
  <c r="AG132" i="22"/>
  <c r="AP132" i="22"/>
  <c r="AG117" i="22"/>
  <c r="AP117" i="22"/>
  <c r="H30" i="32"/>
  <c r="BA116" i="22"/>
  <c r="H47" i="32"/>
  <c r="AZ111" i="22"/>
  <c r="O55" i="32"/>
  <c r="L31" i="32"/>
  <c r="O48" i="32"/>
  <c r="AT95" i="22"/>
  <c r="BA95" i="22"/>
  <c r="AT109" i="22"/>
  <c r="BA109" i="22"/>
  <c r="AT107" i="22"/>
  <c r="BA107" i="22"/>
  <c r="AT128" i="22"/>
  <c r="BA128" i="22"/>
  <c r="AT108" i="22"/>
  <c r="BA108" i="22"/>
  <c r="AT124" i="22"/>
  <c r="BA124" i="22"/>
  <c r="BA133" i="22"/>
  <c r="AT127" i="22"/>
  <c r="BA127" i="22"/>
  <c r="AT129" i="22"/>
  <c r="BA129" i="22"/>
  <c r="AT117" i="22"/>
  <c r="BA117" i="22"/>
  <c r="AT92" i="22"/>
  <c r="BA92" i="22"/>
  <c r="J31" i="32"/>
  <c r="J48" i="32"/>
  <c r="AT105" i="22"/>
  <c r="BA105" i="22"/>
  <c r="AT102" i="22"/>
  <c r="BA102" i="22"/>
  <c r="BA93" i="22"/>
  <c r="N64" i="25"/>
  <c r="AT135" i="22"/>
  <c r="BA135" i="22"/>
  <c r="AT119" i="22"/>
  <c r="BA119" i="22"/>
  <c r="AT120" i="22"/>
  <c r="BA120" i="22"/>
  <c r="AT113" i="22"/>
  <c r="BA113" i="22"/>
  <c r="AT149" i="22"/>
  <c r="BA149" i="22"/>
  <c r="AZ133" i="22"/>
  <c r="AT118" i="22"/>
  <c r="BA118" i="22"/>
  <c r="N48" i="32"/>
  <c r="N31" i="32"/>
  <c r="AZ97" i="22"/>
  <c r="AT122" i="22"/>
  <c r="BA122" i="22"/>
  <c r="BA112" i="22"/>
  <c r="BA132" i="22"/>
  <c r="AT150" i="22"/>
  <c r="BA150" i="22"/>
  <c r="AT103" i="22"/>
  <c r="BA103" i="22"/>
  <c r="AT101" i="22"/>
  <c r="BA101" i="22"/>
  <c r="AZ93" i="22"/>
  <c r="BA110" i="22"/>
  <c r="AT137" i="22"/>
  <c r="BA137" i="22"/>
  <c r="AZ128" i="22"/>
  <c r="AZ151" i="22"/>
  <c r="AZ124" i="22"/>
  <c r="BA152" i="22"/>
  <c r="AZ127" i="22"/>
  <c r="AZ129" i="22"/>
  <c r="AT90" i="22"/>
  <c r="BA90" i="22"/>
  <c r="BA131" i="22"/>
  <c r="AN114" i="22"/>
  <c r="AU114" i="22"/>
  <c r="BB114" i="22"/>
  <c r="AE114" i="22"/>
  <c r="AE154" i="22"/>
  <c r="AN154" i="22"/>
  <c r="AU154" i="22"/>
  <c r="BB154" i="22"/>
  <c r="AE155" i="22"/>
  <c r="AN155" i="22"/>
  <c r="AU155" i="22"/>
  <c r="BB155" i="22"/>
  <c r="AE144" i="22"/>
  <c r="AN144" i="22"/>
  <c r="AU144" i="22"/>
  <c r="BB144" i="22"/>
  <c r="AN142" i="22"/>
  <c r="AU142" i="22"/>
  <c r="BB142" i="22"/>
  <c r="AE142" i="22"/>
  <c r="AN153" i="22"/>
  <c r="AU153" i="22"/>
  <c r="BB153" i="22"/>
  <c r="AE153" i="22"/>
  <c r="AE98" i="22"/>
  <c r="AN98" i="22"/>
  <c r="AU98" i="22"/>
  <c r="BB98" i="22"/>
  <c r="AE140" i="22"/>
  <c r="AN140" i="22"/>
  <c r="AU140" i="22"/>
  <c r="BB140" i="22"/>
  <c r="AN141" i="22"/>
  <c r="AE141" i="22"/>
  <c r="AE94" i="22"/>
  <c r="AN94" i="22"/>
  <c r="AU94" i="22"/>
  <c r="BB94" i="22"/>
  <c r="AE99" i="22"/>
  <c r="AN99" i="22"/>
  <c r="AU99" i="22"/>
  <c r="BB99" i="22"/>
  <c r="AE148" i="22"/>
  <c r="AN148" i="22"/>
  <c r="AU148" i="22"/>
  <c r="BB148" i="22"/>
  <c r="AE139" i="22"/>
  <c r="AN139" i="22"/>
  <c r="AU139" i="22"/>
  <c r="BB139" i="22"/>
  <c r="AN138" i="22"/>
  <c r="AU138" i="22"/>
  <c r="BB138" i="22"/>
  <c r="AE138" i="22"/>
  <c r="V111" i="22"/>
  <c r="V101" i="22"/>
  <c r="V110" i="22"/>
  <c r="V120" i="22"/>
  <c r="V124" i="22"/>
  <c r="V133" i="22"/>
  <c r="V136" i="22"/>
  <c r="V92" i="22"/>
  <c r="V97" i="22"/>
  <c r="V103" i="22"/>
  <c r="V108" i="22"/>
  <c r="V112" i="22"/>
  <c r="V116" i="22"/>
  <c r="V127" i="22"/>
  <c r="V132" i="22"/>
  <c r="V105" i="22"/>
  <c r="V118" i="22"/>
  <c r="V119" i="22"/>
  <c r="V122" i="22"/>
  <c r="V129" i="22"/>
  <c r="V151" i="22"/>
  <c r="V96" i="22"/>
  <c r="V149" i="22"/>
  <c r="V91" i="22"/>
  <c r="V131" i="22"/>
  <c r="V121" i="22"/>
  <c r="V125" i="22"/>
  <c r="V135" i="22"/>
  <c r="V146" i="22"/>
  <c r="V134" i="22"/>
  <c r="V90" i="22"/>
  <c r="V123" i="22"/>
  <c r="V128" i="22"/>
  <c r="V117" i="22"/>
  <c r="V93" i="22"/>
  <c r="V152" i="22"/>
  <c r="V95" i="22"/>
  <c r="V130" i="22"/>
  <c r="V126" i="22"/>
  <c r="V102" i="22"/>
  <c r="V107" i="22"/>
  <c r="V106" i="22"/>
  <c r="V150" i="22"/>
  <c r="V137" i="22"/>
  <c r="V147" i="22"/>
  <c r="V113" i="22"/>
  <c r="V109" i="22"/>
  <c r="V104" i="22"/>
  <c r="AE115" i="22"/>
  <c r="AN115" i="22"/>
  <c r="AU115" i="22"/>
  <c r="BB115" i="22"/>
  <c r="AN100" i="22"/>
  <c r="AU100" i="22"/>
  <c r="BB100" i="22"/>
  <c r="AE100" i="22"/>
  <c r="AE145" i="22"/>
  <c r="AN145" i="22"/>
  <c r="AU145" i="22"/>
  <c r="BB145" i="22"/>
  <c r="AE143" i="22"/>
  <c r="AN143" i="22"/>
  <c r="AU143" i="22"/>
  <c r="BB143" i="22"/>
  <c r="P28" i="29"/>
  <c r="N45" i="29"/>
  <c r="R80" i="24"/>
  <c r="L34" i="22"/>
  <c r="AU141" i="22"/>
  <c r="BB141" i="22"/>
  <c r="BA141" i="22"/>
  <c r="BA123" i="22"/>
  <c r="BA106" i="22"/>
  <c r="BA125" i="22"/>
  <c r="BA130" i="22"/>
  <c r="K50" i="32"/>
  <c r="H72" i="30"/>
  <c r="H69" i="30"/>
  <c r="H55" i="30"/>
  <c r="H35" i="25"/>
  <c r="J37" i="32"/>
  <c r="J38" i="32"/>
  <c r="H42" i="25"/>
  <c r="J50" i="25"/>
  <c r="H49" i="25"/>
  <c r="J41" i="32"/>
  <c r="H71" i="25"/>
  <c r="T78" i="24"/>
  <c r="R26" i="29"/>
  <c r="P43" i="29"/>
  <c r="M35" i="22"/>
  <c r="S81" i="24"/>
  <c r="Q29" i="29"/>
  <c r="W154" i="22"/>
  <c r="W99" i="22"/>
  <c r="W140" i="22"/>
  <c r="W114" i="22"/>
  <c r="W145" i="22"/>
  <c r="W138" i="22"/>
  <c r="W100" i="22"/>
  <c r="W115" i="22"/>
  <c r="W98" i="22"/>
  <c r="W139" i="22"/>
  <c r="W94" i="22"/>
  <c r="W155" i="22"/>
  <c r="W153" i="22"/>
  <c r="W148" i="22"/>
  <c r="W142" i="22"/>
  <c r="W143" i="22"/>
  <c r="W141" i="22"/>
  <c r="W144" i="22"/>
  <c r="N40" i="32"/>
  <c r="H64" i="25"/>
  <c r="H48" i="32"/>
  <c r="N32" i="32"/>
  <c r="N50" i="32"/>
  <c r="N49" i="32"/>
  <c r="H31" i="32"/>
  <c r="J49" i="32"/>
  <c r="J32" i="32"/>
  <c r="O49" i="32"/>
  <c r="L32" i="32"/>
  <c r="O50" i="32"/>
  <c r="AN147" i="22"/>
  <c r="AU147" i="22"/>
  <c r="BB147" i="22"/>
  <c r="AE147" i="22"/>
  <c r="AE107" i="22"/>
  <c r="AN107" i="22"/>
  <c r="AU107" i="22"/>
  <c r="BB107" i="22"/>
  <c r="AE95" i="22"/>
  <c r="AN95" i="22"/>
  <c r="AU95" i="22"/>
  <c r="BB95" i="22"/>
  <c r="AE128" i="22"/>
  <c r="AN128" i="22"/>
  <c r="AU128" i="22"/>
  <c r="BB128" i="22"/>
  <c r="AE146" i="22"/>
  <c r="AN146" i="22"/>
  <c r="AU146" i="22"/>
  <c r="BB146" i="22"/>
  <c r="AN131" i="22"/>
  <c r="AU131" i="22"/>
  <c r="BB131" i="22"/>
  <c r="AE131" i="22"/>
  <c r="AE151" i="22"/>
  <c r="AN151" i="22"/>
  <c r="AU151" i="22"/>
  <c r="BB151" i="22"/>
  <c r="AE118" i="22"/>
  <c r="AN118" i="22"/>
  <c r="AU118" i="22"/>
  <c r="BB118" i="22"/>
  <c r="AE116" i="22"/>
  <c r="AN116" i="22"/>
  <c r="AU116" i="22"/>
  <c r="BB116" i="22"/>
  <c r="AE97" i="22"/>
  <c r="AN97" i="22"/>
  <c r="AU97" i="22"/>
  <c r="BB97" i="22"/>
  <c r="AN124" i="22"/>
  <c r="AU124" i="22"/>
  <c r="BB124" i="22"/>
  <c r="AE124" i="22"/>
  <c r="AE111" i="22"/>
  <c r="AN111" i="22"/>
  <c r="AU111" i="22"/>
  <c r="BB111" i="22"/>
  <c r="R79" i="24"/>
  <c r="P27" i="29"/>
  <c r="N44" i="29"/>
  <c r="AE104" i="22"/>
  <c r="AN104" i="22"/>
  <c r="AU104" i="22"/>
  <c r="BB104" i="22"/>
  <c r="AE137" i="22"/>
  <c r="AN137" i="22"/>
  <c r="AU137" i="22"/>
  <c r="BB137" i="22"/>
  <c r="AE102" i="22"/>
  <c r="AN102" i="22"/>
  <c r="AU102" i="22"/>
  <c r="BB102" i="22"/>
  <c r="AN152" i="22"/>
  <c r="AU152" i="22"/>
  <c r="BB152" i="22"/>
  <c r="AE152" i="22"/>
  <c r="AE123" i="22"/>
  <c r="AN123" i="22"/>
  <c r="AU123" i="22"/>
  <c r="BB123" i="22"/>
  <c r="AN135" i="22"/>
  <c r="AU135" i="22"/>
  <c r="BB135" i="22"/>
  <c r="AE135" i="22"/>
  <c r="AN91" i="22"/>
  <c r="AU91" i="22"/>
  <c r="BB91" i="22"/>
  <c r="AE91" i="22"/>
  <c r="AN129" i="22"/>
  <c r="AU129" i="22"/>
  <c r="BB129" i="22"/>
  <c r="AE129" i="22"/>
  <c r="AN105" i="22"/>
  <c r="AU105" i="22"/>
  <c r="BB105" i="22"/>
  <c r="AE105" i="22"/>
  <c r="AE112" i="22"/>
  <c r="AN112" i="22"/>
  <c r="AU112" i="22"/>
  <c r="BB112" i="22"/>
  <c r="AN92" i="22"/>
  <c r="AU92" i="22"/>
  <c r="BB92" i="22"/>
  <c r="AE92" i="22"/>
  <c r="AN120" i="22"/>
  <c r="AU120" i="22"/>
  <c r="BB120" i="22"/>
  <c r="AE120" i="22"/>
  <c r="AE109" i="22"/>
  <c r="AN109" i="22"/>
  <c r="AU109" i="22"/>
  <c r="BB109" i="22"/>
  <c r="AE150" i="22"/>
  <c r="AN150" i="22"/>
  <c r="AU150" i="22"/>
  <c r="BB150" i="22"/>
  <c r="AN126" i="22"/>
  <c r="AU126" i="22"/>
  <c r="BB126" i="22"/>
  <c r="AE126" i="22"/>
  <c r="AE93" i="22"/>
  <c r="AN93" i="22"/>
  <c r="AU93" i="22"/>
  <c r="BB93" i="22"/>
  <c r="AN90" i="22"/>
  <c r="AU90" i="22"/>
  <c r="BB90" i="22"/>
  <c r="AE90" i="22"/>
  <c r="AN125" i="22"/>
  <c r="AU125" i="22"/>
  <c r="BB125" i="22"/>
  <c r="AE125" i="22"/>
  <c r="AE149" i="22"/>
  <c r="AN149" i="22"/>
  <c r="AU149" i="22"/>
  <c r="BB149" i="22"/>
  <c r="AN122" i="22"/>
  <c r="AU122" i="22"/>
  <c r="BB122" i="22"/>
  <c r="AE122" i="22"/>
  <c r="AN132" i="22"/>
  <c r="AU132" i="22"/>
  <c r="BB132" i="22"/>
  <c r="AE132" i="22"/>
  <c r="AN108" i="22"/>
  <c r="AU108" i="22"/>
  <c r="BB108" i="22"/>
  <c r="AE108" i="22"/>
  <c r="AN136" i="22"/>
  <c r="AU136" i="22"/>
  <c r="BB136" i="22"/>
  <c r="AE136" i="22"/>
  <c r="AN110" i="22"/>
  <c r="AU110" i="22"/>
  <c r="BB110" i="22"/>
  <c r="AE110" i="22"/>
  <c r="AE113" i="22"/>
  <c r="AN113" i="22"/>
  <c r="AU113" i="22"/>
  <c r="BB113" i="22"/>
  <c r="AE106" i="22"/>
  <c r="AN106" i="22"/>
  <c r="AU106" i="22"/>
  <c r="BB106" i="22"/>
  <c r="AE130" i="22"/>
  <c r="AN130" i="22"/>
  <c r="AU130" i="22"/>
  <c r="BB130" i="22"/>
  <c r="AN117" i="22"/>
  <c r="AU117" i="22"/>
  <c r="BB117" i="22"/>
  <c r="AE117" i="22"/>
  <c r="AE134" i="22"/>
  <c r="AN134" i="22"/>
  <c r="AU134" i="22"/>
  <c r="BB134" i="22"/>
  <c r="AE121" i="22"/>
  <c r="AN121" i="22"/>
  <c r="AU121" i="22"/>
  <c r="BB121" i="22"/>
  <c r="AE96" i="22"/>
  <c r="AN96" i="22"/>
  <c r="AU96" i="22"/>
  <c r="BB96" i="22"/>
  <c r="AE119" i="22"/>
  <c r="AN119" i="22"/>
  <c r="AU119" i="22"/>
  <c r="BB119" i="22"/>
  <c r="AE127" i="22"/>
  <c r="AN127" i="22"/>
  <c r="AU127" i="22"/>
  <c r="BB127" i="22"/>
  <c r="AE103" i="22"/>
  <c r="AN103" i="22"/>
  <c r="AU103" i="22"/>
  <c r="BB103" i="22"/>
  <c r="AN133" i="22"/>
  <c r="AU133" i="22"/>
  <c r="BB133" i="22"/>
  <c r="AE133" i="22"/>
  <c r="AN101" i="22"/>
  <c r="AU101" i="22"/>
  <c r="BB101" i="22"/>
  <c r="AE101" i="22"/>
  <c r="H37" i="32"/>
  <c r="J55" i="32"/>
  <c r="H55" i="32"/>
  <c r="H41" i="32"/>
  <c r="J59" i="32"/>
  <c r="H59" i="32"/>
  <c r="H38" i="32"/>
  <c r="J56" i="32"/>
  <c r="H56" i="32"/>
  <c r="N32" i="26"/>
  <c r="H24" i="28"/>
  <c r="H50" i="25"/>
  <c r="AF114" i="22"/>
  <c r="AI114" i="22"/>
  <c r="AO114" i="22"/>
  <c r="AF140" i="22"/>
  <c r="AI140" i="22"/>
  <c r="AO140" i="22"/>
  <c r="AF99" i="22"/>
  <c r="AI99" i="22"/>
  <c r="AO99" i="22"/>
  <c r="AF154" i="22"/>
  <c r="AI154" i="22"/>
  <c r="AO154" i="22"/>
  <c r="AO115" i="22"/>
  <c r="AF115" i="22"/>
  <c r="AI115" i="22"/>
  <c r="AO100" i="22"/>
  <c r="AF100" i="22"/>
  <c r="AI100" i="22"/>
  <c r="AO138" i="22"/>
  <c r="AF138" i="22"/>
  <c r="AI138" i="22"/>
  <c r="S80" i="24"/>
  <c r="Q28" i="29"/>
  <c r="O45" i="29"/>
  <c r="M34" i="22"/>
  <c r="T77" i="24"/>
  <c r="R24" i="29"/>
  <c r="P41" i="29"/>
  <c r="R25" i="29"/>
  <c r="P42" i="29"/>
  <c r="AO143" i="22"/>
  <c r="AF143" i="22"/>
  <c r="AI143" i="22"/>
  <c r="W123" i="22"/>
  <c r="W116" i="22"/>
  <c r="W135" i="22"/>
  <c r="W147" i="22"/>
  <c r="W106" i="22"/>
  <c r="W128" i="22"/>
  <c r="W121" i="22"/>
  <c r="W152" i="22"/>
  <c r="W111" i="22"/>
  <c r="W97" i="22"/>
  <c r="W133" i="22"/>
  <c r="W90" i="22"/>
  <c r="W104" i="22"/>
  <c r="W126" i="22"/>
  <c r="W93" i="22"/>
  <c r="W119" i="22"/>
  <c r="W95" i="22"/>
  <c r="W102" i="22"/>
  <c r="W109" i="22"/>
  <c r="W150" i="22"/>
  <c r="W112" i="22"/>
  <c r="W131" i="22"/>
  <c r="W91" i="22"/>
  <c r="W124" i="22"/>
  <c r="W117" i="22"/>
  <c r="W136" i="22"/>
  <c r="W107" i="22"/>
  <c r="W129" i="22"/>
  <c r="W122" i="22"/>
  <c r="W134" i="22"/>
  <c r="W105" i="22"/>
  <c r="W127" i="22"/>
  <c r="W120" i="22"/>
  <c r="W96" i="22"/>
  <c r="W103" i="22"/>
  <c r="W110" i="22"/>
  <c r="W113" i="22"/>
  <c r="W132" i="22"/>
  <c r="W125" i="22"/>
  <c r="W92" i="22"/>
  <c r="W118" i="22"/>
  <c r="W137" i="22"/>
  <c r="W108" i="22"/>
  <c r="W130" i="22"/>
  <c r="W146" i="22"/>
  <c r="W149" i="22"/>
  <c r="W151" i="22"/>
  <c r="W101" i="22"/>
  <c r="AF145" i="22"/>
  <c r="AI145" i="22"/>
  <c r="AO145" i="22"/>
  <c r="AF142" i="22"/>
  <c r="AI142" i="22"/>
  <c r="AO142" i="22"/>
  <c r="AO148" i="22"/>
  <c r="AF148" i="22"/>
  <c r="AI148" i="22"/>
  <c r="AO141" i="22"/>
  <c r="AF141" i="22"/>
  <c r="AI141" i="22"/>
  <c r="AO153" i="22"/>
  <c r="AF153" i="22"/>
  <c r="AI153" i="22"/>
  <c r="AF155" i="22"/>
  <c r="AI155" i="22"/>
  <c r="AO155" i="22"/>
  <c r="AO94" i="22"/>
  <c r="AF94" i="22"/>
  <c r="AI94" i="22"/>
  <c r="AO144" i="22"/>
  <c r="AF144" i="22"/>
  <c r="AI144" i="22"/>
  <c r="AO139" i="22"/>
  <c r="AF139" i="22"/>
  <c r="AI139" i="22"/>
  <c r="AO98" i="22"/>
  <c r="AF98" i="22"/>
  <c r="AI98" i="22"/>
  <c r="N33" i="26"/>
  <c r="N37" i="26"/>
  <c r="N42" i="32"/>
  <c r="N60" i="32"/>
  <c r="J50" i="32"/>
  <c r="H50" i="32"/>
  <c r="H32" i="32"/>
  <c r="H49" i="32"/>
  <c r="N58" i="32"/>
  <c r="H58" i="32"/>
  <c r="H40" i="32"/>
  <c r="K98" i="30"/>
  <c r="K102" i="30"/>
  <c r="J98" i="30"/>
  <c r="J102" i="30"/>
  <c r="J108" i="30"/>
  <c r="P26" i="29"/>
  <c r="N43" i="29"/>
  <c r="R78" i="24"/>
  <c r="H26" i="28"/>
  <c r="F24" i="28"/>
  <c r="AO117" i="22"/>
  <c r="AF117" i="22"/>
  <c r="AI117" i="22"/>
  <c r="AF123" i="22"/>
  <c r="AI123" i="22"/>
  <c r="AO123" i="22"/>
  <c r="AF91" i="22"/>
  <c r="AI91" i="22"/>
  <c r="AO91" i="22"/>
  <c r="AV143" i="22"/>
  <c r="AW143" i="22"/>
  <c r="BD143" i="22"/>
  <c r="AF131" i="22"/>
  <c r="AI131" i="22"/>
  <c r="AO131" i="22"/>
  <c r="AF112" i="22"/>
  <c r="AI112" i="22"/>
  <c r="AO112" i="22"/>
  <c r="AF130" i="22"/>
  <c r="AI130" i="22"/>
  <c r="AO130" i="22"/>
  <c r="AO150" i="22"/>
  <c r="AF150" i="22"/>
  <c r="AI150" i="22"/>
  <c r="AF109" i="22"/>
  <c r="AI109" i="22"/>
  <c r="AO109" i="22"/>
  <c r="AF137" i="22"/>
  <c r="AI137" i="22"/>
  <c r="AO137" i="22"/>
  <c r="AF102" i="22"/>
  <c r="AI102" i="22"/>
  <c r="AO102" i="22"/>
  <c r="S79" i="24"/>
  <c r="Q27" i="29"/>
  <c r="O44" i="29"/>
  <c r="AV139" i="22"/>
  <c r="AW139" i="22"/>
  <c r="BD139" i="22"/>
  <c r="AO146" i="22"/>
  <c r="AF146" i="22"/>
  <c r="AI146" i="22"/>
  <c r="AF92" i="22"/>
  <c r="AI92" i="22"/>
  <c r="AO92" i="22"/>
  <c r="AF119" i="22"/>
  <c r="AI119" i="22"/>
  <c r="AO119" i="22"/>
  <c r="AV138" i="22"/>
  <c r="AW138" i="22"/>
  <c r="BD138" i="22"/>
  <c r="AO151" i="22"/>
  <c r="AF151" i="22"/>
  <c r="AI151" i="22"/>
  <c r="AV98" i="22"/>
  <c r="AW98" i="22"/>
  <c r="BD98" i="22"/>
  <c r="AO132" i="22"/>
  <c r="AF132" i="22"/>
  <c r="AI132" i="22"/>
  <c r="AF126" i="22"/>
  <c r="AI126" i="22"/>
  <c r="AO126" i="22"/>
  <c r="AV100" i="22"/>
  <c r="AW100" i="22"/>
  <c r="BD100" i="22"/>
  <c r="AF124" i="22"/>
  <c r="AI124" i="22"/>
  <c r="AO124" i="22"/>
  <c r="AO110" i="22"/>
  <c r="AF110" i="22"/>
  <c r="AI110" i="22"/>
  <c r="AO90" i="22"/>
  <c r="AF90" i="22"/>
  <c r="AI90" i="22"/>
  <c r="AV115" i="22"/>
  <c r="AW115" i="22"/>
  <c r="BD115" i="22"/>
  <c r="AO103" i="22"/>
  <c r="AF103" i="22"/>
  <c r="AI103" i="22"/>
  <c r="AF133" i="22"/>
  <c r="AI133" i="22"/>
  <c r="AO133" i="22"/>
  <c r="AV154" i="22"/>
  <c r="AW154" i="22"/>
  <c r="BD154" i="22"/>
  <c r="AF118" i="22"/>
  <c r="AI118" i="22"/>
  <c r="AO118" i="22"/>
  <c r="AV155" i="22"/>
  <c r="AW155" i="22"/>
  <c r="BD155" i="22"/>
  <c r="AF97" i="22"/>
  <c r="AI97" i="22"/>
  <c r="AO97" i="22"/>
  <c r="AV144" i="22"/>
  <c r="AW144" i="22"/>
  <c r="BD144" i="22"/>
  <c r="AO96" i="22"/>
  <c r="AF96" i="22"/>
  <c r="AI96" i="22"/>
  <c r="AV141" i="22"/>
  <c r="AW141" i="22"/>
  <c r="BD141" i="22"/>
  <c r="AO120" i="22"/>
  <c r="AF120" i="22"/>
  <c r="AI120" i="22"/>
  <c r="AF111" i="22"/>
  <c r="AI111" i="22"/>
  <c r="AO111" i="22"/>
  <c r="AV99" i="22"/>
  <c r="AW99" i="22"/>
  <c r="BD99" i="22"/>
  <c r="AF152" i="22"/>
  <c r="AI152" i="22"/>
  <c r="AO152" i="22"/>
  <c r="AF149" i="22"/>
  <c r="AI149" i="22"/>
  <c r="AO149" i="22"/>
  <c r="AV94" i="22"/>
  <c r="AW94" i="22"/>
  <c r="BD94" i="22"/>
  <c r="AF121" i="22"/>
  <c r="AI121" i="22"/>
  <c r="AO121" i="22"/>
  <c r="AV140" i="22"/>
  <c r="AW140" i="22"/>
  <c r="BD140" i="22"/>
  <c r="AO125" i="22"/>
  <c r="AF125" i="22"/>
  <c r="AI125" i="22"/>
  <c r="AV153" i="22"/>
  <c r="AW153" i="22"/>
  <c r="BD153" i="22"/>
  <c r="AF128" i="22"/>
  <c r="AI128" i="22"/>
  <c r="AO128" i="22"/>
  <c r="AF104" i="22"/>
  <c r="AI104" i="22"/>
  <c r="AO104" i="22"/>
  <c r="AO105" i="22"/>
  <c r="AF105" i="22"/>
  <c r="AI105" i="22"/>
  <c r="AO122" i="22"/>
  <c r="AF122" i="22"/>
  <c r="AI122" i="22"/>
  <c r="AF106" i="22"/>
  <c r="AI106" i="22"/>
  <c r="AO106" i="22"/>
  <c r="AV114" i="22"/>
  <c r="AW114" i="22"/>
  <c r="BD114" i="22"/>
  <c r="AF101" i="22"/>
  <c r="AI101" i="22"/>
  <c r="AO101" i="22"/>
  <c r="AV148" i="22"/>
  <c r="AW148" i="22"/>
  <c r="BD148" i="22"/>
  <c r="AO129" i="22"/>
  <c r="AF129" i="22"/>
  <c r="AI129" i="22"/>
  <c r="AF95" i="22"/>
  <c r="AI95" i="22"/>
  <c r="AO95" i="22"/>
  <c r="AO134" i="22"/>
  <c r="AF134" i="22"/>
  <c r="AI134" i="22"/>
  <c r="AO107" i="22"/>
  <c r="AF107" i="22"/>
  <c r="AI107" i="22"/>
  <c r="AF135" i="22"/>
  <c r="AI135" i="22"/>
  <c r="AO135" i="22"/>
  <c r="AF108" i="22"/>
  <c r="AI108" i="22"/>
  <c r="AO108" i="22"/>
  <c r="AF93" i="22"/>
  <c r="AI93" i="22"/>
  <c r="AO93" i="22"/>
  <c r="AO113" i="22"/>
  <c r="AF113" i="22"/>
  <c r="AI113" i="22"/>
  <c r="AO127" i="22"/>
  <c r="AF127" i="22"/>
  <c r="AI127" i="22"/>
  <c r="AV142" i="22"/>
  <c r="AW142" i="22"/>
  <c r="BD142" i="22"/>
  <c r="AF147" i="22"/>
  <c r="AI147" i="22"/>
  <c r="AO147" i="22"/>
  <c r="AV145" i="22"/>
  <c r="AW145" i="22"/>
  <c r="BD145" i="22"/>
  <c r="AO136" i="22"/>
  <c r="AF136" i="22"/>
  <c r="AI136" i="22"/>
  <c r="AF116" i="22"/>
  <c r="AI116" i="22"/>
  <c r="AO116" i="22"/>
  <c r="K32" i="26"/>
  <c r="K108" i="30"/>
  <c r="K31" i="26"/>
  <c r="K33" i="26"/>
  <c r="R77" i="24"/>
  <c r="P24" i="29"/>
  <c r="N41" i="29"/>
  <c r="P25" i="29"/>
  <c r="N42" i="29"/>
  <c r="H103" i="30"/>
  <c r="H102" i="30"/>
  <c r="F26" i="28"/>
  <c r="J52" i="25"/>
  <c r="BC141" i="22"/>
  <c r="BF141" i="22"/>
  <c r="BH141" i="22"/>
  <c r="BJ141" i="22"/>
  <c r="BC153" i="22"/>
  <c r="BF153" i="22"/>
  <c r="BH153" i="22"/>
  <c r="BL153" i="22"/>
  <c r="BC140" i="22"/>
  <c r="BF140" i="22"/>
  <c r="BH140" i="22"/>
  <c r="BJ140" i="22"/>
  <c r="BC115" i="22"/>
  <c r="BF115" i="22"/>
  <c r="BH115" i="22"/>
  <c r="BK115" i="22"/>
  <c r="BC139" i="22"/>
  <c r="BF139" i="22"/>
  <c r="BH139" i="22"/>
  <c r="BL139" i="22"/>
  <c r="BK153" i="22"/>
  <c r="BC94" i="22"/>
  <c r="BF94" i="22"/>
  <c r="BH94" i="22"/>
  <c r="BC155" i="22"/>
  <c r="BF155" i="22"/>
  <c r="BH155" i="22"/>
  <c r="AV127" i="22"/>
  <c r="AW127" i="22"/>
  <c r="BD127" i="22"/>
  <c r="AV113" i="22"/>
  <c r="AW113" i="22"/>
  <c r="BD113" i="22"/>
  <c r="BC114" i="22"/>
  <c r="BF114" i="22"/>
  <c r="BH114" i="22"/>
  <c r="AV149" i="22"/>
  <c r="AW149" i="22"/>
  <c r="BD149" i="22"/>
  <c r="AV118" i="22"/>
  <c r="AW118" i="22"/>
  <c r="BD118" i="22"/>
  <c r="AV132" i="22"/>
  <c r="AW132" i="22"/>
  <c r="BD132" i="22"/>
  <c r="BC98" i="22"/>
  <c r="BF98" i="22"/>
  <c r="BH98" i="22"/>
  <c r="AV106" i="22"/>
  <c r="AW106" i="22"/>
  <c r="BD106" i="22"/>
  <c r="AV109" i="22"/>
  <c r="AW109" i="22"/>
  <c r="BD109" i="22"/>
  <c r="AV101" i="22"/>
  <c r="AW101" i="22"/>
  <c r="BD101" i="22"/>
  <c r="AV152" i="22"/>
  <c r="AW152" i="22"/>
  <c r="BD152" i="22"/>
  <c r="BC154" i="22"/>
  <c r="BF154" i="22"/>
  <c r="BH154" i="22"/>
  <c r="AV122" i="22"/>
  <c r="AW122" i="22"/>
  <c r="BD122" i="22"/>
  <c r="AV133" i="22"/>
  <c r="AW133" i="22"/>
  <c r="BD133" i="22"/>
  <c r="AV151" i="22"/>
  <c r="AW151" i="22"/>
  <c r="BD151" i="22"/>
  <c r="AV150" i="22"/>
  <c r="AW150" i="22"/>
  <c r="BD150" i="22"/>
  <c r="BC99" i="22"/>
  <c r="BF99" i="22"/>
  <c r="BH99" i="22"/>
  <c r="BC138" i="22"/>
  <c r="BF138" i="22"/>
  <c r="BH138" i="22"/>
  <c r="AV130" i="22"/>
  <c r="AW130" i="22"/>
  <c r="BD130" i="22"/>
  <c r="AV104" i="22"/>
  <c r="AW104" i="22"/>
  <c r="BD104" i="22"/>
  <c r="AV111" i="22"/>
  <c r="AW111" i="22"/>
  <c r="BD111" i="22"/>
  <c r="AV103" i="22"/>
  <c r="AW103" i="22"/>
  <c r="BD103" i="22"/>
  <c r="AV119" i="22"/>
  <c r="AW119" i="22"/>
  <c r="BD119" i="22"/>
  <c r="AV112" i="22"/>
  <c r="AW112" i="22"/>
  <c r="BD112" i="22"/>
  <c r="AV92" i="22"/>
  <c r="AW92" i="22"/>
  <c r="BD92" i="22"/>
  <c r="AV120" i="22"/>
  <c r="AW120" i="22"/>
  <c r="BD120" i="22"/>
  <c r="AV131" i="22"/>
  <c r="AW131" i="22"/>
  <c r="BD131" i="22"/>
  <c r="AV105" i="22"/>
  <c r="AW105" i="22"/>
  <c r="BD105" i="22"/>
  <c r="AV90" i="22"/>
  <c r="AW90" i="22"/>
  <c r="BD90" i="22"/>
  <c r="AV146" i="22"/>
  <c r="AW146" i="22"/>
  <c r="BD146" i="22"/>
  <c r="BC143" i="22"/>
  <c r="BF143" i="22"/>
  <c r="BH143" i="22"/>
  <c r="AV134" i="22"/>
  <c r="AW134" i="22"/>
  <c r="BD134" i="22"/>
  <c r="AV95" i="22"/>
  <c r="AW95" i="22"/>
  <c r="BD95" i="22"/>
  <c r="AV110" i="22"/>
  <c r="AW110" i="22"/>
  <c r="BD110" i="22"/>
  <c r="AV96" i="22"/>
  <c r="AW96" i="22"/>
  <c r="BD96" i="22"/>
  <c r="AV124" i="22"/>
  <c r="AW124" i="22"/>
  <c r="BD124" i="22"/>
  <c r="AV91" i="22"/>
  <c r="AW91" i="22"/>
  <c r="BD91" i="22"/>
  <c r="AV116" i="22"/>
  <c r="AW116" i="22"/>
  <c r="BD116" i="22"/>
  <c r="BK140" i="22"/>
  <c r="AV147" i="22"/>
  <c r="AW147" i="22"/>
  <c r="BD147" i="22"/>
  <c r="AV125" i="22"/>
  <c r="AW125" i="22"/>
  <c r="BD125" i="22"/>
  <c r="BC144" i="22"/>
  <c r="BF144" i="22"/>
  <c r="BH144" i="22"/>
  <c r="AV123" i="22"/>
  <c r="AW123" i="22"/>
  <c r="BD123" i="22"/>
  <c r="AV136" i="22"/>
  <c r="AW136" i="22"/>
  <c r="BD136" i="22"/>
  <c r="BC145" i="22"/>
  <c r="BF145" i="22"/>
  <c r="BH145" i="22"/>
  <c r="S78" i="24"/>
  <c r="Q26" i="29"/>
  <c r="O43" i="29"/>
  <c r="AV129" i="22"/>
  <c r="AW129" i="22"/>
  <c r="BD129" i="22"/>
  <c r="BC142" i="22"/>
  <c r="BF142" i="22"/>
  <c r="BH142" i="22"/>
  <c r="BC148" i="22"/>
  <c r="BF148" i="22"/>
  <c r="BH148" i="22"/>
  <c r="BC100" i="22"/>
  <c r="BF100" i="22"/>
  <c r="BH100" i="22"/>
  <c r="AV102" i="22"/>
  <c r="AW102" i="22"/>
  <c r="BD102" i="22"/>
  <c r="AV93" i="22"/>
  <c r="AW93" i="22"/>
  <c r="BD93" i="22"/>
  <c r="AV107" i="22"/>
  <c r="AW107" i="22"/>
  <c r="BD107" i="22"/>
  <c r="AV128" i="22"/>
  <c r="AW128" i="22"/>
  <c r="BD128" i="22"/>
  <c r="AV121" i="22"/>
  <c r="AW121" i="22"/>
  <c r="BD121" i="22"/>
  <c r="AV97" i="22"/>
  <c r="AW97" i="22"/>
  <c r="BD97" i="22"/>
  <c r="AV117" i="22"/>
  <c r="AW117" i="22"/>
  <c r="BD117" i="22"/>
  <c r="AV108" i="22"/>
  <c r="AW108" i="22"/>
  <c r="BD108" i="22"/>
  <c r="AV135" i="22"/>
  <c r="AW135" i="22"/>
  <c r="BD135" i="22"/>
  <c r="AV126" i="22"/>
  <c r="AW126" i="22"/>
  <c r="BD126" i="22"/>
  <c r="AV137" i="22"/>
  <c r="AW137" i="22"/>
  <c r="BD137" i="22"/>
  <c r="BM139" i="22"/>
  <c r="BL115" i="22"/>
  <c r="BL140" i="22"/>
  <c r="BM140" i="22"/>
  <c r="H109" i="30"/>
  <c r="J32" i="26"/>
  <c r="BK141" i="22"/>
  <c r="J31" i="26"/>
  <c r="H108" i="30"/>
  <c r="J21" i="26"/>
  <c r="K21" i="26"/>
  <c r="K22" i="26"/>
  <c r="K37" i="26"/>
  <c r="K42" i="32"/>
  <c r="K60" i="32"/>
  <c r="BJ115" i="22"/>
  <c r="BM141" i="22"/>
  <c r="BJ139" i="22"/>
  <c r="BL141" i="22"/>
  <c r="BJ153" i="22"/>
  <c r="H52" i="25"/>
  <c r="J39" i="32"/>
  <c r="J53" i="25"/>
  <c r="H53" i="25"/>
  <c r="BK139" i="22"/>
  <c r="BM153" i="22"/>
  <c r="BM115" i="22"/>
  <c r="BC124" i="22"/>
  <c r="BF124" i="22"/>
  <c r="BH124" i="22"/>
  <c r="BL124" i="22"/>
  <c r="BC146" i="22"/>
  <c r="BF146" i="22"/>
  <c r="BH146" i="22"/>
  <c r="BM146" i="22"/>
  <c r="BC103" i="22"/>
  <c r="BF103" i="22"/>
  <c r="BH103" i="22"/>
  <c r="BM103" i="22"/>
  <c r="BC116" i="22"/>
  <c r="BF116" i="22"/>
  <c r="BH116" i="22"/>
  <c r="BK116" i="22"/>
  <c r="BC95" i="22"/>
  <c r="BF95" i="22"/>
  <c r="BH95" i="22"/>
  <c r="BJ95" i="22"/>
  <c r="BC101" i="22"/>
  <c r="BF101" i="22"/>
  <c r="BH101" i="22"/>
  <c r="BM101" i="22"/>
  <c r="BC135" i="22"/>
  <c r="BF135" i="22"/>
  <c r="BH135" i="22"/>
  <c r="BM135" i="22"/>
  <c r="BC108" i="22"/>
  <c r="BF108" i="22"/>
  <c r="BH108" i="22"/>
  <c r="BK108" i="22"/>
  <c r="BC117" i="22"/>
  <c r="BF117" i="22"/>
  <c r="BH117" i="22"/>
  <c r="BL117" i="22"/>
  <c r="BC147" i="22"/>
  <c r="BF147" i="22"/>
  <c r="BH147" i="22"/>
  <c r="BJ147" i="22"/>
  <c r="BC105" i="22"/>
  <c r="BF105" i="22"/>
  <c r="BH105" i="22"/>
  <c r="BK105" i="22"/>
  <c r="BL108" i="22"/>
  <c r="BJ145" i="22"/>
  <c r="BM145" i="22"/>
  <c r="BK145" i="22"/>
  <c r="BL145" i="22"/>
  <c r="BC113" i="22"/>
  <c r="BF113" i="22"/>
  <c r="BH113" i="22"/>
  <c r="BL154" i="22"/>
  <c r="BK154" i="22"/>
  <c r="BJ154" i="22"/>
  <c r="BM154" i="22"/>
  <c r="BC127" i="22"/>
  <c r="BF127" i="22"/>
  <c r="BH127" i="22"/>
  <c r="BC90" i="22"/>
  <c r="BF90" i="22"/>
  <c r="BH90" i="22"/>
  <c r="BC111" i="22"/>
  <c r="BF111" i="22"/>
  <c r="BH111" i="22"/>
  <c r="BC96" i="22"/>
  <c r="BF96" i="22"/>
  <c r="BH96" i="22"/>
  <c r="BC104" i="22"/>
  <c r="BF104" i="22"/>
  <c r="BH104" i="22"/>
  <c r="BC152" i="22"/>
  <c r="BF152" i="22"/>
  <c r="BH152" i="22"/>
  <c r="BL155" i="22"/>
  <c r="BK155" i="22"/>
  <c r="BM155" i="22"/>
  <c r="BJ155" i="22"/>
  <c r="BK94" i="22"/>
  <c r="BL94" i="22"/>
  <c r="BM94" i="22"/>
  <c r="BJ94" i="22"/>
  <c r="BC131" i="22"/>
  <c r="BF131" i="22"/>
  <c r="BH131" i="22"/>
  <c r="BC130" i="22"/>
  <c r="BF130" i="22"/>
  <c r="BH130" i="22"/>
  <c r="BC109" i="22"/>
  <c r="BF109" i="22"/>
  <c r="BH109" i="22"/>
  <c r="BC128" i="22"/>
  <c r="BF128" i="22"/>
  <c r="BH128" i="22"/>
  <c r="BC91" i="22"/>
  <c r="BF91" i="22"/>
  <c r="BH91" i="22"/>
  <c r="BL138" i="22"/>
  <c r="BM138" i="22"/>
  <c r="BK138" i="22"/>
  <c r="BJ138" i="22"/>
  <c r="BC106" i="22"/>
  <c r="BF106" i="22"/>
  <c r="BH106" i="22"/>
  <c r="BC120" i="22"/>
  <c r="BF120" i="22"/>
  <c r="BH120" i="22"/>
  <c r="BL148" i="22"/>
  <c r="BK148" i="22"/>
  <c r="BJ148" i="22"/>
  <c r="BM148" i="22"/>
  <c r="BL99" i="22"/>
  <c r="BK99" i="22"/>
  <c r="BJ99" i="22"/>
  <c r="BM99" i="22"/>
  <c r="BL98" i="22"/>
  <c r="BK98" i="22"/>
  <c r="BJ98" i="22"/>
  <c r="BM98" i="22"/>
  <c r="BC121" i="22"/>
  <c r="BF121" i="22"/>
  <c r="BH121" i="22"/>
  <c r="BC126" i="22"/>
  <c r="BF126" i="22"/>
  <c r="BH126" i="22"/>
  <c r="BL142" i="22"/>
  <c r="BK142" i="22"/>
  <c r="BM142" i="22"/>
  <c r="BJ142" i="22"/>
  <c r="BC129" i="22"/>
  <c r="BF129" i="22"/>
  <c r="BH129" i="22"/>
  <c r="BC134" i="22"/>
  <c r="BF134" i="22"/>
  <c r="BH134" i="22"/>
  <c r="BC92" i="22"/>
  <c r="BF92" i="22"/>
  <c r="BH92" i="22"/>
  <c r="BC150" i="22"/>
  <c r="BF150" i="22"/>
  <c r="BH150" i="22"/>
  <c r="BC136" i="22"/>
  <c r="BF136" i="22"/>
  <c r="BH136" i="22"/>
  <c r="BC107" i="22"/>
  <c r="BF107" i="22"/>
  <c r="BH107" i="22"/>
  <c r="BC93" i="22"/>
  <c r="BF93" i="22"/>
  <c r="BH93" i="22"/>
  <c r="BC151" i="22"/>
  <c r="BF151" i="22"/>
  <c r="BH151" i="22"/>
  <c r="BC132" i="22"/>
  <c r="BF132" i="22"/>
  <c r="BH132" i="22"/>
  <c r="BL116" i="22"/>
  <c r="BM116" i="22"/>
  <c r="BJ116" i="22"/>
  <c r="BL143" i="22"/>
  <c r="BM143" i="22"/>
  <c r="BJ143" i="22"/>
  <c r="BK143" i="22"/>
  <c r="BC112" i="22"/>
  <c r="BF112" i="22"/>
  <c r="BH112" i="22"/>
  <c r="BC133" i="22"/>
  <c r="BF133" i="22"/>
  <c r="BH133" i="22"/>
  <c r="BC118" i="22"/>
  <c r="BF118" i="22"/>
  <c r="BH118" i="22"/>
  <c r="BC123" i="22"/>
  <c r="BF123" i="22"/>
  <c r="BH123" i="22"/>
  <c r="BC125" i="22"/>
  <c r="BF125" i="22"/>
  <c r="BH125" i="22"/>
  <c r="BL135" i="22"/>
  <c r="BC137" i="22"/>
  <c r="BF137" i="22"/>
  <c r="BH137" i="22"/>
  <c r="BJ117" i="22"/>
  <c r="BC122" i="22"/>
  <c r="BF122" i="22"/>
  <c r="BH122" i="22"/>
  <c r="BC149" i="22"/>
  <c r="BF149" i="22"/>
  <c r="BH149" i="22"/>
  <c r="BK144" i="22"/>
  <c r="BL144" i="22"/>
  <c r="BM144" i="22"/>
  <c r="BJ144" i="22"/>
  <c r="BC110" i="22"/>
  <c r="BF110" i="22"/>
  <c r="BH110" i="22"/>
  <c r="BC102" i="22"/>
  <c r="BF102" i="22"/>
  <c r="BH102" i="22"/>
  <c r="BL100" i="22"/>
  <c r="BK100" i="22"/>
  <c r="BM100" i="22"/>
  <c r="BJ100" i="22"/>
  <c r="Q25" i="29"/>
  <c r="O42" i="29"/>
  <c r="F14" i="43"/>
  <c r="S77" i="24"/>
  <c r="Q24" i="29"/>
  <c r="O41" i="29"/>
  <c r="BC97" i="22"/>
  <c r="BF97" i="22"/>
  <c r="BH97" i="22"/>
  <c r="BC119" i="22"/>
  <c r="BF119" i="22"/>
  <c r="BH119" i="22"/>
  <c r="BK114" i="22"/>
  <c r="BJ114" i="22"/>
  <c r="BM114" i="22"/>
  <c r="BL114" i="22"/>
  <c r="H32" i="26"/>
  <c r="J33" i="26"/>
  <c r="BL95" i="22"/>
  <c r="BM117" i="22"/>
  <c r="BK117" i="22"/>
  <c r="BM95" i="22"/>
  <c r="BK95" i="22"/>
  <c r="BJ135" i="22"/>
  <c r="BK135" i="22"/>
  <c r="H31" i="26"/>
  <c r="H33" i="26"/>
  <c r="H21" i="26"/>
  <c r="J22" i="26"/>
  <c r="BM108" i="22"/>
  <c r="BK101" i="22"/>
  <c r="H39" i="32"/>
  <c r="J57" i="32"/>
  <c r="H57" i="32"/>
  <c r="BK124" i="22"/>
  <c r="BJ146" i="22"/>
  <c r="BL146" i="22"/>
  <c r="BL103" i="22"/>
  <c r="BK146" i="22"/>
  <c r="BL101" i="22"/>
  <c r="BJ103" i="22"/>
  <c r="BJ124" i="22"/>
  <c r="BJ101" i="22"/>
  <c r="BM147" i="22"/>
  <c r="BM124" i="22"/>
  <c r="BL147" i="22"/>
  <c r="BK147" i="22"/>
  <c r="BK103" i="22"/>
  <c r="BJ108" i="22"/>
  <c r="BL105" i="22"/>
  <c r="BJ105" i="22"/>
  <c r="BM105" i="22"/>
  <c r="BK151" i="22"/>
  <c r="BM151" i="22"/>
  <c r="BL151" i="22"/>
  <c r="BJ151" i="22"/>
  <c r="BK93" i="22"/>
  <c r="BJ93" i="22"/>
  <c r="BM93" i="22"/>
  <c r="BL93" i="22"/>
  <c r="BK107" i="22"/>
  <c r="BL107" i="22"/>
  <c r="BJ107" i="22"/>
  <c r="BM107" i="22"/>
  <c r="BL122" i="22"/>
  <c r="BK122" i="22"/>
  <c r="BJ122" i="22"/>
  <c r="BM122" i="22"/>
  <c r="BK136" i="22"/>
  <c r="BL136" i="22"/>
  <c r="BJ136" i="22"/>
  <c r="BM136" i="22"/>
  <c r="BM150" i="22"/>
  <c r="BL150" i="22"/>
  <c r="BJ150" i="22"/>
  <c r="BK150" i="22"/>
  <c r="BJ152" i="22"/>
  <c r="BM152" i="22"/>
  <c r="BL152" i="22"/>
  <c r="BK152" i="22"/>
  <c r="BK104" i="22"/>
  <c r="BM104" i="22"/>
  <c r="BJ104" i="22"/>
  <c r="BL104" i="22"/>
  <c r="BK96" i="22"/>
  <c r="BM96" i="22"/>
  <c r="BL96" i="22"/>
  <c r="BJ96" i="22"/>
  <c r="BK111" i="22"/>
  <c r="BL111" i="22"/>
  <c r="BJ111" i="22"/>
  <c r="BM111" i="22"/>
  <c r="BK149" i="22"/>
  <c r="BL149" i="22"/>
  <c r="BM149" i="22"/>
  <c r="BJ149" i="22"/>
  <c r="BK90" i="22"/>
  <c r="BL90" i="22"/>
  <c r="BM90" i="22"/>
  <c r="BJ90" i="22"/>
  <c r="BK129" i="22"/>
  <c r="BL129" i="22"/>
  <c r="BJ129" i="22"/>
  <c r="BM129" i="22"/>
  <c r="BK118" i="22"/>
  <c r="BJ118" i="22"/>
  <c r="BM118" i="22"/>
  <c r="BL118" i="22"/>
  <c r="BK91" i="22"/>
  <c r="BM91" i="22"/>
  <c r="BJ91" i="22"/>
  <c r="BL91" i="22"/>
  <c r="BL119" i="22"/>
  <c r="BK119" i="22"/>
  <c r="BJ119" i="22"/>
  <c r="BM119" i="22"/>
  <c r="BK128" i="22"/>
  <c r="BM128" i="22"/>
  <c r="BL128" i="22"/>
  <c r="BJ128" i="22"/>
  <c r="BM127" i="22"/>
  <c r="BK127" i="22"/>
  <c r="BJ127" i="22"/>
  <c r="BL127" i="22"/>
  <c r="BK106" i="22"/>
  <c r="BL106" i="22"/>
  <c r="BM106" i="22"/>
  <c r="BJ106" i="22"/>
  <c r="BL133" i="22"/>
  <c r="BJ133" i="22"/>
  <c r="BM133" i="22"/>
  <c r="BK133" i="22"/>
  <c r="BK102" i="22"/>
  <c r="BM102" i="22"/>
  <c r="BL102" i="22"/>
  <c r="BJ102" i="22"/>
  <c r="BL130" i="22"/>
  <c r="BK130" i="22"/>
  <c r="BM130" i="22"/>
  <c r="BJ130" i="22"/>
  <c r="BK92" i="22"/>
  <c r="BJ92" i="22"/>
  <c r="BM92" i="22"/>
  <c r="BL92" i="22"/>
  <c r="BL97" i="22"/>
  <c r="BK97" i="22"/>
  <c r="BJ97" i="22"/>
  <c r="BM97" i="22"/>
  <c r="O41" i="43"/>
  <c r="O42" i="43"/>
  <c r="O45" i="43"/>
  <c r="O63" i="43"/>
  <c r="BL121" i="22"/>
  <c r="BK121" i="22"/>
  <c r="BJ121" i="22"/>
  <c r="BM121" i="22"/>
  <c r="BL131" i="22"/>
  <c r="BK131" i="22"/>
  <c r="BJ131" i="22"/>
  <c r="BM131" i="22"/>
  <c r="BK120" i="22"/>
  <c r="BL120" i="22"/>
  <c r="BJ120" i="22"/>
  <c r="BM120" i="22"/>
  <c r="BK126" i="22"/>
  <c r="BM126" i="22"/>
  <c r="BJ126" i="22"/>
  <c r="BL126" i="22"/>
  <c r="BK110" i="22"/>
  <c r="BJ110" i="22"/>
  <c r="BM110" i="22"/>
  <c r="BL110" i="22"/>
  <c r="BK132" i="22"/>
  <c r="BL132" i="22"/>
  <c r="BJ132" i="22"/>
  <c r="BM132" i="22"/>
  <c r="BL134" i="22"/>
  <c r="BK134" i="22"/>
  <c r="BM134" i="22"/>
  <c r="BJ134" i="22"/>
  <c r="BK125" i="22"/>
  <c r="BJ125" i="22"/>
  <c r="BM125" i="22"/>
  <c r="BL125" i="22"/>
  <c r="BL109" i="22"/>
  <c r="BK109" i="22"/>
  <c r="BM109" i="22"/>
  <c r="BJ109" i="22"/>
  <c r="BK137" i="22"/>
  <c r="BL137" i="22"/>
  <c r="BM137" i="22"/>
  <c r="BJ137" i="22"/>
  <c r="BK123" i="22"/>
  <c r="BL123" i="22"/>
  <c r="BM123" i="22"/>
  <c r="BJ123" i="22"/>
  <c r="BK112" i="22"/>
  <c r="BJ112" i="22"/>
  <c r="BM112" i="22"/>
  <c r="BL112" i="22"/>
  <c r="BK113" i="22"/>
  <c r="BL113" i="22"/>
  <c r="BJ113" i="22"/>
  <c r="BM113" i="22"/>
  <c r="H22" i="26"/>
  <c r="J37" i="26"/>
  <c r="J42" i="32"/>
  <c r="J60" i="32"/>
  <c r="L159" i="22"/>
  <c r="N36" i="32"/>
  <c r="H159" i="22"/>
  <c r="J36" i="32"/>
  <c r="K159" i="22"/>
  <c r="M36" i="32"/>
  <c r="O54" i="32"/>
  <c r="I159" i="22"/>
  <c r="K36" i="32"/>
  <c r="H45" i="43"/>
  <c r="O51" i="43"/>
  <c r="H42" i="43"/>
  <c r="O50" i="43"/>
  <c r="H41" i="43"/>
  <c r="J54" i="32"/>
  <c r="J64" i="32"/>
  <c r="K54" i="32"/>
  <c r="K64" i="32"/>
  <c r="N54" i="32"/>
  <c r="N64" i="32"/>
  <c r="O60" i="43"/>
  <c r="O53" i="43"/>
  <c r="O56" i="43"/>
  <c r="H56" i="43"/>
  <c r="H50" i="43"/>
  <c r="O54" i="43"/>
  <c r="H54" i="43"/>
  <c r="H51" i="43"/>
  <c r="O70" i="43"/>
  <c r="H70" i="43"/>
  <c r="O65" i="43"/>
  <c r="O67" i="43"/>
  <c r="H67" i="43"/>
  <c r="H63" i="43"/>
  <c r="H36" i="32"/>
  <c r="O57" i="43"/>
  <c r="H57" i="43"/>
  <c r="H54" i="32"/>
  <c r="O69" i="43"/>
  <c r="H69" i="43"/>
  <c r="H65" i="43"/>
  <c r="H53" i="43"/>
  <c r="O59" i="43"/>
  <c r="O74" i="43"/>
  <c r="H74" i="43"/>
  <c r="H60" i="43"/>
  <c r="O73" i="43"/>
  <c r="H59" i="43"/>
  <c r="O75" i="43"/>
  <c r="H73" i="43"/>
  <c r="O91" i="43"/>
  <c r="H75" i="43"/>
  <c r="O26" i="26"/>
  <c r="H91" i="43"/>
  <c r="O37" i="26"/>
  <c r="O42" i="32"/>
  <c r="O60" i="32"/>
  <c r="H26" i="26"/>
  <c r="H60" i="32"/>
  <c r="O64" i="32"/>
  <c r="H64" i="32"/>
  <c r="F30" i="34"/>
  <c r="H37" i="26"/>
  <c r="H42" i="32"/>
  <c r="H33" i="34"/>
  <c r="H32" i="34"/>
  <c r="F37" i="34"/>
  <c r="F38" i="34"/>
  <c r="H42" i="34"/>
  <c r="F84" i="36"/>
  <c r="F49" i="34"/>
  <c r="L93" i="36"/>
  <c r="L97" i="36"/>
  <c r="L101" i="36"/>
  <c r="L95" i="36"/>
  <c r="L94" i="36"/>
  <c r="L98" i="36"/>
  <c r="L102" i="36"/>
  <c r="L99" i="36"/>
  <c r="L96" i="36"/>
  <c r="L100" i="36"/>
  <c r="L104" i="36"/>
  <c r="L103" i="36"/>
  <c r="K130" i="36"/>
  <c r="K134" i="36"/>
  <c r="K138" i="36"/>
  <c r="K131" i="36"/>
  <c r="K135" i="36"/>
  <c r="K139" i="36"/>
  <c r="K132" i="36"/>
  <c r="K136" i="36"/>
  <c r="K140" i="36"/>
  <c r="K133" i="36"/>
  <c r="K137" i="36"/>
  <c r="K129" i="36"/>
  <c r="K103" i="36"/>
  <c r="K99" i="36"/>
  <c r="K95" i="36"/>
  <c r="J103" i="36"/>
  <c r="J99" i="36"/>
  <c r="J95" i="36"/>
  <c r="I99" i="36"/>
  <c r="K102" i="36"/>
  <c r="K98" i="36"/>
  <c r="K94" i="36"/>
  <c r="J102" i="36"/>
  <c r="J94" i="36"/>
  <c r="I96" i="36"/>
  <c r="K97" i="36"/>
  <c r="J97" i="36"/>
  <c r="I93" i="36"/>
  <c r="J98" i="36"/>
  <c r="K101" i="36"/>
  <c r="J93" i="36"/>
  <c r="H93" i="36"/>
  <c r="K93" i="36"/>
  <c r="K104" i="36"/>
  <c r="K100" i="36"/>
  <c r="K96" i="36"/>
  <c r="J104" i="36"/>
  <c r="J100" i="36"/>
  <c r="J96" i="36"/>
  <c r="I102" i="36"/>
  <c r="J101" i="36"/>
  <c r="H43" i="34"/>
  <c r="F85" i="36"/>
  <c r="H45" i="34"/>
  <c r="F87" i="36"/>
  <c r="H44" i="34"/>
  <c r="F86" i="36"/>
  <c r="R93" i="36"/>
  <c r="R97" i="36"/>
  <c r="R101" i="36"/>
  <c r="R99" i="36"/>
  <c r="R94" i="36"/>
  <c r="R98" i="36"/>
  <c r="R102" i="36"/>
  <c r="R103" i="36"/>
  <c r="R95" i="36"/>
  <c r="R96" i="36"/>
  <c r="R100" i="36"/>
  <c r="R104" i="36"/>
  <c r="P169" i="36"/>
  <c r="P89" i="21"/>
  <c r="R111" i="36"/>
  <c r="R115" i="36"/>
  <c r="R119" i="36"/>
  <c r="R121" i="36"/>
  <c r="R112" i="36"/>
  <c r="R116" i="36"/>
  <c r="R120" i="36"/>
  <c r="R113" i="36"/>
  <c r="R114" i="36"/>
  <c r="R118" i="36"/>
  <c r="R122" i="36"/>
  <c r="R117" i="36"/>
  <c r="I163" i="36"/>
  <c r="I83" i="21"/>
  <c r="L111" i="36"/>
  <c r="L115" i="36"/>
  <c r="L119" i="36"/>
  <c r="L117" i="36"/>
  <c r="L112" i="36"/>
  <c r="L116" i="36"/>
  <c r="L120" i="36"/>
  <c r="L113" i="36"/>
  <c r="L114" i="36"/>
  <c r="L118" i="36"/>
  <c r="L122" i="36"/>
  <c r="L121" i="36"/>
  <c r="O172" i="36"/>
  <c r="O92" i="21"/>
  <c r="P174" i="36"/>
  <c r="P94" i="21"/>
  <c r="P171" i="36"/>
  <c r="P91" i="21"/>
  <c r="J182" i="36"/>
  <c r="J102" i="21"/>
  <c r="J186" i="36"/>
  <c r="J106" i="21"/>
  <c r="J190" i="36"/>
  <c r="J110" i="21"/>
  <c r="I186" i="36"/>
  <c r="I106" i="21"/>
  <c r="K147" i="36"/>
  <c r="K151" i="36"/>
  <c r="K155" i="36"/>
  <c r="K115" i="36"/>
  <c r="J119" i="36"/>
  <c r="I111" i="36"/>
  <c r="K118" i="36"/>
  <c r="J114" i="36"/>
  <c r="H111" i="36"/>
  <c r="J117" i="36"/>
  <c r="H180" i="36"/>
  <c r="H100" i="21"/>
  <c r="J183" i="36"/>
  <c r="J103" i="21"/>
  <c r="J187" i="36"/>
  <c r="J107" i="21"/>
  <c r="J191" i="36"/>
  <c r="J111" i="21"/>
  <c r="I183" i="36"/>
  <c r="I103" i="21"/>
  <c r="K148" i="36"/>
  <c r="K152" i="36"/>
  <c r="K156" i="36"/>
  <c r="J122" i="36"/>
  <c r="J184" i="36"/>
  <c r="J104" i="21"/>
  <c r="J188" i="36"/>
  <c r="J108" i="21"/>
  <c r="J180" i="36"/>
  <c r="J100" i="21"/>
  <c r="I180" i="36"/>
  <c r="I100" i="21"/>
  <c r="K149" i="36"/>
  <c r="K153" i="36"/>
  <c r="K157" i="36"/>
  <c r="K121" i="36"/>
  <c r="K117" i="36"/>
  <c r="K113" i="36"/>
  <c r="I117" i="36"/>
  <c r="J181" i="36"/>
  <c r="J101" i="21"/>
  <c r="J185" i="36"/>
  <c r="J105" i="21"/>
  <c r="J189" i="36"/>
  <c r="J109" i="21"/>
  <c r="I189" i="36"/>
  <c r="I109" i="21"/>
  <c r="K150" i="36"/>
  <c r="K154" i="36"/>
  <c r="K146" i="36"/>
  <c r="K120" i="36"/>
  <c r="K116" i="36"/>
  <c r="K112" i="36"/>
  <c r="J120" i="36"/>
  <c r="J116" i="36"/>
  <c r="J112" i="36"/>
  <c r="I114" i="36"/>
  <c r="K119" i="36"/>
  <c r="K111" i="36"/>
  <c r="J115" i="36"/>
  <c r="J111" i="36"/>
  <c r="K122" i="36"/>
  <c r="K114" i="36"/>
  <c r="J118" i="36"/>
  <c r="I120" i="36"/>
  <c r="J121" i="36"/>
  <c r="J113" i="36"/>
  <c r="J168" i="36"/>
  <c r="J88" i="21"/>
  <c r="P168" i="36"/>
  <c r="P88" i="21"/>
  <c r="I166" i="36"/>
  <c r="I86" i="21"/>
  <c r="O163" i="36"/>
  <c r="O83" i="21"/>
  <c r="N163" i="36"/>
  <c r="N83" i="21"/>
  <c r="J166" i="36"/>
  <c r="J86" i="21"/>
  <c r="P166" i="36"/>
  <c r="P86" i="21"/>
  <c r="I172" i="36"/>
  <c r="I92" i="21"/>
  <c r="O169" i="36"/>
  <c r="O89" i="21"/>
  <c r="P181" i="36"/>
  <c r="P101" i="21"/>
  <c r="P185" i="36"/>
  <c r="P105" i="21"/>
  <c r="P189" i="36"/>
  <c r="P109" i="21"/>
  <c r="N180" i="36"/>
  <c r="N100" i="21"/>
  <c r="O186" i="36"/>
  <c r="O106" i="21"/>
  <c r="Q130" i="36"/>
  <c r="Q134" i="36"/>
  <c r="Q138" i="36"/>
  <c r="P182" i="36"/>
  <c r="P102" i="21"/>
  <c r="P186" i="36"/>
  <c r="P106" i="21"/>
  <c r="P190" i="36"/>
  <c r="P110" i="21"/>
  <c r="O183" i="36"/>
  <c r="O103" i="21"/>
  <c r="Q131" i="36"/>
  <c r="Q135" i="36"/>
  <c r="Q139" i="36"/>
  <c r="P183" i="36"/>
  <c r="P103" i="21"/>
  <c r="P187" i="36"/>
  <c r="P107" i="21"/>
  <c r="P191" i="36"/>
  <c r="P111" i="21"/>
  <c r="O180" i="36"/>
  <c r="O100" i="21"/>
  <c r="Q132" i="36"/>
  <c r="Q136" i="36"/>
  <c r="Q140" i="36"/>
  <c r="P184" i="36"/>
  <c r="P104" i="21"/>
  <c r="P188" i="36"/>
  <c r="P108" i="21"/>
  <c r="P180" i="36"/>
  <c r="P100" i="21"/>
  <c r="O189" i="36"/>
  <c r="O109" i="21"/>
  <c r="Q133" i="36"/>
  <c r="Q137" i="36"/>
  <c r="Q129" i="36"/>
  <c r="Q104" i="36"/>
  <c r="Q100" i="36"/>
  <c r="Q96" i="36"/>
  <c r="P104" i="36"/>
  <c r="P100" i="36"/>
  <c r="P22" i="21"/>
  <c r="P96" i="36"/>
  <c r="P18" i="21"/>
  <c r="O102" i="36"/>
  <c r="O24" i="21"/>
  <c r="N93" i="36"/>
  <c r="N15" i="21"/>
  <c r="Q103" i="36"/>
  <c r="Q95" i="36"/>
  <c r="P103" i="36"/>
  <c r="P25" i="21"/>
  <c r="P99" i="36"/>
  <c r="P21" i="21"/>
  <c r="P95" i="36"/>
  <c r="P17" i="21"/>
  <c r="O99" i="36"/>
  <c r="O21" i="21"/>
  <c r="Q98" i="36"/>
  <c r="P102" i="36"/>
  <c r="P24" i="21"/>
  <c r="P94" i="36"/>
  <c r="P16" i="21"/>
  <c r="O96" i="36"/>
  <c r="O18" i="21"/>
  <c r="Q99" i="36"/>
  <c r="Q102" i="36"/>
  <c r="Q94" i="36"/>
  <c r="P98" i="36"/>
  <c r="P20" i="21"/>
  <c r="Q101" i="36"/>
  <c r="Q97" i="36"/>
  <c r="Q93" i="36"/>
  <c r="P101" i="36"/>
  <c r="P97" i="36"/>
  <c r="P19" i="21"/>
  <c r="P93" i="36"/>
  <c r="P15" i="21"/>
  <c r="O93" i="36"/>
  <c r="O15" i="21"/>
  <c r="H163" i="36"/>
  <c r="H83" i="21"/>
  <c r="J164" i="36"/>
  <c r="J84" i="21"/>
  <c r="P164" i="36"/>
  <c r="P84" i="21"/>
  <c r="J163" i="36"/>
  <c r="J83" i="21"/>
  <c r="P163" i="36"/>
  <c r="P83" i="21"/>
  <c r="I169" i="36"/>
  <c r="I89" i="21"/>
  <c r="O166" i="36"/>
  <c r="O86" i="21"/>
  <c r="J173" i="36"/>
  <c r="J93" i="21"/>
  <c r="P173" i="36"/>
  <c r="P93" i="21"/>
  <c r="J174" i="36"/>
  <c r="J94" i="21"/>
  <c r="J169" i="36"/>
  <c r="J89" i="21"/>
  <c r="J171" i="36"/>
  <c r="J91" i="21"/>
  <c r="Q147" i="36"/>
  <c r="Q151" i="36"/>
  <c r="Q155" i="36"/>
  <c r="Q122" i="36"/>
  <c r="Q118" i="36"/>
  <c r="Q114" i="36"/>
  <c r="P118" i="36"/>
  <c r="O120" i="36"/>
  <c r="Q121" i="36"/>
  <c r="Q113" i="36"/>
  <c r="O117" i="36"/>
  <c r="Q148" i="36"/>
  <c r="Q152" i="36"/>
  <c r="Q156" i="36"/>
  <c r="P117" i="36"/>
  <c r="Q149" i="36"/>
  <c r="Q153" i="36"/>
  <c r="Q157" i="36"/>
  <c r="Q120" i="36"/>
  <c r="Q116" i="36"/>
  <c r="Q112" i="36"/>
  <c r="P120" i="36"/>
  <c r="P116" i="36"/>
  <c r="P112" i="36"/>
  <c r="O114" i="36"/>
  <c r="Q150" i="36"/>
  <c r="Q154" i="36"/>
  <c r="Q146" i="36"/>
  <c r="Q119" i="36"/>
  <c r="Q115" i="36"/>
  <c r="Q111" i="36"/>
  <c r="P119" i="36"/>
  <c r="P115" i="36"/>
  <c r="P111" i="36"/>
  <c r="O111" i="36"/>
  <c r="P122" i="36"/>
  <c r="P114" i="36"/>
  <c r="N111" i="36"/>
  <c r="Q117" i="36"/>
  <c r="P121" i="36"/>
  <c r="P113" i="36"/>
  <c r="J172" i="36"/>
  <c r="J92" i="21"/>
  <c r="P172" i="36"/>
  <c r="P92" i="21"/>
  <c r="J167" i="36"/>
  <c r="J87" i="21"/>
  <c r="P167" i="36"/>
  <c r="P87" i="21"/>
  <c r="J170" i="36"/>
  <c r="J90" i="21"/>
  <c r="P170" i="36"/>
  <c r="P90" i="21"/>
  <c r="J165" i="36"/>
  <c r="J85" i="21"/>
  <c r="P165" i="36"/>
  <c r="P85" i="21"/>
  <c r="F50" i="34"/>
  <c r="F52" i="34"/>
  <c r="P26" i="21"/>
  <c r="J20" i="21"/>
  <c r="J17" i="21"/>
  <c r="J25" i="21"/>
  <c r="J16" i="21"/>
  <c r="I24" i="21"/>
  <c r="I18" i="21"/>
  <c r="I21" i="21"/>
  <c r="I15" i="21"/>
  <c r="H15" i="21"/>
  <c r="J23" i="21"/>
  <c r="J21" i="21"/>
  <c r="J19" i="21"/>
  <c r="J18" i="21"/>
  <c r="J22" i="21"/>
  <c r="J26" i="21"/>
  <c r="J24" i="21"/>
  <c r="J15" i="21"/>
  <c r="P23" i="21"/>
  <c r="R20" i="21"/>
  <c r="R16" i="21"/>
  <c r="R15" i="21"/>
  <c r="R19" i="21"/>
  <c r="R21" i="21"/>
  <c r="R24" i="21"/>
  <c r="R17" i="21"/>
  <c r="R25" i="21"/>
  <c r="R18" i="21"/>
  <c r="R22" i="21"/>
  <c r="R23" i="21"/>
  <c r="L17" i="21"/>
  <c r="L26" i="21"/>
  <c r="L25" i="21"/>
  <c r="L22" i="21"/>
  <c r="L24" i="21"/>
  <c r="L23" i="21"/>
  <c r="L16" i="21"/>
  <c r="L19" i="21"/>
  <c r="L20" i="21"/>
  <c r="L21" i="21"/>
  <c r="L18" i="21"/>
  <c r="L15" i="21"/>
  <c r="J41" i="21"/>
  <c r="J38" i="21"/>
  <c r="J35" i="21"/>
  <c r="J32" i="21"/>
  <c r="I38" i="21"/>
  <c r="K41" i="21"/>
  <c r="J43" i="21"/>
  <c r="K33" i="21"/>
  <c r="J39" i="21"/>
  <c r="K68" i="21"/>
  <c r="K38" i="21"/>
  <c r="K42" i="21"/>
  <c r="K32" i="21"/>
  <c r="J42" i="21"/>
  <c r="I32" i="21"/>
  <c r="J37" i="21"/>
  <c r="I41" i="21"/>
  <c r="K69" i="21"/>
  <c r="J36" i="21"/>
  <c r="J33" i="21"/>
  <c r="K39" i="21"/>
  <c r="K74" i="21"/>
  <c r="J40" i="21"/>
  <c r="I35" i="21"/>
  <c r="H32" i="21"/>
  <c r="J34" i="21"/>
  <c r="P38" i="21"/>
  <c r="P39" i="21"/>
  <c r="Q72" i="21"/>
  <c r="O38" i="21"/>
  <c r="P42" i="21"/>
  <c r="Q77" i="21"/>
  <c r="O32" i="21"/>
  <c r="O35" i="21"/>
  <c r="P41" i="21"/>
  <c r="P32" i="21"/>
  <c r="Q39" i="21"/>
  <c r="Q74" i="21"/>
  <c r="P40" i="21"/>
  <c r="P35" i="21"/>
  <c r="P43" i="21"/>
  <c r="P36" i="21"/>
  <c r="P33" i="21"/>
  <c r="Q32" i="21"/>
  <c r="Q71" i="21"/>
  <c r="N32" i="21"/>
  <c r="P37" i="21"/>
  <c r="P34" i="21"/>
  <c r="O41" i="21"/>
  <c r="Q17" i="21"/>
  <c r="Q38" i="21"/>
  <c r="Q73" i="21"/>
  <c r="Q66" i="21"/>
  <c r="Q20" i="21"/>
  <c r="Q54" i="21"/>
  <c r="K17" i="21"/>
  <c r="K22" i="21"/>
  <c r="K18" i="21"/>
  <c r="K16" i="21"/>
  <c r="Q49" i="21"/>
  <c r="Q15" i="21"/>
  <c r="Q52" i="21"/>
  <c r="Q18" i="21"/>
  <c r="Q59" i="21"/>
  <c r="Q25" i="21"/>
  <c r="K23" i="21"/>
  <c r="K19" i="21"/>
  <c r="Q19" i="21"/>
  <c r="Q53" i="21"/>
  <c r="K26" i="21"/>
  <c r="K25" i="21"/>
  <c r="K24" i="21"/>
  <c r="Q16" i="21"/>
  <c r="Q50" i="21"/>
  <c r="K20" i="21"/>
  <c r="Q23" i="21"/>
  <c r="Q57" i="21"/>
  <c r="Q56" i="21"/>
  <c r="Q22" i="21"/>
  <c r="Q26" i="21"/>
  <c r="Q60" i="21"/>
  <c r="Q58" i="21"/>
  <c r="Q24" i="21"/>
  <c r="K21" i="21"/>
  <c r="K49" i="21"/>
  <c r="K15" i="21"/>
  <c r="Q21" i="21"/>
  <c r="Q55" i="21"/>
  <c r="K72" i="21"/>
  <c r="R26" i="21"/>
  <c r="R34" i="21"/>
  <c r="R37" i="21"/>
  <c r="R40" i="21"/>
  <c r="R32" i="21"/>
  <c r="R36" i="21"/>
  <c r="R43" i="21"/>
  <c r="R42" i="21"/>
  <c r="R41" i="21"/>
  <c r="R38" i="21"/>
  <c r="R33" i="21"/>
  <c r="R39" i="21"/>
  <c r="R35" i="21"/>
  <c r="K54" i="21"/>
  <c r="K60" i="21"/>
  <c r="K52" i="21"/>
  <c r="L41" i="21"/>
  <c r="L43" i="21"/>
  <c r="L33" i="21"/>
  <c r="L34" i="21"/>
  <c r="L40" i="21"/>
  <c r="K58" i="21"/>
  <c r="K53" i="21"/>
  <c r="K51" i="21"/>
  <c r="L35" i="21"/>
  <c r="K55" i="21"/>
  <c r="L39" i="21"/>
  <c r="L36" i="21"/>
  <c r="L32" i="21"/>
  <c r="L42" i="21"/>
  <c r="K59" i="21"/>
  <c r="K57" i="21"/>
  <c r="K50" i="21"/>
  <c r="K56" i="21"/>
  <c r="L38" i="21"/>
  <c r="L37" i="21"/>
  <c r="K35" i="21"/>
  <c r="K76" i="21"/>
  <c r="K73" i="21"/>
  <c r="K40" i="21"/>
  <c r="Q37" i="21"/>
  <c r="K34" i="21"/>
  <c r="K66" i="21"/>
  <c r="K75" i="21"/>
  <c r="Q51" i="21"/>
  <c r="K36" i="21"/>
  <c r="K70" i="21"/>
  <c r="Q70" i="21"/>
  <c r="Q36" i="21"/>
  <c r="K77" i="21"/>
  <c r="K43" i="21"/>
  <c r="Q34" i="21"/>
  <c r="Q68" i="21"/>
  <c r="Q75" i="21"/>
  <c r="Q41" i="21"/>
  <c r="Q33" i="21"/>
  <c r="Q67" i="21"/>
  <c r="Q35" i="21"/>
  <c r="Q69" i="21"/>
  <c r="Q43" i="21"/>
  <c r="Q40" i="21"/>
  <c r="K67" i="21"/>
  <c r="Q42" i="21"/>
  <c r="Q76" i="21"/>
  <c r="K37" i="21"/>
  <c r="K71" i="21"/>
</calcChain>
</file>

<file path=xl/sharedStrings.xml><?xml version="1.0" encoding="utf-8"?>
<sst xmlns="http://schemas.openxmlformats.org/spreadsheetml/2006/main" count="2381" uniqueCount="786">
  <si>
    <t>Titelblad</t>
  </si>
  <si>
    <t>Over dit bestand</t>
  </si>
  <si>
    <t>Zaaknummer</t>
  </si>
  <si>
    <t>ACM/18/033801</t>
  </si>
  <si>
    <t>Titel</t>
  </si>
  <si>
    <t>Ondertitel</t>
  </si>
  <si>
    <t>Hoort bij besluit(en):</t>
  </si>
  <si>
    <t>Tarievenbesluit GTS 2020</t>
  </si>
  <si>
    <t>Hoort bij onderzoek/publicatie ACM:</t>
  </si>
  <si>
    <t>n.v.t.</t>
  </si>
  <si>
    <t>Kenmerk besluit(en)</t>
  </si>
  <si>
    <t>Samenhang met andere rekenbestanden</t>
  </si>
  <si>
    <t>Overig opmerkingen</t>
  </si>
  <si>
    <t>-</t>
  </si>
  <si>
    <t>Over de status van dit bestand</t>
  </si>
  <si>
    <t>Definitief? (j/n)</t>
  </si>
  <si>
    <t>Publicatie? (j/n)</t>
  </si>
  <si>
    <t>Juridisch integraal onderdeel van bovenstaande besluit(en) (j/n)?</t>
  </si>
  <si>
    <t>Bevat bedrijfsvertrouwelijke gegevens? (j/n)</t>
  </si>
  <si>
    <t>Opmerkingen openbare versiegeschiedenis</t>
  </si>
  <si>
    <t>Mogelijkheden van bezwaar en beroep staan open tegen het besluit waarbij dit bestand hoort (zie kenmerken hierboven)</t>
  </si>
  <si>
    <t>Toelichting bij dit bestand</t>
  </si>
  <si>
    <t>Toelichting bij de werking van dit model</t>
  </si>
  <si>
    <t>Deze rekenmodule wordt gebruikt bij het vaststellen van het Tarievenbesluit GTS 2020.</t>
  </si>
  <si>
    <t>Deze rekenmodule bevat alle gegevens die nodig zijn om de tarieven voor het landelijk gastransportnet te berekenen voor het jaar 2020.</t>
  </si>
  <si>
    <t>Schematische weergave en/of inhoudsopgave van de werking van dit model</t>
  </si>
  <si>
    <t>Toelichting samenhang tabbladen:</t>
  </si>
  <si>
    <t>Inputs</t>
  </si>
  <si>
    <t>Berekeningen</t>
  </si>
  <si>
    <t>Resultaten</t>
  </si>
  <si>
    <t>2. Parameters</t>
  </si>
  <si>
    <t>[Alle berekeningstabbladen]</t>
  </si>
  <si>
    <t>3. Input NRUI</t>
  </si>
  <si>
    <t>9. NRUI</t>
  </si>
  <si>
    <t>4. Input nacalculaties 18-20</t>
  </si>
  <si>
    <t>10. Nacalculaties 18-20</t>
  </si>
  <si>
    <t>5. Input incidenteel RS Pernis</t>
  </si>
  <si>
    <t>7. Input incidentele correcties</t>
  </si>
  <si>
    <t>12. Incidenteel gewijzigd MB</t>
  </si>
  <si>
    <t>14. Incidentele correcties</t>
  </si>
  <si>
    <t>8. Input capaciteit</t>
  </si>
  <si>
    <t>Legenda voor gebruik van celkleuren en tabkleuren</t>
  </si>
  <si>
    <t>Celkleur getallen</t>
  </si>
  <si>
    <t>Beschrijving</t>
  </si>
  <si>
    <t>Data en input (vermeld de bron); bij een dataverzoek: in te vullen velden</t>
  </si>
  <si>
    <t>Waarde die zonder berekening wordt overgenomen uit een andere cel</t>
  </si>
  <si>
    <t>Berekende waarde</t>
  </si>
  <si>
    <t>Celwaarde (uitkomst van een berekening) die een eindresultaat vormt</t>
  </si>
  <si>
    <t>Cel is niet van toepassing (dus leeg, niet nul), maar er wordt door een formule wel naar verwezen</t>
  </si>
  <si>
    <t>Cel is niet relevant voor dit tarievenbesluit maar wel voor tarievenbesluiten in latere jaren</t>
  </si>
  <si>
    <t>Bijzonderheden:</t>
  </si>
  <si>
    <t>Ingevoerde waarde of berekening die nog niet juist is (indien van toepassing)</t>
  </si>
  <si>
    <t>Eventueel te gebruiken:</t>
  </si>
  <si>
    <t>Bij een dataverzoek zijn door ACM vóóringevulde velden in een wit veld geplaatst</t>
  </si>
  <si>
    <t>Een kader kan worden gebruikt om aan te geven dat een bepaald veld input bevat, maar dat deze input automatisch wordt ingeladen door middel van een macro (dus NIET handmatig in te vullen)</t>
  </si>
  <si>
    <t>In te vullen veld met een dummy-waarde</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</si>
  <si>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</si>
  <si>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</si>
  <si>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</si>
  <si>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</si>
  <si>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</si>
  <si>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</si>
  <si>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</si>
  <si>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</si>
  <si>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</si>
  <si>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</si>
  <si>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</si>
  <si>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</si>
  <si>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</si>
  <si>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</si>
  <si>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functies'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</si>
  <si>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</si>
  <si>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</si>
  <si>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</si>
  <si>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</si>
  <si>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</si>
  <si>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</si>
  <si>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</si>
  <si>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</si>
  <si>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</si>
  <si>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</si>
  <si>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</si>
  <si>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</si>
  <si>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</si>
  <si>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16.0420.52</t>
  </si>
  <si>
    <t>GAW-model 2017-2021, tabblad output</t>
  </si>
  <si>
    <t>16972_gaw-berekening-gts-new</t>
  </si>
  <si>
    <t>Methodebesluit 2014-2016</t>
  </si>
  <si>
    <t>3e Wijziging Methodebesluit GTS 2014-2016</t>
  </si>
  <si>
    <t>15.0385.52</t>
  </si>
  <si>
    <t>Voor WACC, zie WACC bijlage</t>
  </si>
  <si>
    <t>Tarievencode gas</t>
  </si>
  <si>
    <t>https://wetten.overheid.nl/BWBR0037948/2019-01-01</t>
  </si>
  <si>
    <t>CBS</t>
  </si>
  <si>
    <t>http://statline.cbs.nl/Statweb/publication/?DM=SLNL&amp;PA=83131NED</t>
  </si>
  <si>
    <t>Belastingdienst</t>
  </si>
  <si>
    <t>https://www.belastingdienst.nl/wps/wcm/connect/bldcontentnl/standaard_functies/prive/contact/rechten_en_plichten_bij_de_belastingdienst/belastingrente/overzicht_percentages_belastingrente</t>
  </si>
  <si>
    <t>bijlage_2_rekenmodule_tarieven_gts_2018</t>
  </si>
  <si>
    <t>17.0531.52</t>
  </si>
  <si>
    <t>Tarievenmodule 2019, tabblad NRUI</t>
  </si>
  <si>
    <t>bijlage-3-rekenmodule-tarieven-gts-2019</t>
  </si>
  <si>
    <t>ACM/17/023171</t>
  </si>
  <si>
    <t xml:space="preserve">Informatieverzoek Berekening bestaande aansluitingtaak, 2 april 2015, tabel 4 </t>
  </si>
  <si>
    <t>14.067.33</t>
  </si>
  <si>
    <t>TSC-2013</t>
  </si>
  <si>
    <t>Duiding van specifieke Excel-toepassingen en overige bijzonderheden</t>
  </si>
  <si>
    <t>N.v.t.</t>
  </si>
  <si>
    <t>Beschrijving resultaat</t>
  </si>
  <si>
    <t>Omschrijving</t>
  </si>
  <si>
    <t>Eenheid</t>
  </si>
  <si>
    <t>Ophalen parameters</t>
  </si>
  <si>
    <t>Reserveringsprijzen entry (voor interconnectionpunten)</t>
  </si>
  <si>
    <t>Niet-storage</t>
  </si>
  <si>
    <t>Storage</t>
  </si>
  <si>
    <t>Te betalen prijzen entry (voor binnenlandse entrypunten)</t>
  </si>
  <si>
    <t>Jaar</t>
  </si>
  <si>
    <t>Kwartaal</t>
  </si>
  <si>
    <t>Maand</t>
  </si>
  <si>
    <t>Dag</t>
  </si>
  <si>
    <t>Within-day</t>
  </si>
  <si>
    <t>EUR/kWh/uur/jaar</t>
  </si>
  <si>
    <t>Januari</t>
  </si>
  <si>
    <t>Februari</t>
  </si>
  <si>
    <t>Maart</t>
  </si>
  <si>
    <t>April</t>
  </si>
  <si>
    <t>Mei</t>
  </si>
  <si>
    <t>Juni</t>
  </si>
  <si>
    <t>Juli</t>
  </si>
  <si>
    <t>Augustus</t>
  </si>
  <si>
    <t>September</t>
  </si>
  <si>
    <t>Oktober</t>
  </si>
  <si>
    <t>November</t>
  </si>
  <si>
    <t>December</t>
  </si>
  <si>
    <t>Reserveringsprijzen exit (voor interconnectionpunten)</t>
  </si>
  <si>
    <t>Te betalen prijzen exit (voor binnenlandse exitpunten)</t>
  </si>
  <si>
    <t>Reserveringsprijzen afschakelbare capaciteit entry (voor interconnectionpunten)</t>
  </si>
  <si>
    <t>Te betalen prijzen  afschakelbare capaciteit entry (voor binnenlandse entrypunten)</t>
  </si>
  <si>
    <t>Reserveringsprijzen afschakelbare capaciteit exit (voor interconnectionpunten)</t>
  </si>
  <si>
    <t>Te betalen prijzen  afschakelbare capaciteit exit (voor binnenlandse exitpunten)</t>
  </si>
  <si>
    <t>Tussen niet-gasopslagen</t>
  </si>
  <si>
    <t>EUR/kWh/uur/jaar, pp 2020</t>
  </si>
  <si>
    <t>Tussen niet-gasopslag (entry) en gasopslag (exit)</t>
  </si>
  <si>
    <t>Tussen gasopslag (entry) en niet-gasopslag (exit)</t>
  </si>
  <si>
    <t>Tabel 2 - Parameters</t>
  </si>
  <si>
    <t>Beschrijving gegevens</t>
  </si>
  <si>
    <t xml:space="preserve">Op dit tabblad worden alle relevante parameters weergegeven. In de kolom V worden de bronnen weergegeven. </t>
  </si>
  <si>
    <t>Constante</t>
  </si>
  <si>
    <t>Rijtotaal</t>
  </si>
  <si>
    <t>2011</t>
  </si>
  <si>
    <t>Bronverwijzing</t>
  </si>
  <si>
    <t>Opmerking</t>
  </si>
  <si>
    <t>X-factoren</t>
  </si>
  <si>
    <t>X-factor transport</t>
  </si>
  <si>
    <t>%</t>
  </si>
  <si>
    <t>Gewijzigd x-factorbesluit 2017-2021</t>
  </si>
  <si>
    <t>X-factor balancering</t>
  </si>
  <si>
    <t>X-factor bestaande aansluiting</t>
  </si>
  <si>
    <t>X-factor aansluitpunt</t>
  </si>
  <si>
    <t>X-factor kwaliteitsconversie</t>
  </si>
  <si>
    <t>Begininkomsten</t>
  </si>
  <si>
    <t>Begininkomsten transport</t>
  </si>
  <si>
    <t>EUR, pp 2016</t>
  </si>
  <si>
    <t>Begininkomsten balancering</t>
  </si>
  <si>
    <t>Begininkomsten bestaande aansluiting</t>
  </si>
  <si>
    <t>Begininkomsten aansluitpunt</t>
  </si>
  <si>
    <t>Begininkomsten kwaliteitsconversie</t>
  </si>
  <si>
    <t>WACC</t>
  </si>
  <si>
    <t>WACC-percentages voor berekening kapitaalkosten (reëel, voor belasting)</t>
  </si>
  <si>
    <t>WACC 2014-2016</t>
  </si>
  <si>
    <t>WACC bestaand vermogen 2017</t>
  </si>
  <si>
    <t>Gewijzigd methodebesluit 2017-2021</t>
  </si>
  <si>
    <t>WACC bestaand vermogen 2018</t>
  </si>
  <si>
    <t>WACC bestaand vermogen 2019</t>
  </si>
  <si>
    <t>WACC bestaand vermogen 2020</t>
  </si>
  <si>
    <t>WACC bestaand vermogen 2021</t>
  </si>
  <si>
    <t>WACC nieuw vermogen 2017</t>
  </si>
  <si>
    <t>WACC nieuw vermogen 2018</t>
  </si>
  <si>
    <t>WACC nieuw vermogen 2019</t>
  </si>
  <si>
    <t>WACC nieuw vermogen 2020</t>
  </si>
  <si>
    <t>WACC nieuw vermogen 2021</t>
  </si>
  <si>
    <t>Verdeelsleutel kapitaalkosten TT, BT en BAT</t>
  </si>
  <si>
    <t>Percentage transport</t>
  </si>
  <si>
    <t>Percentage balancering</t>
  </si>
  <si>
    <t>Percentage bestaande aansluiting</t>
  </si>
  <si>
    <t>Verdeelsleutel per taak 2017-2021</t>
  </si>
  <si>
    <t>Toevoeging operationele kosten a.g.v. niet-reguliere uitbreidingsinvesteringen</t>
  </si>
  <si>
    <t>Verwachte toename OPEX a.g.v. NRUI</t>
  </si>
  <si>
    <t>CPI</t>
  </si>
  <si>
    <t>CPI 2012</t>
  </si>
  <si>
    <t>CPI 2013</t>
  </si>
  <si>
    <t>CPI 2014</t>
  </si>
  <si>
    <t>CPI 2015</t>
  </si>
  <si>
    <t>CPI 2016</t>
  </si>
  <si>
    <t>CPI 2017</t>
  </si>
  <si>
    <t>CPI 2018</t>
  </si>
  <si>
    <t>CPI 2019</t>
  </si>
  <si>
    <t>CPI 2020</t>
  </si>
  <si>
    <t>CPI 2021</t>
  </si>
  <si>
    <t>1 + CPI</t>
  </si>
  <si>
    <t>1 + CPI 2011</t>
  </si>
  <si>
    <t>1 + CPI 2012</t>
  </si>
  <si>
    <t>1 + CPI 2013</t>
  </si>
  <si>
    <t>1 + CPI 2014</t>
  </si>
  <si>
    <t>1 + CPI 2015</t>
  </si>
  <si>
    <t>1 + CPI 2016</t>
  </si>
  <si>
    <t>1 + CPI 2017</t>
  </si>
  <si>
    <t>1 + CPI 2018</t>
  </si>
  <si>
    <t>1 + CPI 2019</t>
  </si>
  <si>
    <t>1 + CPI 2020</t>
  </si>
  <si>
    <t>1 + CPI 2021</t>
  </si>
  <si>
    <t>Frontier shift</t>
  </si>
  <si>
    <t>Frontier shift 2017</t>
  </si>
  <si>
    <t>Frontier shift 2018</t>
  </si>
  <si>
    <t>Frontier shift 2019</t>
  </si>
  <si>
    <t>Frontier shift 2020</t>
  </si>
  <si>
    <t>Frontier shift 2021</t>
  </si>
  <si>
    <t>1 - Frontier shift</t>
  </si>
  <si>
    <t>1 - Frontier shift 2016</t>
  </si>
  <si>
    <t>1 - Frontier shift 2017</t>
  </si>
  <si>
    <t>1 - Frontier shift 2018</t>
  </si>
  <si>
    <t>1 - Frontier shift 2019</t>
  </si>
  <si>
    <t>1 - Frontier shift 2020</t>
  </si>
  <si>
    <t>1 - Frontier shift 2021</t>
  </si>
  <si>
    <t>Heffingsrente (t/m 2012) en belastingrente (v.a. 2013)</t>
  </si>
  <si>
    <t>Heffingsrente of belastingrente per kwartaal</t>
  </si>
  <si>
    <t>Eerste kwartaal</t>
  </si>
  <si>
    <t>Tweede kwartaal</t>
  </si>
  <si>
    <t>Derde kwartaal</t>
  </si>
  <si>
    <t>Vierde kwartaal</t>
  </si>
  <si>
    <t>Jaarlijkse belastingrente gerekend per helft van een jaar (t/m 2019)</t>
  </si>
  <si>
    <t>Belastingrente</t>
  </si>
  <si>
    <t>1 + Belastingrente</t>
  </si>
  <si>
    <t>Jaarlijkse belastingrente gerekend met laatste 4 beschikbare kwartalen (v.a. 2020)</t>
  </si>
  <si>
    <t>De belastingrente voor het jaar 2020 wordt anders berekend dan voorheen. De ACM gaat vanaf de belastingrente voor 2020 uit van laatste 4 kwartalen waarvoor de belastingrente beschikbaar is. Voor meer toelichting, zie het tarievenbesluit GTS 2020.</t>
  </si>
  <si>
    <t>1 + Belastingrente 2011</t>
  </si>
  <si>
    <t>1 + Belastingrente 2012</t>
  </si>
  <si>
    <t>1 + Belastingrente 2013</t>
  </si>
  <si>
    <t>1 + Belastingrente 2014</t>
  </si>
  <si>
    <t>1 + Belastingrente 2015</t>
  </si>
  <si>
    <t>1 + Belastingrente 2016</t>
  </si>
  <si>
    <t>1 + Belastingrente 2017</t>
  </si>
  <si>
    <t>1 + Belastingrente 2018</t>
  </si>
  <si>
    <t>1 + Belastingrente 2019</t>
  </si>
  <si>
    <t>1 + Belastingrente 2020</t>
  </si>
  <si>
    <t>1 + Belastingrente 2021</t>
  </si>
  <si>
    <t>Entry-exitverdeling</t>
  </si>
  <si>
    <t>Aandeel toegestane inkomsten entry</t>
  </si>
  <si>
    <t>Aandeel toegestane inkomsten exit</t>
  </si>
  <si>
    <t>Kortingen</t>
  </si>
  <si>
    <t>Gasopslagkorting</t>
  </si>
  <si>
    <t>Korting wheelingcapaciteit</t>
  </si>
  <si>
    <t>Multiplicatoren</t>
  </si>
  <si>
    <t>Multiplicator kwartaalcapaciteitsproduct</t>
  </si>
  <si>
    <t>Multiplicator maandcapaciteitsproduct</t>
  </si>
  <si>
    <t>Multiplicator dagcapaciteitsproduct</t>
  </si>
  <si>
    <t>Multiplicator within-day-capaciteitsproduct</t>
  </si>
  <si>
    <t>Seizoensfactoren</t>
  </si>
  <si>
    <t>Seizoensfactor kwartaalcapaciteitsproducten</t>
  </si>
  <si>
    <t>Januari - maart</t>
  </si>
  <si>
    <t>April - juni</t>
  </si>
  <si>
    <t>Juli - september</t>
  </si>
  <si>
    <t>Oktober - december</t>
  </si>
  <si>
    <t>Seizoensfactor maandcapaciteitsproducten</t>
  </si>
  <si>
    <r>
      <t xml:space="preserve">Seizoensfactor dag- en </t>
    </r>
    <r>
      <rPr>
        <b/>
        <i/>
        <sz val="10"/>
        <rFont val="Arial"/>
        <family val="2"/>
      </rPr>
      <t>within-day-</t>
    </r>
    <r>
      <rPr>
        <b/>
        <sz val="10"/>
        <rFont val="Arial"/>
        <family val="2"/>
      </rPr>
      <t>capaciteitsproducten</t>
    </r>
  </si>
  <si>
    <t>Aantal dagen/uren per capaciteitsproduct</t>
  </si>
  <si>
    <t>Aantal dagen per maand in het jaar 2020</t>
  </si>
  <si>
    <t>Aantal dagen per kwartaal in het jaar 2020</t>
  </si>
  <si>
    <t>Aantal dagen en uren per jaar in het jaar 2020</t>
  </si>
  <si>
    <t>Aantal uren per dag</t>
  </si>
  <si>
    <t>Aantal dagen per jaar</t>
  </si>
  <si>
    <t>Aantal uren per jaar</t>
  </si>
  <si>
    <t>Korting afschakelbare capaciteit</t>
  </si>
  <si>
    <t>Korting voor afschakelbare capaciteit</t>
  </si>
  <si>
    <t>Tabel 3 - Input niet-reguliere uitbreidingsinvesteringen</t>
  </si>
  <si>
    <t xml:space="preserve">Beschrijving gegevens </t>
  </si>
  <si>
    <t xml:space="preserve">Op dit tabblad worden de niet-reguliere uitbreidingsinvesteringen weergegeven. </t>
  </si>
  <si>
    <t>Activaklassen: afschrijvingstermijn en taken</t>
  </si>
  <si>
    <t>Activaklasse</t>
  </si>
  <si>
    <t>Taak</t>
  </si>
  <si>
    <t>Afschrijvingstermijn</t>
  </si>
  <si>
    <t>01 Regionale leidingen</t>
  </si>
  <si>
    <t>TT-BT-BAT</t>
  </si>
  <si>
    <t>GAW-model</t>
  </si>
  <si>
    <t>02 Gasontvangststations</t>
  </si>
  <si>
    <t>03 Verremeting</t>
  </si>
  <si>
    <t>04 Terreinen</t>
  </si>
  <si>
    <t>05 Wegen en terreinvoorzieningen</t>
  </si>
  <si>
    <t>06 Utiliteitsgebouwen</t>
  </si>
  <si>
    <t>07 Dienstwoningen</t>
  </si>
  <si>
    <t>08 Inrichting gebouwen</t>
  </si>
  <si>
    <t>09 Bedrijfsinventaris</t>
  </si>
  <si>
    <t>10 Gereedschap</t>
  </si>
  <si>
    <t>11 Werktuigen</t>
  </si>
  <si>
    <t>12 Motorvoertuigen</t>
  </si>
  <si>
    <t>13 Aanhangwagens</t>
  </si>
  <si>
    <t>14 Overig rollend materieel</t>
  </si>
  <si>
    <t>15 Compressorstations (TT-BAT-BT)</t>
  </si>
  <si>
    <t>15 Compressorstations extra kosten leveringszekerheid (TT-BAT-BT)</t>
  </si>
  <si>
    <t>15 Compressorstations (KC)</t>
  </si>
  <si>
    <t>KC</t>
  </si>
  <si>
    <t>16 LNG installaties</t>
  </si>
  <si>
    <t>17 Mengstations</t>
  </si>
  <si>
    <t>18 Ijkinstallaties</t>
  </si>
  <si>
    <t>19 Stortgasinstallaties</t>
  </si>
  <si>
    <t>20 Kantoorgebouwen</t>
  </si>
  <si>
    <t>21 Hoofdtransportleiding</t>
  </si>
  <si>
    <t>22 Regionaal hoofdtransportnet</t>
  </si>
  <si>
    <t>23 Brigittaleiding</t>
  </si>
  <si>
    <t>32 M&amp;R stations</t>
  </si>
  <si>
    <t>33 Exportstations</t>
  </si>
  <si>
    <t>34 Reduceerstations</t>
  </si>
  <si>
    <t>35 Injectiestations</t>
  </si>
  <si>
    <t>36 Luchtscheidingsunit</t>
  </si>
  <si>
    <t>37 ICT middelen 1</t>
  </si>
  <si>
    <t>38 ICT middelen 2</t>
  </si>
  <si>
    <t>39 ICT middelen 3</t>
  </si>
  <si>
    <t>40 Aansluitpunten</t>
  </si>
  <si>
    <t>AT</t>
  </si>
  <si>
    <t>41 Stikstofbuffer</t>
  </si>
  <si>
    <t>42 Vulgas</t>
  </si>
  <si>
    <t>43 Stikstof</t>
  </si>
  <si>
    <t>44 Stikstofleiding</t>
  </si>
  <si>
    <t>Niet-reguliere uitbreidingsinvesteringen in 2016, 2017 en 2018 voor vergoeding kosten 2017, 2018, 2019 en 2020 (conform paragraaf 10.8 van het methodebesluit 2014-2016 en paragraaf 9.4.1 van het methodebesluit 2017-2021)</t>
  </si>
  <si>
    <t>Nieuw in module 2020?</t>
  </si>
  <si>
    <t>Naam</t>
  </si>
  <si>
    <t>Investering</t>
  </si>
  <si>
    <t>Ingebruikname</t>
  </si>
  <si>
    <t>Klasse</t>
  </si>
  <si>
    <t>Type NRUI</t>
  </si>
  <si>
    <t>Ja of nee</t>
  </si>
  <si>
    <t>Hoofdtransportleiding (latere activeringen Q1-Q2 2016)</t>
  </si>
  <si>
    <t>overgang MB</t>
  </si>
  <si>
    <t>Nee</t>
  </si>
  <si>
    <t>Reduceerstations (latere activeringen Q1-Q2 2016)</t>
  </si>
  <si>
    <t>Hoofdtransportleiding (latere activeringen Q3-Q4 2016)</t>
  </si>
  <si>
    <t>Compressorstations (latere activeringen Q3-Q4 2016)</t>
  </si>
  <si>
    <t>Hoofdtransportleiding (latere activeringen Q1-Q2 2017)</t>
  </si>
  <si>
    <t>Stikstofbuffer Heiligerlee</t>
  </si>
  <si>
    <t>Stikstofbuffer (latere activeringen Q1-Q2 2016)</t>
  </si>
  <si>
    <t>Stikstofbuffer (latere activeringen Q3-Q4 2016)</t>
  </si>
  <si>
    <t>Utiliteitsgebouwen (latere activeringen Q3-Q4 2016)</t>
  </si>
  <si>
    <t>Stikstofbuffer (latere activeringen Q1-Q2 2017)</t>
  </si>
  <si>
    <t>Stikstofbuffer (latere activeringen Q3-Q4 2017)</t>
  </si>
  <si>
    <t>OS2012 Fase 1</t>
  </si>
  <si>
    <t>Compressorstations (latere activeringen Q1-Q2 2016)</t>
  </si>
  <si>
    <t>Compressorstations Leveringszekerheid (latere Q3-Q4 2016)</t>
  </si>
  <si>
    <t>Compressorstations KC (latere Q3-Q4 2016)</t>
  </si>
  <si>
    <t>OS 2012 Leiding Odiliapeel-Melick</t>
  </si>
  <si>
    <t>Hoofdtransportleiding (latere activeringen Q3-Q4 2017)</t>
  </si>
  <si>
    <t>Capaciteitsvergroting O-W CS Grijpskerk</t>
  </si>
  <si>
    <t>Capaciteitsvergroting O-W</t>
  </si>
  <si>
    <t>Gasontvangstations (latere activeringen Q3-Q4 2016)</t>
  </si>
  <si>
    <t>M&amp;R stations (latere activeringen Q3-Q4 2016)</t>
  </si>
  <si>
    <t>Reduceerstations (latere activeringen Q3-Q4 2016)</t>
  </si>
  <si>
    <t>IOS Beverwijk- Wijngaarden</t>
  </si>
  <si>
    <t>Terreinen (latere activeringen Q1-Q2 2016)</t>
  </si>
  <si>
    <t>artikel 39e Gw</t>
  </si>
  <si>
    <t>Terreinen (latere activeringen Q3-Q4 2016)</t>
  </si>
  <si>
    <t>Terreinen (latere activeringen Q1-Q2 2017)</t>
  </si>
  <si>
    <t>Compressorstations (latere activeringen Q1-Q2 2017)</t>
  </si>
  <si>
    <t>Compressorstations Leveringszekerheid (latere Q1-Q2 2017)</t>
  </si>
  <si>
    <t>Terreinen (latere activeringen Q3-Q4 2017)</t>
  </si>
  <si>
    <t>Compressorstations (latere activeringen Q3-Q4 2017)</t>
  </si>
  <si>
    <t>IOS Westerschelde West - Cambron</t>
  </si>
  <si>
    <t>IOS Oudelandertocht</t>
  </si>
  <si>
    <t>Mengstations (latere activeringen Q1-Q2 2016)</t>
  </si>
  <si>
    <t>Mengstations (latere activeringen Q3-Q4 2016)</t>
  </si>
  <si>
    <t>NAM Middelie</t>
  </si>
  <si>
    <t>Mengstations (initiële activeringen Q3-Q4 2016)</t>
  </si>
  <si>
    <t>artikel 54a Gw</t>
  </si>
  <si>
    <t>Aanpassen MS Beverwijk ivm NAM Middelie</t>
  </si>
  <si>
    <t>Mengstations (latere activeringen Q1-Q2 2017)</t>
  </si>
  <si>
    <t>Mengstations (latere activeringen Q3-Q4 2017)</t>
  </si>
  <si>
    <t>Aansluiting LNG Terminals</t>
  </si>
  <si>
    <t>Tabel 4 - Input nacalculaties 2018-2020</t>
  </si>
  <si>
    <t>TT</t>
  </si>
  <si>
    <t>BT</t>
  </si>
  <si>
    <t>BAT</t>
  </si>
  <si>
    <t>AT*</t>
  </si>
  <si>
    <t>Omzetregulering (conform paragraaf 9.3 van het methodebesluit 2017-2021)</t>
  </si>
  <si>
    <t>Totale inkomsten 2018 na correcties</t>
  </si>
  <si>
    <t>EUR, pp 2018</t>
  </si>
  <si>
    <t>Tarievenmodule 2018, tabblad controle</t>
  </si>
  <si>
    <t>Gerealiseerde inkomsten 2018</t>
  </si>
  <si>
    <t>Overboeking- en terugkoopregeling (conform paragraaf 9.4.3 van het methodebesluit 2017-2021)</t>
  </si>
  <si>
    <t>EUR, pp 2019</t>
  </si>
  <si>
    <t>Veilinggelden (conform paragraaf 9.4.2 van het methodebesluit 2017-2021)</t>
  </si>
  <si>
    <t>Saldo veilinggelden oud (excl. belastingrente)</t>
  </si>
  <si>
    <t>Tarievenmodule 2018, tabblad nacalculaties 16-18</t>
  </si>
  <si>
    <t>Veilinggelden 2018 (excl. belastingrente)</t>
  </si>
  <si>
    <t>Na te calculeren of te investeren veilinggelden (incl. belastingrente)</t>
  </si>
  <si>
    <t>EUR, pp 2020</t>
  </si>
  <si>
    <t>Voorgesteld bedrag GTS veilinggelden te gebruiken t.b.v. investering</t>
  </si>
  <si>
    <t>Voorgesteld bedrag GTS veilinggelden na te calculeren</t>
  </si>
  <si>
    <t>Inkoopkosten energie (conform paragraaf 9.2.1 van het methodebesluit 2017-2021)</t>
  </si>
  <si>
    <t>Inkoopkosten energie 2016</t>
  </si>
  <si>
    <t>Gewijzigd x-factormodel GTS 2017-2021, tabblad Begininkomsten 2016</t>
  </si>
  <si>
    <t>Realisatie inkoopkosten energie 2018</t>
  </si>
  <si>
    <t>Administratieve onbalans (conform paragraaf 9.2.4 van het methodebesluit 2017-2021)</t>
  </si>
  <si>
    <t>Saldo adminstratieve onbalans 2018</t>
  </si>
  <si>
    <t>Tabel 5 - Input incidentele correctie reduceerstation Pernis</t>
  </si>
  <si>
    <t xml:space="preserve">Op dit tabblad wordt de benodigde informatie voor de incidentele correctie voor reduceerstation Pernis weergegeven. </t>
  </si>
  <si>
    <t>Gegevens reduceerstation Pernis</t>
  </si>
  <si>
    <t>Afschrijvings
termijn</t>
  </si>
  <si>
    <t>Activering 2011</t>
  </si>
  <si>
    <t>Reduceerstations</t>
  </si>
  <si>
    <t>Activering 2012</t>
  </si>
  <si>
    <t>Activering 2013</t>
  </si>
  <si>
    <t>Activering 2014</t>
  </si>
  <si>
    <t>Activering 2015</t>
  </si>
  <si>
    <t xml:space="preserve">BT </t>
  </si>
  <si>
    <t xml:space="preserve">BAT </t>
  </si>
  <si>
    <t>Kosten nieuwe aansluiting</t>
  </si>
  <si>
    <t>Nieuwbouwwaarde aansluitingen uit 2013</t>
  </si>
  <si>
    <t>Aansluitleidingen industrie</t>
  </si>
  <si>
    <t>EUR, pp 2012</t>
  </si>
  <si>
    <t>Aansluitleidingen totaal</t>
  </si>
  <si>
    <t>GOS</t>
  </si>
  <si>
    <t xml:space="preserve">Informatieverzoek Berekening bestaande aansluitingtaak, 2 april 2015, tabel 7 </t>
  </si>
  <si>
    <t>Aantal aansluitingen in 2013</t>
  </si>
  <si>
    <t>Aantal aansluitingen industrie</t>
  </si>
  <si>
    <t>#</t>
  </si>
  <si>
    <t>TSC-2013, som van aantal unieke gossen voor 'industrial points' en 'private distribution points'</t>
  </si>
  <si>
    <t>Aantal aansluitingen totaal</t>
  </si>
  <si>
    <t>TSC-2013, som van aantal unieke gossen voor 'industrial points', 'private distribution points', 'storages' en 'production points'</t>
  </si>
  <si>
    <t>Verwacht aantal aansluitingen 2020</t>
  </si>
  <si>
    <t>Verwacht aantal nieuwe aansluitingen industrie 2020</t>
  </si>
  <si>
    <t xml:space="preserve">Verwacht aantal nieuwe aansluitingen invoeders 2020 </t>
  </si>
  <si>
    <t>Kosten wijziging aansluiting</t>
  </si>
  <si>
    <t>Gemiddelde investeringsbedrag per wijziging van een aansluiting</t>
  </si>
  <si>
    <t>Verwacht aantal wijzigingen van een aansluiting</t>
  </si>
  <si>
    <t>Tabel 7 - Input incidentele correcties</t>
  </si>
  <si>
    <t xml:space="preserve">Op dit tabblad kan GTS eventuele incidentele correcties opgeven. </t>
  </si>
  <si>
    <t>Incidentele correctie gewijzigd methodebesluit 2017-2021</t>
  </si>
  <si>
    <t>Verrekening toegestane inkomsten 2017-2019</t>
  </si>
  <si>
    <t>X-factor</t>
  </si>
  <si>
    <t>Vernietigd x-factorbesluit 2017-2021</t>
  </si>
  <si>
    <t>Begininkomsten 2016</t>
  </si>
  <si>
    <t>Verrekening nacalculatie inkoopkosten energie 2017</t>
  </si>
  <si>
    <t>Nacalculatie inkoopkosten energie 2017 in Tarievenbesluit 2019</t>
  </si>
  <si>
    <t>Nacalculatie inkoopkosten energie 2017 in Tarievenbesluit 2019 (incl. belastingrente)</t>
  </si>
  <si>
    <t>Tarievenbesluit 2019, tabblad TAR_Tab_6_Nacalculaties 17-19, onder Inkoopkosten energie</t>
  </si>
  <si>
    <t>Realisatie inkoopkosten energie 2017</t>
  </si>
  <si>
    <t xml:space="preserve">Verrekening NRUI </t>
  </si>
  <si>
    <t>Verrekening NRUI in Tarievenbesluiten 2017, 2018 en 2019</t>
  </si>
  <si>
    <t>Verrekening NRUI in Tarievenbesluit 2017</t>
  </si>
  <si>
    <t>EUR, pp 2017</t>
  </si>
  <si>
    <t>Tarievenbesluit 2017, tabblad TAR_Tab 6_NRUI</t>
  </si>
  <si>
    <t>Verrekening NRUI in Tarievenbesluit 2018</t>
  </si>
  <si>
    <t>Tarievenbesluit 2018, tabblad TAR_Tab 5_NRUI</t>
  </si>
  <si>
    <t>Verrekening NRUI in Tarievenbesluit 2019</t>
  </si>
  <si>
    <t>Tarievenbesluit 2019, tabblad TAR_Tab 5_NRUI</t>
  </si>
  <si>
    <t>Tarievenbesluit 2017, tabblad TAR_Tab 6_NRUI, waarbij de WACC is aangepast naar de herstelde WACC</t>
  </si>
  <si>
    <t>Tarievenbesluit 2018, tabblad TAR_Tab 5_NRUI, waarbij de WACC is aangepast naar de herstelde WACC</t>
  </si>
  <si>
    <t>Tarievenbesluit 2019, tabblad TAR_Tab 5_NRUI, waarbij de WACC is aangepast naar de herstelde WACC</t>
  </si>
  <si>
    <t>Verrekening Pernis</t>
  </si>
  <si>
    <t>Incidentele correctie voor reduceerstation Pernis in Tarievenbesluiten 2018 en 2019</t>
  </si>
  <si>
    <t>Incidentele correctie over 2017, incl belastingrente</t>
  </si>
  <si>
    <t>Tarievenbesluit 2018, tabblad TAR_Tab_8_Incidenteel, onder Verrekening RS Pernis</t>
  </si>
  <si>
    <t>Incidentele correctie over 2018, incl belastingrente</t>
  </si>
  <si>
    <t>Tarievenbesluit 2019, tabblad TAR_Tab_8_Incidenteel, onder Verrekening RS Pernis</t>
  </si>
  <si>
    <t>Tabel 8 - Input voorspelde gecontracteerde capaciteit</t>
  </si>
  <si>
    <t>Voorspelde gecontracteerde capaciteit</t>
  </si>
  <si>
    <t>Voorspelde gecontracteerde capaciteit entry</t>
  </si>
  <si>
    <t>kWh/uur/jaar</t>
  </si>
  <si>
    <t>Voorspelde gecontracteerde capaciteit exit</t>
  </si>
  <si>
    <t>Voorspelde gecontracteerde capaciteit entry gasopslag</t>
  </si>
  <si>
    <t>Voorspelde gecontracteerde capaciteit exit gasopslag</t>
  </si>
  <si>
    <t>Tabel 9 - Niet-reguliere uitbreidingsinvesteringen</t>
  </si>
  <si>
    <t>Beschrijving berekening</t>
  </si>
  <si>
    <t xml:space="preserve">Op dit tabblad worden eerst de relevante parameters opgehaald. Daarna worden de activaklassen en afschrijvingstermijnen weergegeven. Tot slot worden de totale kosten voor de niet-reguliere uitbreidingsinvestering berekend. </t>
  </si>
  <si>
    <t>Toevoeging OPEX a.g.v. niet-reguliere uitbreidingsinvesteringen</t>
  </si>
  <si>
    <t>Belastingrente van 2017 naar 2020</t>
  </si>
  <si>
    <t>Belastingrente van 2018 naar 2020</t>
  </si>
  <si>
    <t>Belastingrente van 2019 naar 2020</t>
  </si>
  <si>
    <t>Afschrijvings-
termijn</t>
  </si>
  <si>
    <t>OPEX 2017-2021</t>
  </si>
  <si>
    <t>CAPEX 2017-2020</t>
  </si>
  <si>
    <t>TOTEX 2017-2021</t>
  </si>
  <si>
    <t>TOTEX TT</t>
  </si>
  <si>
    <t>TOTEX BT</t>
  </si>
  <si>
    <t>TOTEX AT</t>
  </si>
  <si>
    <t>TOTEX KC</t>
  </si>
  <si>
    <t>Aandeel per wettelijk taak</t>
  </si>
  <si>
    <t>Inflatie van investeringsjaar naar</t>
  </si>
  <si>
    <t>OPEX per jaar, excl. belastingrente</t>
  </si>
  <si>
    <t>ter verg. in tar.</t>
  </si>
  <si>
    <t>Jaarlijkse afschrijving met inflatie</t>
  </si>
  <si>
    <t>GAW standen ultimo</t>
  </si>
  <si>
    <t>CAPEX per jaar, excl. belastingrente</t>
  </si>
  <si>
    <t xml:space="preserve">AT </t>
  </si>
  <si>
    <t>OPEX basis</t>
  </si>
  <si>
    <t>incl. belastingrente</t>
  </si>
  <si>
    <t>Tariefcorrectie voor kosten NRUI</t>
  </si>
  <si>
    <t>Kosten van niet-reguliere uitbreidingsinvesteringen ter vergoeding in 2020</t>
  </si>
  <si>
    <t>Tabel 10 - Nacalculaties 2018 - 2020</t>
  </si>
  <si>
    <t xml:space="preserve">Op dit tabblad worden de nacalculaties inclusief belastingrente berekend. </t>
  </si>
  <si>
    <t>Inflatie van 2016 naar 2018</t>
  </si>
  <si>
    <t>Frontier shift van 2016 naar 2018</t>
  </si>
  <si>
    <t xml:space="preserve">Verschil </t>
  </si>
  <si>
    <t>Nacalculeren excl. belastingrente</t>
  </si>
  <si>
    <t>Nacalculeren incl. belastingrente</t>
  </si>
  <si>
    <t>E:UR, pp 2020</t>
  </si>
  <si>
    <t>50% verrekening winst/verlies via tarief 2020</t>
  </si>
  <si>
    <t>Saldo veilinggelden oud (incl. belastingrente)</t>
  </si>
  <si>
    <t>Veilinggelden 2018 (incl. belastingrente)</t>
  </si>
  <si>
    <t>Saldo veilinggelden nieuw</t>
  </si>
  <si>
    <t>Prognose inkoopkosten energie 2018</t>
  </si>
  <si>
    <t>Noodzakelijke inkoopkosten energie 2018</t>
  </si>
  <si>
    <t>Verschil realisatie en prognose</t>
  </si>
  <si>
    <t>Tabel 11 - Berekening incidentele correctie reduceerstation Pernis</t>
  </si>
  <si>
    <t xml:space="preserve">Op dit tabblad wordt de incidentele correctie voor reduceerstation Pernis berekend. </t>
  </si>
  <si>
    <t>Berekening CAPEX reduceerstation Pernis</t>
  </si>
  <si>
    <t>CAPEX ter vergoeding in tarieven jaar t+1</t>
  </si>
  <si>
    <t>Incidentele correctie voor reduceerstation Pernis</t>
  </si>
  <si>
    <t>Aandeel per wettelijke taak</t>
  </si>
  <si>
    <t>CAPEX 2019</t>
  </si>
  <si>
    <t>Tabel 12 - Berekening incidentele correctie gewijzigd methodebesluit 2017-2021</t>
  </si>
  <si>
    <t>1+CPI 2017</t>
  </si>
  <si>
    <t>1+CPI 2018</t>
  </si>
  <si>
    <t>1+CPI 2019</t>
  </si>
  <si>
    <t>1+CPI 2020</t>
  </si>
  <si>
    <t>1+CPI 2021</t>
  </si>
  <si>
    <t xml:space="preserve">Verdeelsleutel </t>
  </si>
  <si>
    <t xml:space="preserve">Totale inkomsten excl tariefcorrecties 2017 </t>
  </si>
  <si>
    <t xml:space="preserve">Totale inkomsten excl tariefcorrecties 2018 </t>
  </si>
  <si>
    <t>Totale inkomsten excl tariefcorrecties 2019</t>
  </si>
  <si>
    <t>EUR, pp 2021</t>
  </si>
  <si>
    <t>Verschil 2017</t>
  </si>
  <si>
    <t>Verschil 2018</t>
  </si>
  <si>
    <t>Verschil 2019</t>
  </si>
  <si>
    <t>Na te calculeren bedrag op basis van de nieuwe frontier shift</t>
  </si>
  <si>
    <t>Prognose inkoopkosten energie 2017</t>
  </si>
  <si>
    <t>Noodzakelijke inkoopkosten energie 2017</t>
  </si>
  <si>
    <t>Verschil Tarievenbesluit 2019</t>
  </si>
  <si>
    <t>Verschil Tarievenbesluit 2017</t>
  </si>
  <si>
    <t>Verschil Tarievenbesluit 2018</t>
  </si>
  <si>
    <t>Incidentele correctie voor reduceerstation Pernis op basis van de WACC uit het herstelde methodebesluit</t>
  </si>
  <si>
    <t>Totale incidentele correctie</t>
  </si>
  <si>
    <t xml:space="preserve">Parameters </t>
  </si>
  <si>
    <t>CPI2012-2020</t>
  </si>
  <si>
    <t>Afschrijvingstermijn regionale leidingen</t>
  </si>
  <si>
    <t>jaar</t>
  </si>
  <si>
    <t>De aanname is een regionele leiding, maar een aansluitleiding kan ook een hoofdtransportleiding zijn. Een hoofdtransportleiding heeft dezelfde afschrijvingstermijn</t>
  </si>
  <si>
    <t>Afschrijvingstermijn gasontvangststations</t>
  </si>
  <si>
    <t>Verwachte toename OPEX</t>
  </si>
  <si>
    <t xml:space="preserve">Schatting kosten voor de nieuwe aansluitingen </t>
  </si>
  <si>
    <t>Gemiddelde investeringskosten voor een aansluiting</t>
  </si>
  <si>
    <t>Industrie</t>
  </si>
  <si>
    <t xml:space="preserve">Gemiddelde kosten aansluitleiding </t>
  </si>
  <si>
    <t>Gemiddelde kosten GOS</t>
  </si>
  <si>
    <t>Invoeder</t>
  </si>
  <si>
    <t>Geschatte kosten voor investeringen in nieuwe aansluitingen</t>
  </si>
  <si>
    <t>Geschatte investeringskosten aansluitleiding</t>
  </si>
  <si>
    <t>Geschatte investeringskosten GOS</t>
  </si>
  <si>
    <t xml:space="preserve">Afschrijvingen aansluitleiding </t>
  </si>
  <si>
    <t>aanname is in gebruikname van 1-7-2020</t>
  </si>
  <si>
    <t>Afschrijvingen GOS</t>
  </si>
  <si>
    <t>Vermogenskosten aansluitingleiding</t>
  </si>
  <si>
    <t>Vermogenskosten GOS</t>
  </si>
  <si>
    <t>Kapitaalkosten investeringen in nieuwe aansluitingen industrie</t>
  </si>
  <si>
    <t>Operationele kosten nieuwe aansluitingen industrie</t>
  </si>
  <si>
    <t>Invoeders</t>
  </si>
  <si>
    <t>Kapitaalkosten investeringen in nieuwe aansluitingen invoeders</t>
  </si>
  <si>
    <t>Operationele kosten nieuwe aansluitingen invoeders</t>
  </si>
  <si>
    <t xml:space="preserve">Totale kosten nieuwe aansluitingen </t>
  </si>
  <si>
    <t xml:space="preserve">Totale kapitaalkosten nieuwe aansluitingen </t>
  </si>
  <si>
    <t xml:space="preserve">Totale operationele kosten nieuwe aansluitingen </t>
  </si>
  <si>
    <t>Totale kosten voor nieuwe aansluitingen</t>
  </si>
  <si>
    <t>Geschatte kosten voor de wijziging van een aansluiting</t>
  </si>
  <si>
    <t>Geschatte investeringskosten wijzigingen van aansluitingen</t>
  </si>
  <si>
    <t>Afschrijvingen wijzigingen van aansluitingen</t>
  </si>
  <si>
    <t>aanname is in gebruikname van 1-7-2020 en aanpassing op een GOS</t>
  </si>
  <si>
    <t>Vermogenskosten wijzigingen van aansluitingen</t>
  </si>
  <si>
    <t>Kapitaalkosten wijzigingen van aansluitingen</t>
  </si>
  <si>
    <t>Operationele kosten wijzigingen van aansluitingen</t>
  </si>
  <si>
    <t>Totale kosten wijzigingen van aansluitingen</t>
  </si>
  <si>
    <t xml:space="preserve">Schatting kosten nieuwe aansluitingentaak </t>
  </si>
  <si>
    <t>Totaal geschatte kosten nieuwe aansluitingentaak</t>
  </si>
  <si>
    <t xml:space="preserve">Op dit tabblad worden de incidentele correcties inclusief de belastingrente verrekend. </t>
  </si>
  <si>
    <t>Belastingrente van 2018 naar 2019</t>
  </si>
  <si>
    <t>Incidentele correctie reduceerstation Pernis</t>
  </si>
  <si>
    <t>Nacalculatie 2019</t>
  </si>
  <si>
    <t>Nacalculatie 2019 incl. belastingrente</t>
  </si>
  <si>
    <t>Incidentele correctie geschatte additionele kosten aansluitingentaak</t>
  </si>
  <si>
    <t>Geschatte additionele kosten aansluitingentaak</t>
  </si>
  <si>
    <t>Incidentele correctie herstelde methodebesluit 2017-2021</t>
  </si>
  <si>
    <t>Nacalculatie 2017</t>
  </si>
  <si>
    <t>Nacalculatie 2018</t>
  </si>
  <si>
    <t>Totaal nacalculatie incl. belastingrente</t>
  </si>
  <si>
    <t>Totale incidentele correcties</t>
  </si>
  <si>
    <t>X-factor per taak</t>
  </si>
  <si>
    <t>Begininkomsten per taak</t>
  </si>
  <si>
    <t>Totale inkomsten excl. tariefcorrecties 2017</t>
  </si>
  <si>
    <t>Totale inkomsten excl. tariefcorrecties 2018</t>
  </si>
  <si>
    <t>Totale inkomsten excl. tariefcorrecties 2019</t>
  </si>
  <si>
    <t>Totale inkomsten excl. tariefcorrecties 2020</t>
  </si>
  <si>
    <t>Totale inkomsten excl. tariefcorrecties 2021</t>
  </si>
  <si>
    <t>NRUI</t>
  </si>
  <si>
    <t>Nacalculatie omzetregulering</t>
  </si>
  <si>
    <t>Nacalculatie overboek- en terugkoopregeling</t>
  </si>
  <si>
    <t>Nacalculatie veilinggelden</t>
  </si>
  <si>
    <t>Nacalculatie inkoopkosten energie</t>
  </si>
  <si>
    <t>Nacalculatie administratieve onbalans</t>
  </si>
  <si>
    <t>Incidentele correcties</t>
  </si>
  <si>
    <t>Toegestane inkomsten</t>
  </si>
  <si>
    <t>Toegestane inkomsten 2020</t>
  </si>
  <si>
    <t xml:space="preserve">De referentieprijsmethodologie is vastgesteld in de tarievencode gas. De methodologie betreft een "postzegel". Dat wil zeggen dat het tarief tot stand komt door de inkomsten voor entry-of exitcapaciteit te delen door de voorspelde entry- of exitcapaciteit. De inkomsten van GTS worden middels een verdeling van 40/60 verdeeld over entry- en exitcapaciteit. De gasopslagen hebben een korting van 60%. Het inkomstenverlies als gevolg van deze korting, wordt verdeeld over alle punten. De wheelingtarieven komen tot stand door een korting van 94% toe te passen op de referentieprijs. </t>
  </si>
  <si>
    <t>Ophalen gegevens</t>
  </si>
  <si>
    <t>Referentieprijzen vóór aanpassingen</t>
  </si>
  <si>
    <t>Referentieprijs entry vóór aanpassingen</t>
  </si>
  <si>
    <t>Referentieprijs exit vóór aanpassingen</t>
  </si>
  <si>
    <t>Constante voor herschaling</t>
  </si>
  <si>
    <t>Inkomstenverlies gasopslagkorting</t>
  </si>
  <si>
    <t>Herschalingsfactor</t>
  </si>
  <si>
    <t>Referentieprijzen na aanpassingen</t>
  </si>
  <si>
    <t>Referentieprijs entry na aanpassingen niet gasopslag</t>
  </si>
  <si>
    <t>Referentieprijs exit na aanpassingen niet gasopslag</t>
  </si>
  <si>
    <t>Referentieprijs entry na aanpassingen gasopslag</t>
  </si>
  <si>
    <t>Referentieprijs exit na aanpassingen gasopslag</t>
  </si>
  <si>
    <t>Controle op tariefaanpassingen</t>
  </si>
  <si>
    <t>Omzet voor aanpassingen</t>
  </si>
  <si>
    <t>Omzet na aanpassingen</t>
  </si>
  <si>
    <t>Omzet voor aanpassingen = omzet na aanpassingen?</t>
  </si>
  <si>
    <t>Te betalen prijzen exit (voor binnenlandse entrypunten)</t>
  </si>
  <si>
    <t>Reserveringsprijzen afschakelbare capaciteit Entry (voor interconnectionpunten)</t>
  </si>
  <si>
    <t>Reserveringsprijzen afschakelbare capaciteit Exit (voor interconnectionpunten)</t>
  </si>
  <si>
    <t>EUR/kWh/uur/kwartaal</t>
  </si>
  <si>
    <t>EUR/kWh/uur/maand</t>
  </si>
  <si>
    <t>EUR/kWh/uur/dag</t>
  </si>
  <si>
    <t>EUR/kWh/uur/uur</t>
  </si>
  <si>
    <t>Gewijzigd X-factorbesluit GTS 2017-2021</t>
  </si>
  <si>
    <t>Gewijzigde-x-factorberekening-gts-2017-2021</t>
  </si>
  <si>
    <t>Gewijzigd methodebesluit GTS 2017-2021</t>
  </si>
  <si>
    <t>nee</t>
  </si>
  <si>
    <t>Rekenmodule Tarieven GTS 2020</t>
  </si>
  <si>
    <t>15. Toegestane inkomsten</t>
  </si>
  <si>
    <t>16. RPM</t>
  </si>
  <si>
    <t>ACM/19/035019</t>
  </si>
  <si>
    <t>ACM/18/033724</t>
  </si>
  <si>
    <t>Gewijzigd Methodebesluit 2017-2021</t>
  </si>
  <si>
    <t>Gewijzigd X-factorbesluit 2017-2021</t>
  </si>
  <si>
    <t>X-factoren en begininkomsten vernietigd x-factorbesluit 2017-2021</t>
  </si>
  <si>
    <t>Nacalculatie inkoopkosten energie 2017 in tarievenbesluit 2019</t>
  </si>
  <si>
    <t>Verrekening NRUI o.b.v. de WACC uit het gewijzigde methodebesluit 2017-2021</t>
  </si>
  <si>
    <t>Gewijzigde X-factormodel 2017-2021, tabblad begininkomsten</t>
  </si>
  <si>
    <t>Vernietigde x-factormodel 2017-2021</t>
  </si>
  <si>
    <t>Berekening x-factor bij x-factorbesluit GTS 2017-2021</t>
  </si>
  <si>
    <t>Tarievenmodule 2019</t>
  </si>
  <si>
    <t>Tarievenmodule 2017</t>
  </si>
  <si>
    <t>Tarievenmodule 2018</t>
  </si>
  <si>
    <t>Bijlage 2 - Rekenmodule bij tarieven GTS 201</t>
  </si>
  <si>
    <t>16.0061.52</t>
  </si>
  <si>
    <t>1 + Belastingrente van 2017 naar 2019</t>
  </si>
  <si>
    <t>1 + Belastingrente van 2017 naar 2018</t>
  </si>
  <si>
    <t>1 + Belastingrente van 2018 naar 2019</t>
  </si>
  <si>
    <t>1 - Frontier shift van 2016 naar 2017</t>
  </si>
  <si>
    <t>Berekening totale inkomsten exclusief tariefcorrecties o.b.v. vernietigd x-factorbesluit</t>
  </si>
  <si>
    <t>X-factoren en begininkomsten gewijzigd x-factorbesluit 2017-2021</t>
  </si>
  <si>
    <t>Berekening totale inkomsten exclusief tariefcorrecties o.b.v. gewijzigd x-factorbesluit</t>
  </si>
  <si>
    <t>Verschil</t>
  </si>
  <si>
    <t>Verrekening totale inkomsten exclusief correcties 2017-2019</t>
  </si>
  <si>
    <t>Verrekening NRUI op basis van de WACC uit het gewijzigde methodebesluit</t>
  </si>
  <si>
    <t>Tabel 14 - Incidentele correcties</t>
  </si>
  <si>
    <t>Tabel 15 - Toegestane inkomsten</t>
  </si>
  <si>
    <t>Tabel 16 - Referentieprijsmethodologie</t>
  </si>
  <si>
    <t>Tabel 17 - Entry- en exittarieven</t>
  </si>
  <si>
    <t>1. Entry- en exittarieven</t>
  </si>
  <si>
    <t>17. Entry- en exittarieven</t>
  </si>
  <si>
    <t>Tussen gasopslagen</t>
  </si>
  <si>
    <t>Referentieprijs (onafgerond)</t>
  </si>
  <si>
    <t>Referentieprijzen na aanpassingen (onafgerond)</t>
  </si>
  <si>
    <t>De within-day tarieven worden naar boven afgerond, zodat een 24-uurs within-day product niet goedkoper is dan een dag-product.</t>
  </si>
  <si>
    <t>Saldo overboek- en terugkoopregeling 2018</t>
  </si>
  <si>
    <t>Tabel 1 - Entry- en exittarieven</t>
  </si>
  <si>
    <t>Spreiding nacalculaties inkoopkosten energie KC en administratieve onbalans</t>
  </si>
  <si>
    <t>Percentage na te calculeren inkoopkosten energie KC in 2020</t>
  </si>
  <si>
    <t>Percentage na te calculeren administratieve onbalans in 2020</t>
  </si>
  <si>
    <t>Nacalculeren excl. belastingrente in 2020</t>
  </si>
  <si>
    <t>Nacalculeren incl. belastingrente in 2020</t>
  </si>
  <si>
    <t>Tariefcorrecties 2020 cf. oude takenindeling</t>
  </si>
  <si>
    <t>Tariefcorrecties 2020 cf. nieuwe takenindeling (vernieuwde aansluittaak)</t>
  </si>
  <si>
    <t xml:space="preserve"> </t>
  </si>
  <si>
    <t>Berekening totale inkomsten excl. tariefcorrecties cf. oude takenindeling</t>
  </si>
  <si>
    <t>Berekening totale inkomsten excl. tariefcorrecties cf. nieuwe takeindeling (vernieuwde aansluittaak)</t>
  </si>
  <si>
    <t>Op dit tabblad worden de totale inkomsten excl. correcties berekend door de begininkomsten aan te passen met de x-factor en de CPI. Vervolgens worden de totale inkomsten gecorrigeerd voor de nacalculaties om tot de toegestane inkomsten te komen. Per 1 januari 2020 gaan de bestaande aansluitingtaak (BAT) en de aansluittaak (AT) op in de vernieuwde aansluittaak (AT*). Voor de berekening van de totale inkomsten excl. correcties voor AT* telt de ACM daarom de totale inkomsten excl. correcties voor BAT en AT bij elkaar op. Ook voor de bepaling van de correcties voor AT* berekent de ACM de som van correcties van BAT en AT.</t>
  </si>
  <si>
    <t xml:space="preserve">Per 1-1-2020 heeft GTS een vernieuwde aansluittaak. Deze  vernieuwde taak houdt onder meer in dat:
1) GTS in geval van nieuwe aansluitingen deze aansluiting in zijn geheel moet aanleggen en
2) GTS wijzigingen aan aansluitingen moet uitvoeren als de aangeslotene daarom vraagt. 
De kosten voor deze nieuwe onderdelen  zitten niet in de kostenbasis  vanuit de methodebesluiten, omdat ten tijde van het nemen van de methodebesluit de aansluittaak anders luidde. Deze kosten worden geschat door de gemiddelde prijs van een nieuwe aansluiting en wijzigingen te vermenigvuldigen met het aantal te verwachten nieuwe aansluitingen en wijzigingen in 2020. Voor nieuwe aansluitingen is er een onderscheid tussen nieuwe aansluitingen voor industrie en nieuwe aansluitingen voor invoeders. Nieuwe aansluitingen voor industrie bevatten een gasontvangststation (GOS) terwijl nieuwe aansluitingen voor invoeders geen GOS bevatten. De gemiddelde investering voor nieuwe aansluitingen voor industrie is daarom gebaseerd op de nieuwbouwwaarde voor aansluitleidingen en GOSsen gedeeld door de som van het aantal unieke aansluitingen voor 'industrial points' en 'private distribution points'. De gemiddelde investering voor nieuwe aansluitingen voor invoeders is gebaseerd op de nieuwbouwwaarde voor alle aansluitleidingen gedeeld door de som van alle unieke aansluitingen. </t>
  </si>
  <si>
    <t>Tabel 6 - Input incidenteel vernieuwde aansluittaak</t>
  </si>
  <si>
    <t>Tabel 13 - Incidenteel vernieuwde aansluittaak</t>
  </si>
  <si>
    <t>6. Input incidenteel vernieuwde aansluittaak</t>
  </si>
  <si>
    <t>13. Incidenteel vernieuwde aansluittaak</t>
  </si>
  <si>
    <t>11. Incidenteel RS Pernis</t>
  </si>
  <si>
    <t>Wheelingtarieven</t>
  </si>
  <si>
    <t>De ACM gebruikt vanaf het tarievenbesluit 2019 het consumentenprijsindexcijfer uit het quotiënt van de prijsindex gepubliceerd in februari. Voorheen gebruikte de ACM de prijsindex gepubliceerd in augustus. Voor meer toelichting, zie het tarievenbesluit.</t>
  </si>
  <si>
    <t>Op dit tabblad wordt de benodigde informatie voor de nacalculaties weergegeven.</t>
  </si>
  <si>
    <t>Op dit tabblad kan GTS de schatting van de gecontracteerde capaciteit 
opgeven.</t>
  </si>
  <si>
    <t>Tarievenbesluit 2020</t>
  </si>
  <si>
    <t>ACM/UIT/508383</t>
  </si>
  <si>
    <t>Waarde of berekening die speciale aandacht vraagt (met toelichting in aparte opmerking kolom)</t>
  </si>
  <si>
    <t xml:space="preserve">Op dit tabblad worden de entry- en exittarieven berekend. De tarieven worden berekend door de referentieprijs (die volgt uit het tabblad RPM) te delen door de duur van het product en vervolgens te vermenigvuldigen met de desbetreffende multiplicator en seizoensfactoren.
De tarieven worden vastgesteld op 8 decimalen, maar worden weergegeven op 3 of 4 decimalen. Door op de cel te klikken kunnen alle decimalen zichtbaar worden gemaakt.
</t>
  </si>
  <si>
    <t xml:space="preserve">Op dit tabblad worden de reserveringsprijzen opgehaald vanuit het berekeningstabblad 
"entry- en exittarieven".
De tarieven worden vastgesteld op 8 decimalen, maar worden weergegeven op 3 of 4 decimalen. Door op de cel te klikken kunnen alle decimalen zichtbaar worden gemaakt.
</t>
  </si>
  <si>
    <t>Voorgenomen percentage na te calculeren inkoopkosten energie KC in 2021</t>
  </si>
  <si>
    <t>Voorgenomen percentage na te calculeren administratieve onbalans in 2021</t>
  </si>
  <si>
    <t>Voorgenomen nacalculatie excl. belastingrente in 2021</t>
  </si>
  <si>
    <t>ja</t>
  </si>
  <si>
    <t>OS 2005 excl. xxxxxxxxxxxxxxxxxxx en MR/CS Wijngaarden fase 2</t>
  </si>
  <si>
    <t>=AC41*$F$15+V41</t>
  </si>
  <si>
    <t>=AC42*$F$15+V42</t>
  </si>
  <si>
    <t>=AC43*$F$15+V43</t>
  </si>
  <si>
    <t>=AC44*$F$15+V44</t>
  </si>
  <si>
    <t>=AC45*$F$15+V45</t>
  </si>
  <si>
    <t>=AB41*$F$14+U41</t>
  </si>
  <si>
    <t>=AB42*$F$14+U42</t>
  </si>
  <si>
    <t>=AB43*$F$14+U43</t>
  </si>
  <si>
    <t>=AB44*$F$14+U44</t>
  </si>
  <si>
    <t>=AB45*$F$14+U45</t>
  </si>
  <si>
    <t>=AA41*$F$13+T41</t>
  </si>
  <si>
    <t>=AA42*$F$13+T42</t>
  </si>
  <si>
    <t>=AA43*$F$13+T43</t>
  </si>
  <si>
    <t>=AA44*$F$13+T44</t>
  </si>
  <si>
    <t>=AA45*$F$13+T45</t>
  </si>
  <si>
    <t>=Z41*$F$12+S41</t>
  </si>
  <si>
    <t>=Z42*$F$12+S42</t>
  </si>
  <si>
    <t>=Z43*$F$12+S43</t>
  </si>
  <si>
    <t>=Z44*$F$12+S44</t>
  </si>
  <si>
    <t>=Z45*$F$12+S45</t>
  </si>
  <si>
    <t>=Y41*$F$11+R41</t>
  </si>
  <si>
    <t>=Y42*$F$11+R42</t>
  </si>
  <si>
    <t>=Y43*$F$11+R43</t>
  </si>
  <si>
    <t>=Y44*$F$11+R44</t>
  </si>
  <si>
    <t>=Y45*$F$11+R45</t>
  </si>
  <si>
    <t>=(AB41*$F$34)-V41</t>
  </si>
  <si>
    <t>=(AB42*$F$34)-V42</t>
  </si>
  <si>
    <t>=(AB43*$F$34)-V43</t>
  </si>
  <si>
    <t>=(AB44*$F$34)-V44</t>
  </si>
  <si>
    <t>=(AB45*$F$34)-V45</t>
  </si>
  <si>
    <t>=(AA41*$F$33)-U41</t>
  </si>
  <si>
    <t>=(AA42*$F$33)-U42</t>
  </si>
  <si>
    <t>=(AA43*$F$33)-U43</t>
  </si>
  <si>
    <t>=(AA44*$F$33)-U44</t>
  </si>
  <si>
    <t>=(AA45*$F$33)-U45</t>
  </si>
  <si>
    <t>=(Z41*$F$32)-T41</t>
  </si>
  <si>
    <t>=(Z42*$F$32)-T42</t>
  </si>
  <si>
    <t>=(Z43*$F$32)-T43</t>
  </si>
  <si>
    <t>=(Z44*$F$32)-T44</t>
  </si>
  <si>
    <t>=(Z45*$F$32)-T45</t>
  </si>
  <si>
    <t>=(Y41*$F$31)-S41</t>
  </si>
  <si>
    <t>=(Y42*$F$31)-S42</t>
  </si>
  <si>
    <t>=(Y43*$F$31)-S43</t>
  </si>
  <si>
    <t>=(Y44*$F$31)-S44</t>
  </si>
  <si>
    <t>=(Y45*$F$31)-S45</t>
  </si>
  <si>
    <t>=(X41*$F$30)-R41</t>
  </si>
  <si>
    <t>=(X42*$F$30)-R42</t>
  </si>
  <si>
    <t>=(X43*$F$30)-R43</t>
  </si>
  <si>
    <t>=(X44*$F$30)-R44</t>
  </si>
  <si>
    <t>=(X45*$F$30)-R45</t>
  </si>
  <si>
    <t>=$F41/$J41*P41</t>
  </si>
  <si>
    <t>=$F42/$J42*P42</t>
  </si>
  <si>
    <t>=$F43/$J43*P43</t>
  </si>
  <si>
    <t>=$F44/$J44*P44</t>
  </si>
  <si>
    <t>=$F45/$J45*P45</t>
  </si>
  <si>
    <t>=$F41/$J41*O41</t>
  </si>
  <si>
    <t>=$F42/$J42*O42</t>
  </si>
  <si>
    <t>=$F43/$J43*O43</t>
  </si>
  <si>
    <t>=$F44/$J44*O44</t>
  </si>
  <si>
    <t>=$F45/$J45*O45</t>
  </si>
  <si>
    <t>=$F41/$J41*N41</t>
  </si>
  <si>
    <t>=$F42/$J42*N42</t>
  </si>
  <si>
    <t>=$F43/$J43*N43</t>
  </si>
  <si>
    <t>=$F44/$J44*N44</t>
  </si>
  <si>
    <t>=$F45/$J45*N45</t>
  </si>
  <si>
    <t>=$F41/$J41*M41</t>
  </si>
  <si>
    <t>=$F42/$J42*M42</t>
  </si>
  <si>
    <t>=$F43/$J43*M43</t>
  </si>
  <si>
    <t>=$F44/$J44*M44</t>
  </si>
  <si>
    <t>=$F45/$J45*M45</t>
  </si>
  <si>
    <t>=$F41/$J41*L41</t>
  </si>
  <si>
    <t>=$F42/$J42*L42</t>
  </si>
  <si>
    <t>=$F43/$J43*L43</t>
  </si>
  <si>
    <t>=$F44/$J44*L44</t>
  </si>
  <si>
    <t>=$F45/$J45*L45</t>
  </si>
  <si>
    <t>='5. Input incidenteel RS Pernis '!F12</t>
  </si>
  <si>
    <t>='5. Input incidenteel RS Pernis '!F13</t>
  </si>
  <si>
    <t>='5. Input incidenteel RS Pernis '!F14</t>
  </si>
  <si>
    <t>='5. Input incidenteel RS Pernis '!F15</t>
  </si>
  <si>
    <t>='5. Input incidenteel RS Pernis '!F16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</si>
</sst>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0%"/>
    <numFmt numFmtId="166" formatCode="_ * #,##0.000_ ;_ * \-#,##0.000_ ;_ * &quot;-&quot;??_ ;_ @_ "/>
    <numFmt numFmtId="167" formatCode="_-* #,##0_-;_-* #,##0\-;_-* &quot;-&quot;_-;_-@_-"/>
    <numFmt numFmtId="168" formatCode="_-* #,##0.00_-;_-* #,##0.00\-;_-* &quot;-&quot;??_-;_-@_-"/>
    <numFmt numFmtId="169" formatCode="_-[$€]\ * #,##0.00_-;_-[$€]\ * #,##0.00\-;_-[$€]\ * &quot;-&quot;??_-;_-@_-"/>
    <numFmt numFmtId="170" formatCode="0.0000"/>
    <numFmt numFmtId="171" formatCode="_([$€]* #,##0.00_);_([$€]* \(#,##0.00\);_([$€]* &quot;-&quot;??_);_(@_)"/>
    <numFmt numFmtId="172" formatCode="0.0&quot;x&quot;;@_)"/>
    <numFmt numFmtId="173" formatCode="_(* #,##0.00_);_(* \(#,##0.00\);_(* &quot;-&quot;??_);_(@_)"/>
    <numFmt numFmtId="174" formatCode="_-&quot;€&quot;\ * #,##0.00_-;_-&quot;€&quot;\ * #,##0.00\-;_-&quot;€&quot;\ * &quot;-&quot;??_-;_-@_-"/>
    <numFmt numFmtId="175" formatCode="#,##0.0_);\(#,##0.0\);@_)"/>
    <numFmt numFmtId="176" formatCode="#,##0.0_);\(#,##0.0\);&quot;-&quot;?_);@_)"/>
    <numFmt numFmtId="177" formatCode="&quot;$&quot;#,##0.0_);\(&quot;$&quot;#,##0.0\);@_)"/>
    <numFmt numFmtId="178" formatCode="&quot;$&quot;#,##0.0_);\(&quot;$&quot;#,##0.0\);&quot;-&quot;?_);@_)"/>
    <numFmt numFmtId="179" formatCode="#,##0.0\ ;\(#,##0.0\)"/>
    <numFmt numFmtId="180" formatCode="0.0%;\-0.0%;&quot;-&quot;?_);@_)"/>
    <numFmt numFmtId="181" formatCode="0.0%;\-0.0%;@_)"/>
    <numFmt numFmtId="182" formatCode="_(* #,##0.0_);_(* \(#,##0.0\);&quot;-&quot;_);_(@_)"/>
    <numFmt numFmtId="183" formatCode="0.0_)\%;\(0.0\)\%;0.0_)\%;@_)_%"/>
    <numFmt numFmtId="184" formatCode="#,##0.0_)_%;\(#,##0.0\)_%;0.0_)_%;@_)_%"/>
    <numFmt numFmtId="185" formatCode="#,##0.0_);\(#,##0.0\)"/>
    <numFmt numFmtId="186" formatCode="&quot;$&quot;_(#,##0.00_);&quot;$&quot;\(#,##0.00\)"/>
    <numFmt numFmtId="187" formatCode="#,##0.00_ ;[Red]\-#,##0.00;\-"/>
    <numFmt numFmtId="188" formatCode="\€_(#,##0.00_);\€\(#,##0.00\);\€_(0.00_);@_)"/>
    <numFmt numFmtId="189" formatCode="#,##0_)\x;\(#,##0\)\x;0_)\x;@_)_x"/>
    <numFmt numFmtId="190" formatCode="#,##0.0_)_x;\(#,##0.0\)_x"/>
    <numFmt numFmtId="191" formatCode="0.0_)\%;\(0.0\)\%"/>
    <numFmt numFmtId="192" formatCode="#,##0.0_)_%;\(#,##0.0\)_%"/>
    <numFmt numFmtId="193" formatCode="\£\ #,##0_);[Red]\(\£\ #,##0\)"/>
    <numFmt numFmtId="194" formatCode="_(* #,##0.0_);_(* \(#,##0.0\);_(* &quot;-&quot;??_);_(@_)"/>
    <numFmt numFmtId="195" formatCode="#,##0.0_);[Red]\(#,##0.0\)"/>
    <numFmt numFmtId="196" formatCode="&quot;$&quot;#,##0.00_);\(&quot;$&quot;#,##0.00\)"/>
    <numFmt numFmtId="197" formatCode="#,##0\ ;\(#,##0\);\-\ \ \ \ \ "/>
    <numFmt numFmtId="198" formatCode="#,##0\ ;\(#,##0\);\–\ \ \ \ \ "/>
    <numFmt numFmtId="199" formatCode="_(* #,##0.0_);_(* \(#,##0.0\);_(* &quot;-&quot;?_);@_)"/>
    <numFmt numFmtId="200" formatCode="0.0%_);\(0.0%\)"/>
    <numFmt numFmtId="201" formatCode="&quot;n&quot;"/>
    <numFmt numFmtId="202" formatCode="#,##0_);\(#,##0\);&quot;-&quot;_)"/>
    <numFmt numFmtId="203" formatCode="0.000%"/>
    <numFmt numFmtId="204" formatCode="0.0"/>
    <numFmt numFmtId="205" formatCode="#,##0&quot;RUB&quot;;\-#,##0&quot;RUB&quot;"/>
    <numFmt numFmtId="206" formatCode="mm/dd/yy"/>
    <numFmt numFmtId="207" formatCode="0.00000%"/>
    <numFmt numFmtId="208" formatCode="_([$€-2]* #,##0.00_);_([$€-2]* \(#,##0.00\);_([$€-2]* &quot;-&quot;??_)"/>
    <numFmt numFmtId="209" formatCode="#,##0.0\x_);\(#,##0.0\x\)"/>
    <numFmt numFmtId="210" formatCode="&quot;$&quot;#,##0.0_);\(&quot;$&quot;#,##0.0\)"/>
    <numFmt numFmtId="211" formatCode="&quot;$&quot;#,##0_);\(&quot;$&quot;#,##0\)"/>
    <numFmt numFmtId="212" formatCode="_(&quot;$&quot;* #,##0_);_(&quot;$&quot;* \(#,##0\);_(&quot;$&quot;* &quot;-&quot;_);_(@_)"/>
    <numFmt numFmtId="213" formatCode="0.00000"/>
    <numFmt numFmtId="214" formatCode="#,##0_);[Red]\(#,##0\);&quot;-&quot;_);[Blue]&quot;Error-&quot;@"/>
    <numFmt numFmtId="215" formatCode="_(&quot;$&quot;* #,##0.00_);_(&quot;$&quot;* \(#,##0.00\);_(&quot;$&quot;* &quot;-&quot;??_);_(@_)"/>
    <numFmt numFmtId="216" formatCode="&quot;$&quot;#,##0.00_);[Red]\(&quot;$&quot;#,##0.00\)"/>
    <numFmt numFmtId="217" formatCode="\•\ \ @"/>
    <numFmt numFmtId="218" formatCode="_(* #,##0_);_(* \(#,##0\);_(* &quot;-&quot;_);_(@_)"/>
    <numFmt numFmtId="219" formatCode="[$-409]d/mmm/yyyy;@"/>
    <numFmt numFmtId="220" formatCode="mmm\-d\-yyyy"/>
    <numFmt numFmtId="221" formatCode="mmm\-yyyy"/>
    <numFmt numFmtId="222" formatCode="0.0\ \x"/>
    <numFmt numFmtId="223" formatCode="yyyy"/>
    <numFmt numFmtId="224" formatCode="&quot;$&quot;#,###,"/>
    <numFmt numFmtId="225" formatCode="&quot;$&quot;#,##0_);[Red]\(&quot;$&quot;#,##0\)"/>
    <numFmt numFmtId="226" formatCode="0.000000000"/>
    <numFmt numFmtId="227" formatCode="\€\ #,##0.0_);\(\€\ #,##0.0\);&quot;-&quot;?_);@_)"/>
    <numFmt numFmtId="228" formatCode="_-* #,##0.00\ &quot;€&quot;_-;\-* #,##0.00\ &quot;€&quot;_-;_-* &quot;-&quot;??\ &quot;€&quot;_-;_-@_-"/>
    <numFmt numFmtId="229" formatCode="_(* #,##0.0_%_);_(* \(#,##0.0_%\);_(* &quot; - &quot;_%_);_(@_)"/>
    <numFmt numFmtId="230" formatCode="_(* #,##0.0%_);_(* \(#,##0.0%\);_(* &quot; - &quot;\%_);_(@_)"/>
    <numFmt numFmtId="231" formatCode="_(* #,###,_);_(* \(#,###,\);_(* &quot; - &quot;_);_(@_)"/>
    <numFmt numFmtId="232" formatCode="_(* #,##0_);_(* \(#,##0\);_(* &quot; - &quot;_);_(@_)"/>
    <numFmt numFmtId="233" formatCode="_(* #,##0.0_);_(* \(#,##0.0\);_(* &quot; - &quot;_);_(@_)"/>
    <numFmt numFmtId="234" formatCode="_(* #,##0.00_);_(* \(#,##0.00\);_(* &quot; - &quot;_);_(@_)"/>
    <numFmt numFmtId="235" formatCode="_(* #,##0.000_);_(* \(#,##0.000\);_(* &quot; - &quot;_);_(@_)"/>
    <numFmt numFmtId="236" formatCode="#,##0;\(#,##0\);&quot;-&quot;"/>
    <numFmt numFmtId="237" formatCode="#,##0;\(#,##0\)"/>
    <numFmt numFmtId="238" formatCode="0.00%_);[Red]\(0.00%\)"/>
    <numFmt numFmtId="239" formatCode=";;;"/>
    <numFmt numFmtId="240" formatCode="0.00%;\(0.00%\)"/>
    <numFmt numFmtId="241" formatCode="_ * #,##0.0000_ ;_ * \-#,##0.0000_ ;_ * &quot;-&quot;??_ ;_ @_ "/>
    <numFmt numFmtId="242" formatCode="#,##0.0_%_);\(#,##0.0\)_%;#,##0.0_%_);@_%_)"/>
    <numFmt numFmtId="243" formatCode="0.0%_);\(0.0%\);0.0%_);@_%_)"/>
    <numFmt numFmtId="244" formatCode="0.0\x_)_);&quot;NM&quot;_x_)_);0.0\x_)_);@_%_)"/>
    <numFmt numFmtId="245" formatCode="_-* #,##0.00\ _€_-;\-* #,##0.00\ _€_-;_-* &quot;-&quot;??\ _€_-;_-@_-"/>
    <numFmt numFmtId="246" formatCode="_-* #,##0.00_-;\-* #,##0.00_-;_-* &quot;-&quot;??_-;_-@_-"/>
    <numFmt numFmtId="247" formatCode="#,##0.0\x;\-#,##0.0\x;&quot;-&quot;?_);@_)"/>
    <numFmt numFmtId="248" formatCode="#,###,"/>
    <numFmt numFmtId="249" formatCode="0.00_)"/>
    <numFmt numFmtId="250" formatCode="_(* #,##0_);_(* \(#,##0\);_(* &quot;-&quot;_);@_)"/>
    <numFmt numFmtId="251" formatCode="dd\-mm\-yyyy;@"/>
    <numFmt numFmtId="252" formatCode="#,##0.00\x_);[Red]\(#,##0.00\x\);&quot;--  &quot;"/>
    <numFmt numFmtId="253" formatCode="#,##0\ \ \ ;[Red]\(#,##0\)\ \ ;\—\ \ \ \ "/>
    <numFmt numFmtId="254" formatCode="_(&quot;$&quot;* #,##0_);_(&quot;$&quot;* \(#,##0\);_(&quot;$&quot;* &quot;—&quot;_);_(@_)"/>
    <numFmt numFmtId="255" formatCode="&quot;$&quot;#,##0"/>
    <numFmt numFmtId="256" formatCode="0.0%;[Red]\(0.0%\)"/>
    <numFmt numFmtId="257" formatCode="#,##0.0\%_);\(#,##0.0\%\);#,##0.0\%_);@_%_)"/>
    <numFmt numFmtId="258" formatCode="0.0%_);[Red]\(0.0%\)"/>
    <numFmt numFmtId="259" formatCode="&quot;CAGR &quot;0.0%"/>
    <numFmt numFmtId="260" formatCode="&quot;$&quot;#,##0.0_);[Red]\(&quot;$&quot;#,##0.0\)"/>
    <numFmt numFmtId="261" formatCode="0.000_)"/>
    <numFmt numFmtId="262" formatCode="_ * #,##0_ ;_ * \-#,##0_ ;_ * &quot;-&quot;?_ ;_ @_ "/>
    <numFmt numFmtId="263" formatCode="0.000"/>
    <numFmt numFmtId="264" formatCode="_ * #,##0_ ;_ * \-#,##0_ ;_ * &quot;-&quot;???_ ;_ @_ "/>
    <numFmt numFmtId="265" formatCode="_-* #,##0_-;_-* #,##0\-;_-* &quot;-&quot;??_-;_-@_-"/>
    <numFmt numFmtId="266" formatCode="_ * #,##0.0000_ ;_ * \-#,##0.0000_ ;_ * &quot;-&quot;????_ ;_ @_ "/>
  </numFmts>
  <fonts count="258">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name val="Arial"/>
      <family val="2"/>
    </font>
    <font>
      <b/>
      <sz val="14"/>
      <color theme="0"/>
      <name val="Arial"/>
      <family val="2"/>
    </font>
    <font>
      <i/>
      <sz val="10"/>
      <name val="Arial"/>
      <family val="2"/>
    </font>
    <font>
      <b/>
      <sz val="10"/>
      <color rgb="FFFF0000"/>
      <name val="Arial"/>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theme="0" tint="-0.499984740745262"/>
      <name val="Arial"/>
      <family val="2"/>
    </font>
    <font>
      <sz val="10"/>
      <color indexed="8"/>
      <name val="Arial"/>
      <family val="2"/>
    </font>
    <font>
      <sz val="10"/>
      <name val="Arial"/>
      <family val="2"/>
    </font>
    <font>
      <sz val="12"/>
      <name val="Times New Roman"/>
      <family val="1"/>
    </font>
    <font>
      <b/>
      <sz val="12"/>
      <name val="Arial"/>
      <family val="2"/>
    </font>
    <font>
      <sz val="12"/>
      <name val="Arial"/>
      <family val="2"/>
    </font>
    <font>
      <sz val="10"/>
      <name val="DTLArgoT"/>
    </font>
    <font>
      <b/>
      <sz val="10"/>
      <color indexed="9"/>
      <name val="Arial"/>
      <family val="2"/>
    </font>
    <font>
      <sz val="10"/>
      <color indexed="9"/>
      <name val="Arial"/>
      <family val="2"/>
    </font>
    <font>
      <sz val="8"/>
      <name val="Arial"/>
      <family val="2"/>
    </font>
    <font>
      <sz val="11"/>
      <color indexed="9"/>
      <name val="Calibri"/>
      <family val="2"/>
    </font>
    <font>
      <sz val="11"/>
      <color indexed="8"/>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0"/>
      <color indexed="8"/>
      <name val="MS Sans Serif"/>
      <family val="2"/>
    </font>
    <font>
      <sz val="11"/>
      <color indexed="52"/>
      <name val="Calibri"/>
      <family val="2"/>
    </font>
    <font>
      <sz val="11"/>
      <color indexed="17"/>
      <name val="Calibri"/>
      <family val="2"/>
    </font>
    <font>
      <sz val="11"/>
      <color indexed="48"/>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font>
    <font>
      <i/>
      <sz val="11"/>
      <color indexed="23"/>
      <name val="Calibri"/>
      <family val="2"/>
    </font>
    <font>
      <sz val="11"/>
      <color indexed="10"/>
      <name val="Calibri"/>
      <family val="2"/>
    </font>
    <font>
      <sz val="11"/>
      <color indexed="14"/>
      <name val="Calibri"/>
      <family val="2"/>
    </font>
    <font>
      <sz val="10"/>
      <color indexed="10"/>
      <name val="Arial"/>
      <family val="2"/>
    </font>
    <font>
      <b/>
      <sz val="10"/>
      <color indexed="8"/>
      <name val="Arial"/>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20"/>
      <name val="Verdan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8"/>
      <color indexed="62"/>
      <name val="Arial"/>
      <family val="2"/>
    </font>
    <font>
      <u/>
      <sz val="12"/>
      <color indexed="12"/>
      <name val="Times New Roman"/>
      <family val="1"/>
    </font>
    <font>
      <u/>
      <sz val="10"/>
      <color indexed="12"/>
      <name val="Arial"/>
      <family val="2"/>
    </font>
    <font>
      <sz val="10"/>
      <color indexed="39"/>
      <name val="Arial"/>
      <family val="2"/>
    </font>
    <font>
      <b/>
      <sz val="12"/>
      <color indexed="8"/>
      <name val="Arial"/>
      <family val="2"/>
    </font>
    <font>
      <b/>
      <sz val="16"/>
      <color indexed="23"/>
      <name val="Arial"/>
      <family val="2"/>
    </font>
    <font>
      <u/>
      <sz val="10"/>
      <color indexed="12"/>
      <name val="DTLArgoT"/>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1"/>
      <name val="Calibri"/>
      <family val="2"/>
      <scheme val="minor"/>
    </font>
    <font>
      <sz val="11"/>
      <color rgb="FFFF0000"/>
      <name val="Calibri"/>
      <family val="2"/>
      <scheme val="minor"/>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b/>
      <sz val="9"/>
      <name val="Arial Narrow"/>
      <family val="2"/>
    </font>
    <font>
      <sz val="10"/>
      <name val="Times New Roman"/>
      <family val="1"/>
    </font>
    <font>
      <sz val="10"/>
      <name val="Arial Narrow"/>
      <family val="2"/>
    </font>
    <font>
      <sz val="9"/>
      <name val="Arial"/>
      <family val="2"/>
    </font>
    <font>
      <sz val="9"/>
      <color indexed="8"/>
      <name val="Arial"/>
      <family val="2"/>
    </font>
    <font>
      <sz val="8"/>
      <name val="MS Serif"/>
      <family val="1"/>
    </font>
    <font>
      <sz val="9"/>
      <name val="Arial Narrow"/>
      <family val="2"/>
    </font>
    <font>
      <sz val="10"/>
      <name val="Courier"/>
      <family val="3"/>
    </font>
    <font>
      <sz val="10"/>
      <name val="Univers Condensed"/>
      <family val="2"/>
    </font>
    <font>
      <b/>
      <i/>
      <sz val="9"/>
      <name val="Arial"/>
      <family val="2"/>
    </font>
    <font>
      <b/>
      <sz val="9"/>
      <name val="Arial"/>
      <family val="2"/>
    </font>
    <font>
      <i/>
      <sz val="9"/>
      <color indexed="8"/>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2"/>
      <name val="DTMLetterRegular"/>
    </font>
    <font>
      <sz val="10"/>
      <name val="MS Sans Serif"/>
      <family val="2"/>
    </font>
    <font>
      <sz val="9"/>
      <color theme="1"/>
      <name val="Arial"/>
      <family val="2"/>
    </font>
    <font>
      <sz val="8"/>
      <name val="Helv"/>
    </font>
    <font>
      <sz val="12"/>
      <color indexed="8"/>
      <name val="Times New Roman"/>
      <family val="1"/>
    </font>
    <font>
      <sz val="9"/>
      <color theme="0"/>
      <name val="Arial"/>
      <family val="2"/>
    </font>
    <font>
      <sz val="12"/>
      <name val="Helv"/>
    </font>
    <font>
      <i/>
      <sz val="8"/>
      <name val="Arial"/>
      <family val="2"/>
    </font>
    <font>
      <sz val="8"/>
      <color indexed="12"/>
      <name val="Helv"/>
    </font>
    <font>
      <sz val="10"/>
      <name val="Geneva"/>
      <family val="2"/>
    </font>
    <font>
      <b/>
      <sz val="12"/>
      <name val="Times New Roman"/>
      <family val="1"/>
    </font>
    <font>
      <i/>
      <sz val="10"/>
      <color indexed="12"/>
      <name val="Times New Roman"/>
      <family val="1"/>
    </font>
    <font>
      <sz val="12"/>
      <color indexed="12"/>
      <name val="Times New Roman"/>
      <family val="1"/>
    </font>
    <font>
      <sz val="9"/>
      <color rgb="FF9C0006"/>
      <name val="Arial"/>
      <family val="2"/>
    </font>
    <font>
      <sz val="8"/>
      <name val="Times New Roman"/>
      <family val="1"/>
    </font>
    <font>
      <sz val="10"/>
      <color indexed="8"/>
      <name val="Tms Rmn"/>
    </font>
    <font>
      <sz val="10"/>
      <color indexed="12"/>
      <name val="Arial"/>
      <family val="2"/>
    </font>
    <font>
      <sz val="10"/>
      <color indexed="12"/>
      <name val="Times New Roman"/>
      <family val="1"/>
    </font>
    <font>
      <b/>
      <sz val="8"/>
      <name val="Arial Narrow"/>
      <family val="2"/>
    </font>
    <font>
      <b/>
      <sz val="7"/>
      <name val="Arial"/>
      <family val="2"/>
    </font>
    <font>
      <sz val="11"/>
      <name val="Times New Roman"/>
      <family val="1"/>
    </font>
    <font>
      <b/>
      <sz val="9"/>
      <color indexed="24"/>
      <name val="Arial"/>
      <family val="2"/>
    </font>
    <font>
      <sz val="8"/>
      <name val="Wingdings"/>
      <charset val="2"/>
    </font>
    <font>
      <b/>
      <sz val="10"/>
      <color indexed="8"/>
      <name val="Times New Roman"/>
      <family val="1"/>
    </font>
    <font>
      <sz val="11"/>
      <name val="?? ?????"/>
      <family val="3"/>
      <charset val="128"/>
    </font>
    <font>
      <b/>
      <sz val="11"/>
      <color indexed="50"/>
      <name val="Calibri"/>
      <family val="2"/>
    </font>
    <font>
      <sz val="7"/>
      <name val="Arial"/>
      <family val="2"/>
    </font>
    <font>
      <b/>
      <sz val="9"/>
      <color indexed="12"/>
      <name val="Times New Roman"/>
      <family val="1"/>
    </font>
    <font>
      <b/>
      <sz val="8"/>
      <name val="Times New Roman"/>
      <family val="1"/>
    </font>
    <font>
      <b/>
      <sz val="10"/>
      <name val="MS Serif"/>
      <family val="1"/>
    </font>
    <font>
      <b/>
      <sz val="11"/>
      <name val="Times New Roman"/>
      <family val="1"/>
    </font>
    <font>
      <b/>
      <sz val="9"/>
      <color theme="0"/>
      <name val="Arial"/>
      <family val="2"/>
    </font>
    <font>
      <u/>
      <sz val="8"/>
      <color indexed="12"/>
      <name val="Times New Roman"/>
      <family val="1"/>
    </font>
    <font>
      <sz val="10"/>
      <name val="Helv"/>
    </font>
    <font>
      <sz val="9"/>
      <color indexed="8"/>
      <name val="Calibri"/>
      <family val="2"/>
    </font>
    <font>
      <sz val="11"/>
      <color indexed="8"/>
      <name val="Arial"/>
      <family val="2"/>
    </font>
    <font>
      <sz val="10"/>
      <color indexed="24"/>
      <name val="Arial"/>
      <family val="2"/>
    </font>
    <font>
      <sz val="7"/>
      <name val="Small Fonts"/>
      <family val="2"/>
    </font>
    <font>
      <sz val="12"/>
      <name val="Tms Rmn"/>
    </font>
    <font>
      <sz val="8"/>
      <name val="Arial Narrow"/>
      <family val="2"/>
    </font>
    <font>
      <sz val="8"/>
      <color indexed="12"/>
      <name val="Times New Roman"/>
      <family val="1"/>
    </font>
    <font>
      <u val="doubleAccounting"/>
      <sz val="10"/>
      <name val="Arial"/>
      <family val="2"/>
    </font>
    <font>
      <sz val="10"/>
      <name val="Frutiger 45 Light"/>
      <family val="2"/>
    </font>
    <font>
      <b/>
      <u/>
      <sz val="12"/>
      <name val="Arial Narrow"/>
      <family val="2"/>
    </font>
    <font>
      <sz val="10"/>
      <color indexed="12"/>
      <name val="Arial Narrow"/>
      <family val="2"/>
    </font>
    <font>
      <i/>
      <sz val="9"/>
      <color rgb="FF7F7F7F"/>
      <name val="Arial"/>
      <family val="2"/>
    </font>
    <font>
      <i/>
      <sz val="8"/>
      <name val="Times New Roman"/>
      <family val="1"/>
    </font>
    <font>
      <sz val="9"/>
      <name val="Times New Roman"/>
      <family val="1"/>
    </font>
    <font>
      <b/>
      <u val="singleAccounting"/>
      <sz val="9"/>
      <name val="Times New Roman"/>
      <family val="1"/>
    </font>
    <font>
      <b/>
      <sz val="10"/>
      <name val="Times New Roman"/>
      <family val="1"/>
    </font>
    <font>
      <b/>
      <i/>
      <sz val="9.5"/>
      <name val="Times New Roman"/>
      <family val="1"/>
    </font>
    <font>
      <sz val="10"/>
      <name val="Times New Roman"/>
      <family val="1"/>
      <charset val="238"/>
    </font>
    <font>
      <b/>
      <sz val="16"/>
      <name val="Arial"/>
      <family val="2"/>
    </font>
    <font>
      <b/>
      <sz val="7"/>
      <color indexed="12"/>
      <name val="Arial"/>
      <family val="2"/>
    </font>
    <font>
      <sz val="7"/>
      <name val="Palatino"/>
      <family val="1"/>
    </font>
    <font>
      <sz val="8"/>
      <color indexed="17"/>
      <name val="Arial"/>
      <family val="2"/>
    </font>
    <font>
      <sz val="9"/>
      <color rgb="FF006100"/>
      <name val="Arial"/>
      <family val="2"/>
    </font>
    <font>
      <b/>
      <i/>
      <sz val="8"/>
      <name val="Arial Narrow"/>
      <family val="2"/>
    </font>
    <font>
      <sz val="8"/>
      <color indexed="17"/>
      <name val="Times New Roman"/>
      <family val="1"/>
    </font>
    <font>
      <sz val="32"/>
      <name val="Times New Roman"/>
      <family val="1"/>
    </font>
    <font>
      <sz val="24"/>
      <name val="Times New Roman"/>
      <family val="1"/>
    </font>
    <font>
      <sz val="18"/>
      <name val="Times New Roman"/>
      <family val="1"/>
    </font>
    <font>
      <b/>
      <sz val="10"/>
      <color indexed="9"/>
      <name val="Frutiger 45 Light"/>
      <family val="2"/>
    </font>
    <font>
      <b/>
      <sz val="9"/>
      <color theme="3"/>
      <name val="Arial"/>
      <family val="2"/>
    </font>
    <font>
      <sz val="9"/>
      <color theme="3"/>
      <name val="Arial"/>
      <family val="2"/>
    </font>
    <font>
      <b/>
      <sz val="16"/>
      <name val="Times New Roman"/>
      <family val="1"/>
    </font>
    <font>
      <b/>
      <sz val="14"/>
      <name val="Times New Roman"/>
      <family val="1"/>
    </font>
    <font>
      <b/>
      <sz val="9"/>
      <name val="Times New Roman"/>
      <family val="1"/>
    </font>
    <font>
      <b/>
      <u/>
      <sz val="9"/>
      <name val="Times New Roman"/>
      <family val="1"/>
    </font>
    <font>
      <u/>
      <sz val="9"/>
      <color indexed="12"/>
      <name val="Verdana"/>
      <family val="2"/>
    </font>
    <font>
      <sz val="9"/>
      <color rgb="FF3F3F76"/>
      <name val="Arial"/>
      <family val="2"/>
    </font>
    <font>
      <u/>
      <sz val="8"/>
      <color indexed="12"/>
      <name val="Arial"/>
      <family val="2"/>
    </font>
    <font>
      <sz val="8"/>
      <color indexed="12"/>
      <name val="Arial"/>
      <family val="2"/>
    </font>
    <font>
      <sz val="8"/>
      <color indexed="10"/>
      <name val="Helv"/>
    </font>
    <font>
      <b/>
      <i/>
      <sz val="20"/>
      <color indexed="8"/>
      <name val="Arial"/>
      <family val="2"/>
    </font>
    <font>
      <sz val="10"/>
      <color indexed="16"/>
      <name val="MS Sans Serif"/>
      <family val="2"/>
    </font>
    <font>
      <sz val="9"/>
      <color indexed="50"/>
      <name val="Arial"/>
      <family val="2"/>
    </font>
    <font>
      <sz val="8"/>
      <color indexed="8"/>
      <name val="Helv"/>
    </font>
    <font>
      <sz val="8"/>
      <color indexed="18"/>
      <name val="Times New Roman"/>
      <family val="1"/>
    </font>
    <font>
      <sz val="10"/>
      <color indexed="20"/>
      <name val="Times New Roman"/>
      <family val="1"/>
    </font>
    <font>
      <sz val="9"/>
      <color rgb="FF9C6500"/>
      <name val="Arial"/>
      <family val="2"/>
    </font>
    <font>
      <sz val="10"/>
      <name val="CG Times (WN)"/>
    </font>
    <font>
      <b/>
      <i/>
      <sz val="16"/>
      <name val="Helv"/>
    </font>
    <font>
      <sz val="11"/>
      <color theme="1"/>
      <name val="Arial"/>
      <family val="2"/>
    </font>
    <font>
      <sz val="9"/>
      <color theme="1"/>
      <name val="Calibri"/>
      <family val="2"/>
      <scheme val="minor"/>
    </font>
    <font>
      <sz val="10"/>
      <name val="Trebuchet MS"/>
      <family val="2"/>
    </font>
    <font>
      <sz val="10"/>
      <name val="Palatino"/>
      <family val="1"/>
    </font>
    <font>
      <b/>
      <sz val="10"/>
      <name val="Trebuchet MS"/>
      <family val="2"/>
    </font>
    <font>
      <sz val="10"/>
      <name val="Tahoma"/>
      <family val="2"/>
    </font>
    <font>
      <b/>
      <i/>
      <sz val="24"/>
      <color indexed="8"/>
      <name val="Times New Roman"/>
      <family val="1"/>
    </font>
    <font>
      <sz val="7"/>
      <color indexed="12"/>
      <name val="Arial"/>
      <family val="2"/>
    </font>
    <font>
      <i/>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0"/>
      <name val="Times New Roman"/>
      <family val="1"/>
    </font>
    <font>
      <b/>
      <sz val="26"/>
      <name val="Times New Roman"/>
      <family val="1"/>
    </font>
    <font>
      <b/>
      <sz val="18"/>
      <name val="Times New Roman"/>
      <family val="1"/>
    </font>
    <font>
      <sz val="10"/>
      <color indexed="16"/>
      <name val="Helvetica-Black"/>
    </font>
    <font>
      <sz val="22"/>
      <name val="UBSHeadline"/>
      <family val="1"/>
    </font>
    <font>
      <b/>
      <sz val="8"/>
      <color indexed="18"/>
      <name val="Times New Roman"/>
      <family val="1"/>
    </font>
    <font>
      <sz val="10"/>
      <name val="Tms Rmn"/>
    </font>
    <font>
      <b/>
      <sz val="8"/>
      <color indexed="12"/>
      <name val="Times New Roman"/>
      <family val="1"/>
    </font>
    <font>
      <b/>
      <sz val="10"/>
      <name val="MS Sans Serif"/>
      <family val="2"/>
    </font>
    <font>
      <sz val="10"/>
      <color indexed="10"/>
      <name val="MS Sans Serif"/>
      <family val="2"/>
    </font>
    <font>
      <sz val="8"/>
      <name val="COUR"/>
    </font>
    <font>
      <sz val="10"/>
      <name val="SWISS"/>
    </font>
    <font>
      <sz val="10"/>
      <color indexed="8"/>
      <name val="Times New Roman"/>
      <family val="1"/>
    </font>
    <font>
      <u val="singleAccounting"/>
      <sz val="10"/>
      <name val="Arial"/>
      <family val="2"/>
    </font>
    <font>
      <b/>
      <sz val="9"/>
      <color theme="4"/>
      <name val="Arial"/>
      <family val="2"/>
    </font>
    <font>
      <sz val="8"/>
      <color theme="1"/>
      <name val="Arial"/>
      <family val="2"/>
    </font>
    <font>
      <b/>
      <sz val="9"/>
      <color theme="1"/>
      <name val="Arial"/>
      <family val="2"/>
    </font>
    <font>
      <b/>
      <sz val="9"/>
      <color indexed="8"/>
      <name val="Calibri"/>
      <family val="2"/>
    </font>
    <font>
      <b/>
      <sz val="9"/>
      <color indexed="8"/>
      <name val="Arial"/>
      <family val="2"/>
    </font>
    <font>
      <sz val="10"/>
      <name val="Frutiger 45 Light"/>
    </font>
    <font>
      <sz val="11"/>
      <name val="Frutiger Light"/>
    </font>
    <font>
      <b/>
      <i/>
      <sz val="12"/>
      <name val="Arial"/>
      <family val="2"/>
    </font>
    <font>
      <b/>
      <sz val="12"/>
      <color indexed="8"/>
      <name val="Times New Roman"/>
      <family val="1"/>
    </font>
    <font>
      <b/>
      <sz val="9"/>
      <name val="Palatino"/>
      <family val="1"/>
    </font>
    <font>
      <sz val="9"/>
      <color indexed="21"/>
      <name val="Helvetica-Black"/>
    </font>
    <font>
      <b/>
      <sz val="8.5"/>
      <name val="Arial"/>
      <family val="2"/>
    </font>
    <font>
      <sz val="7"/>
      <name val="Times New Roman"/>
      <family val="1"/>
    </font>
    <font>
      <b/>
      <sz val="14"/>
      <name val="Frutiger 45 Light"/>
      <family val="2"/>
    </font>
    <font>
      <b/>
      <sz val="10"/>
      <color indexed="16"/>
      <name val="Times New Roman"/>
      <family val="1"/>
    </font>
    <font>
      <sz val="10"/>
      <color indexed="9"/>
      <name val="Arial Black"/>
      <family val="2"/>
    </font>
    <font>
      <b/>
      <sz val="8"/>
      <name val="Helv"/>
    </font>
    <font>
      <b/>
      <i/>
      <sz val="24"/>
      <name val="Arial"/>
      <family val="2"/>
    </font>
    <font>
      <sz val="9"/>
      <color rgb="FFFF0000"/>
      <name val="Arial"/>
      <family val="2"/>
    </font>
    <font>
      <b/>
      <i/>
      <sz val="12"/>
      <name val="Times New Roman"/>
      <family val="1"/>
    </font>
    <font>
      <b/>
      <sz val="10"/>
      <color indexed="18"/>
      <name val="CG Times (WN)"/>
    </font>
    <font>
      <i/>
      <sz val="10"/>
      <color indexed="8"/>
      <name val="Arial"/>
      <family val="2"/>
    </font>
    <font>
      <sz val="10"/>
      <color rgb="FF000000"/>
      <name val="Arial"/>
      <family val="2"/>
    </font>
  </fonts>
  <fills count="1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29"/>
      </patternFill>
    </fill>
    <fill>
      <patternFill patternType="solid">
        <fgColor indexed="30"/>
      </patternFill>
    </fill>
    <fill>
      <patternFill patternType="solid">
        <fgColor indexed="36"/>
      </patternFill>
    </fill>
    <fill>
      <patternFill patternType="solid">
        <fgColor indexed="62"/>
      </patternFill>
    </fill>
    <fill>
      <patternFill patternType="solid">
        <fgColor indexed="26"/>
        <bgColor indexed="64"/>
      </patternFill>
    </fill>
    <fill>
      <patternFill patternType="solid">
        <fgColor indexed="46"/>
        <bgColor indexed="64"/>
      </patternFill>
    </fill>
    <fill>
      <patternFill patternType="solid">
        <fgColor indexed="34"/>
        <bgColor indexed="64"/>
      </patternFill>
    </fill>
    <fill>
      <patternFill patternType="solid">
        <fgColor indexed="52"/>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60"/>
        <bgColor indexed="64"/>
      </patternFill>
    </fill>
    <fill>
      <patternFill patternType="solid">
        <fgColor indexed="48"/>
      </patternFill>
    </fill>
    <fill>
      <patternFill patternType="solid">
        <fgColor indexed="34"/>
      </patternFill>
    </fill>
    <fill>
      <patternFill patternType="solid">
        <fgColor indexed="44"/>
        <bgColor indexed="64"/>
      </patternFill>
    </fill>
    <fill>
      <patternFill patternType="lightGray">
        <fgColor indexed="15"/>
      </patternFill>
    </fill>
    <fill>
      <patternFill patternType="gray0625"/>
    </fill>
    <fill>
      <patternFill patternType="solid">
        <fgColor indexed="12"/>
        <bgColor indexed="64"/>
      </patternFill>
    </fill>
    <fill>
      <patternFill patternType="solid">
        <fgColor indexed="13"/>
        <bgColor indexed="64"/>
      </patternFill>
    </fill>
    <fill>
      <patternFill patternType="lightGray">
        <fgColor indexed="13"/>
      </patternFill>
    </fill>
    <fill>
      <patternFill patternType="lightGray">
        <fgColor indexed="38"/>
        <bgColor indexed="23"/>
      </patternFill>
    </fill>
    <fill>
      <patternFill patternType="lightGray">
        <fgColor indexed="10"/>
      </patternFill>
    </fill>
    <fill>
      <patternFill patternType="mediumGray">
        <fgColor indexed="22"/>
      </patternFill>
    </fill>
    <fill>
      <patternFill patternType="solid">
        <fgColor indexed="63"/>
        <bgColor indexed="64"/>
      </patternFill>
    </fill>
    <fill>
      <patternFill patternType="solid">
        <fgColor theme="8"/>
        <bgColor indexed="64"/>
      </patternFill>
    </fill>
    <fill>
      <patternFill patternType="solid">
        <fgColor theme="5"/>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8"/>
        <bgColor indexed="64"/>
      </patternFill>
    </fill>
    <fill>
      <patternFill patternType="solid">
        <fgColor indexed="16"/>
        <bgColor indexed="64"/>
      </patternFill>
    </fill>
    <fill>
      <patternFill patternType="mediumGray">
        <fgColor indexed="11"/>
      </patternFill>
    </fill>
    <fill>
      <patternFill patternType="lightGray">
        <fgColor indexed="11"/>
      </patternFill>
    </fill>
    <fill>
      <patternFill patternType="solid">
        <fgColor theme="0"/>
        <bgColor indexed="64"/>
      </patternFill>
    </fill>
    <fill>
      <patternFill patternType="solid">
        <fgColor rgb="FFCCFFCC"/>
        <bgColor rgb="FF000000"/>
      </patternFill>
    </fill>
    <fill>
      <patternFill patternType="solid">
        <fgColor rgb="FFFFCC99"/>
        <bgColor rgb="FF000000"/>
      </patternFill>
    </fill>
    <fill>
      <patternFill patternType="solid">
        <fgColor rgb="FFFFFFCC"/>
        <bgColor rgb="FF000000"/>
      </patternFill>
    </fill>
    <fill>
      <patternFill patternType="solid">
        <fgColor theme="1"/>
        <bgColor indexed="64"/>
      </patternFill>
    </fill>
  </fills>
  <borders count="8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style="medium">
        <color indexed="64"/>
      </top>
      <bottom style="hair">
        <color indexed="64"/>
      </bottom>
      <diagonal/>
    </border>
    <border>
      <left style="thin">
        <color indexed="63"/>
      </left>
      <right style="thin">
        <color indexed="63"/>
      </right>
      <top style="thin">
        <color indexed="64"/>
      </top>
      <bottom style="thin">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thin">
        <color indexed="28"/>
      </bottom>
      <diagonal/>
    </border>
    <border>
      <left/>
      <right/>
      <top/>
      <bottom style="dotted">
        <color indexed="64"/>
      </bottom>
      <diagonal/>
    </border>
    <border>
      <left/>
      <right/>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theme="3"/>
      </bottom>
      <diagonal/>
    </border>
    <border>
      <left/>
      <right/>
      <top/>
      <bottom style="thin">
        <color theme="3"/>
      </bottom>
      <diagonal/>
    </border>
    <border>
      <left/>
      <right/>
      <top/>
      <bottom style="hair">
        <color indexed="55"/>
      </bottom>
      <diagonal/>
    </border>
    <border>
      <left/>
      <right/>
      <top style="dotted">
        <color indexed="64"/>
      </top>
      <bottom/>
      <diagonal/>
    </border>
    <border>
      <left/>
      <right/>
      <top/>
      <bottom style="thick">
        <color indexed="9"/>
      </bottom>
      <diagonal/>
    </border>
    <border>
      <left/>
      <right/>
      <top/>
      <bottom style="double">
        <color indexed="50"/>
      </bottom>
      <diagonal/>
    </border>
    <border>
      <left/>
      <right/>
      <top/>
      <bottom style="medium">
        <color indexed="8"/>
      </bottom>
      <diagonal/>
    </border>
    <border>
      <left/>
      <right/>
      <top style="medium">
        <color indexed="64"/>
      </top>
      <bottom/>
      <diagonal/>
    </border>
    <border>
      <left/>
      <right/>
      <top/>
      <bottom style="thick">
        <color indexed="64"/>
      </bottom>
      <diagonal/>
    </border>
    <border>
      <left/>
      <right/>
      <top/>
      <bottom style="thin">
        <color indexed="8"/>
      </bottom>
      <diagonal/>
    </border>
    <border>
      <left/>
      <right/>
      <top style="medium">
        <color indexed="64"/>
      </top>
      <bottom style="thin">
        <color indexed="64"/>
      </bottom>
      <diagonal/>
    </border>
    <border>
      <left/>
      <right/>
      <top style="thin">
        <color theme="3"/>
      </top>
      <bottom/>
      <diagonal/>
    </border>
    <border>
      <left/>
      <right/>
      <top style="thin">
        <color indexed="56"/>
      </top>
      <bottom/>
      <diagonal/>
    </border>
    <border>
      <left/>
      <right/>
      <top style="thin">
        <color theme="3"/>
      </top>
      <bottom style="medium">
        <color theme="3"/>
      </bottom>
      <diagonal/>
    </border>
    <border>
      <left/>
      <right/>
      <top style="thin">
        <color indexed="56"/>
      </top>
      <bottom style="medium">
        <color indexed="56"/>
      </bottom>
      <diagonal/>
    </border>
    <border>
      <left/>
      <right/>
      <top/>
      <bottom style="thick">
        <color indexed="18"/>
      </bottom>
      <diagonal/>
    </border>
    <border>
      <left style="double">
        <color indexed="64"/>
      </left>
      <right style="double">
        <color indexed="64"/>
      </right>
      <top style="double">
        <color indexed="64"/>
      </top>
      <bottom style="double">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50033">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2" borderId="1">
      <alignment vertical="top"/>
    </xf>
    <xf numFmtId="49" fontId="7" fillId="0" borderId="0">
      <alignment vertical="top"/>
    </xf>
    <xf numFmtId="43" fontId="6" fillId="15" borderId="0">
      <alignment vertical="top"/>
    </xf>
    <xf numFmtId="43" fontId="6" fillId="14" borderId="0">
      <alignment vertical="top"/>
    </xf>
    <xf numFmtId="43" fontId="6" fillId="12" borderId="0">
      <alignment vertical="top"/>
    </xf>
    <xf numFmtId="43" fontId="6" fillId="7" borderId="0">
      <alignment vertical="top"/>
    </xf>
    <xf numFmtId="43" fontId="6" fillId="9" borderId="0">
      <alignment vertical="top"/>
    </xf>
    <xf numFmtId="43" fontId="6" fillId="16" borderId="0">
      <alignment vertical="top"/>
    </xf>
    <xf numFmtId="49" fontId="11" fillId="0" borderId="0">
      <alignment vertical="top"/>
    </xf>
    <xf numFmtId="49" fontId="10" fillId="0" borderId="0">
      <alignment vertical="top"/>
    </xf>
    <xf numFmtId="0" fontId="16" fillId="18" borderId="5" applyNumberFormat="0" applyAlignment="0" applyProtection="0"/>
    <xf numFmtId="0" fontId="17" fillId="19" borderId="6" applyNumberFormat="0" applyAlignment="0" applyProtection="0"/>
    <xf numFmtId="0" fontId="18" fillId="19" borderId="5" applyNumberFormat="0" applyAlignment="0" applyProtection="0"/>
    <xf numFmtId="0" fontId="19" fillId="0" borderId="7" applyNumberFormat="0" applyFill="0" applyAlignment="0" applyProtection="0"/>
    <xf numFmtId="0" fontId="13" fillId="20" borderId="8" applyNumberFormat="0" applyAlignment="0" applyProtection="0"/>
    <xf numFmtId="0" fontId="15" fillId="21" borderId="9"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9" fillId="46" borderId="0" applyNumberFormat="0" applyBorder="0" applyAlignment="0" applyProtection="0"/>
    <xf numFmtId="0" fontId="30" fillId="0" borderId="0" applyNumberFormat="0" applyFill="0" applyBorder="0" applyAlignment="0" applyProtection="0"/>
    <xf numFmtId="49" fontId="21" fillId="0" borderId="0" applyFill="0" applyBorder="0" applyAlignment="0" applyProtection="0"/>
    <xf numFmtId="43" fontId="6" fillId="47" borderId="0" applyNumberFormat="0">
      <alignment vertical="top"/>
    </xf>
    <xf numFmtId="43" fontId="6" fillId="14" borderId="0" applyFont="0" applyFill="0" applyBorder="0" applyAlignment="0" applyProtection="0">
      <alignment vertical="top"/>
    </xf>
    <xf numFmtId="10" fontId="6" fillId="0" borderId="0" applyFont="0" applyFill="0" applyBorder="0" applyAlignment="0" applyProtection="0">
      <alignment vertical="top"/>
    </xf>
    <xf numFmtId="0" fontId="33" fillId="0" borderId="0"/>
    <xf numFmtId="0" fontId="37" fillId="0" borderId="0"/>
    <xf numFmtId="0" fontId="6" fillId="0" borderId="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8"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0" fontId="32" fillId="49"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2" borderId="0" applyNumberFormat="0" applyBorder="0" applyAlignment="0" applyProtection="0"/>
    <xf numFmtId="0" fontId="39" fillId="57" borderId="0" applyNumberFormat="0" applyBorder="0" applyAlignment="0" applyProtection="0"/>
    <xf numFmtId="0" fontId="39" fillId="49"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7" borderId="0" applyNumberFormat="0" applyBorder="0" applyAlignment="0" applyProtection="0"/>
    <xf numFmtId="0" fontId="39" fillId="58" borderId="0" applyNumberFormat="0" applyBorder="0" applyAlignment="0" applyProtection="0"/>
    <xf numFmtId="0" fontId="41" fillId="59"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1" fillId="70" borderId="0" applyNumberFormat="0" applyBorder="0" applyAlignment="0" applyProtection="0"/>
    <xf numFmtId="0" fontId="41" fillId="71" borderId="0" applyNumberFormat="0" applyBorder="0" applyAlignment="0" applyProtection="0"/>
    <xf numFmtId="0" fontId="42" fillId="64" borderId="0" applyNumberFormat="0" applyBorder="0" applyAlignment="0" applyProtection="0"/>
    <xf numFmtId="0" fontId="42" fillId="72" borderId="0" applyNumberFormat="0" applyBorder="0" applyAlignment="0" applyProtection="0"/>
    <xf numFmtId="0" fontId="41" fillId="65" borderId="0" applyNumberFormat="0" applyBorder="0" applyAlignment="0" applyProtection="0"/>
    <xf numFmtId="0" fontId="41" fillId="62" borderId="0" applyNumberFormat="0" applyBorder="0" applyAlignment="0" applyProtection="0"/>
    <xf numFmtId="0" fontId="42" fillId="73" borderId="0" applyNumberFormat="0" applyBorder="0" applyAlignment="0" applyProtection="0"/>
    <xf numFmtId="0" fontId="42" fillId="74" borderId="0" applyNumberFormat="0" applyBorder="0" applyAlignment="0" applyProtection="0"/>
    <xf numFmtId="0" fontId="41" fillId="62" borderId="0" applyNumberFormat="0" applyBorder="0" applyAlignment="0" applyProtection="0"/>
    <xf numFmtId="0" fontId="41" fillId="75" borderId="0" applyNumberFormat="0" applyBorder="0" applyAlignment="0" applyProtection="0"/>
    <xf numFmtId="0" fontId="42" fillId="76" borderId="0" applyNumberFormat="0" applyBorder="0" applyAlignment="0" applyProtection="0"/>
    <xf numFmtId="0" fontId="42" fillId="77" borderId="0" applyNumberFormat="0" applyBorder="0" applyAlignment="0" applyProtection="0"/>
    <xf numFmtId="0" fontId="41" fillId="78" borderId="0" applyNumberFormat="0" applyBorder="0" applyAlignment="0" applyProtection="0"/>
    <xf numFmtId="0" fontId="46" fillId="81" borderId="0" applyNumberFormat="0" applyBorder="0" applyAlignment="0" applyProtection="0"/>
    <xf numFmtId="0" fontId="46" fillId="82" borderId="0" applyNumberFormat="0" applyBorder="0" applyAlignment="0" applyProtection="0"/>
    <xf numFmtId="0" fontId="46" fillId="83" borderId="0" applyNumberFormat="0" applyBorder="0" applyAlignment="0" applyProtection="0"/>
    <xf numFmtId="169" fontId="47" fillId="0" borderId="0" applyFon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4" fontId="40" fillId="85" borderId="19" applyNumberFormat="0" applyProtection="0">
      <alignment vertical="center"/>
    </xf>
    <xf numFmtId="4" fontId="40" fillId="85" borderId="19" applyNumberFormat="0" applyProtection="0">
      <alignment vertical="center"/>
    </xf>
    <xf numFmtId="4" fontId="40" fillId="88" borderId="19" applyNumberFormat="0" applyProtection="0">
      <alignment horizontal="left" vertical="center" indent="1"/>
    </xf>
    <xf numFmtId="0" fontId="58" fillId="85" borderId="28" applyNumberFormat="0" applyProtection="0">
      <alignment horizontal="left" vertical="top" indent="1"/>
    </xf>
    <xf numFmtId="4" fontId="40" fillId="89" borderId="19" applyNumberFormat="0" applyProtection="0">
      <alignment horizontal="left" vertical="center" indent="1"/>
    </xf>
    <xf numFmtId="4" fontId="40" fillId="87" borderId="19" applyNumberFormat="0" applyProtection="0">
      <alignment horizontal="right" vertical="center"/>
    </xf>
    <xf numFmtId="4" fontId="40" fillId="90" borderId="19" applyNumberFormat="0" applyProtection="0">
      <alignment horizontal="right" vertical="center"/>
    </xf>
    <xf numFmtId="4" fontId="40" fillId="91" borderId="29" applyNumberFormat="0" applyProtection="0">
      <alignment horizontal="right" vertical="center"/>
    </xf>
    <xf numFmtId="4" fontId="40" fillId="58" borderId="19" applyNumberFormat="0" applyProtection="0">
      <alignment horizontal="right" vertical="center"/>
    </xf>
    <xf numFmtId="4" fontId="40" fillId="92" borderId="19" applyNumberFormat="0" applyProtection="0">
      <alignment horizontal="right" vertical="center"/>
    </xf>
    <xf numFmtId="4" fontId="40" fillId="93" borderId="19" applyNumberFormat="0" applyProtection="0">
      <alignment horizontal="right" vertical="center"/>
    </xf>
    <xf numFmtId="4" fontId="40" fillId="54" borderId="19" applyNumberFormat="0" applyProtection="0">
      <alignment horizontal="right" vertical="center"/>
    </xf>
    <xf numFmtId="4" fontId="40" fillId="50" borderId="19" applyNumberFormat="0" applyProtection="0">
      <alignment horizontal="right" vertical="center"/>
    </xf>
    <xf numFmtId="4" fontId="40" fillId="94" borderId="19" applyNumberFormat="0" applyProtection="0">
      <alignment horizontal="right" vertical="center"/>
    </xf>
    <xf numFmtId="4" fontId="40"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0" fillId="49" borderId="19" applyNumberFormat="0" applyProtection="0">
      <alignment horizontal="right" vertical="center"/>
    </xf>
    <xf numFmtId="4" fontId="40" fillId="48" borderId="29" applyNumberFormat="0" applyProtection="0">
      <alignment horizontal="left" vertical="center" indent="1"/>
    </xf>
    <xf numFmtId="4" fontId="40" fillId="49" borderId="29" applyNumberFormat="0" applyProtection="0">
      <alignment horizontal="left" vertical="center" indent="1"/>
    </xf>
    <xf numFmtId="0" fontId="40" fillId="53" borderId="19" applyNumberFormat="0" applyProtection="0">
      <alignment horizontal="left" vertical="center" indent="1"/>
    </xf>
    <xf numFmtId="0" fontId="40" fillId="56" borderId="28" applyNumberFormat="0" applyProtection="0">
      <alignment horizontal="left" vertical="top" indent="1"/>
    </xf>
    <xf numFmtId="0" fontId="40" fillId="96" borderId="19" applyNumberFormat="0" applyProtection="0">
      <alignment horizontal="left" vertical="center" indent="1"/>
    </xf>
    <xf numFmtId="0" fontId="40" fillId="49" borderId="28" applyNumberFormat="0" applyProtection="0">
      <alignment horizontal="left" vertical="top" indent="1"/>
    </xf>
    <xf numFmtId="0" fontId="40" fillId="97" borderId="19" applyNumberFormat="0" applyProtection="0">
      <alignment horizontal="left" vertical="center" indent="1"/>
    </xf>
    <xf numFmtId="0" fontId="40" fillId="97" borderId="28" applyNumberFormat="0" applyProtection="0">
      <alignment horizontal="left" vertical="top" indent="1"/>
    </xf>
    <xf numFmtId="0" fontId="40" fillId="48" borderId="19" applyNumberFormat="0" applyProtection="0">
      <alignment horizontal="left" vertical="center" indent="1"/>
    </xf>
    <xf numFmtId="0" fontId="40" fillId="48" borderId="28" applyNumberFormat="0" applyProtection="0">
      <alignment horizontal="left" vertical="top" indent="1"/>
    </xf>
    <xf numFmtId="0" fontId="40" fillId="98" borderId="30" applyNumberFormat="0">
      <protection locked="0"/>
    </xf>
    <xf numFmtId="0" fontId="59" fillId="56" borderId="31" applyBorder="0"/>
    <xf numFmtId="4" fontId="60" fillId="86" borderId="28" applyNumberFormat="0" applyProtection="0">
      <alignment vertical="center"/>
    </xf>
    <xf numFmtId="4" fontId="40" fillId="86" borderId="2" applyNumberFormat="0" applyProtection="0">
      <alignment vertical="center"/>
    </xf>
    <xf numFmtId="4" fontId="60" fillId="53" borderId="28" applyNumberFormat="0" applyProtection="0">
      <alignment horizontal="left" vertical="center" indent="1"/>
    </xf>
    <xf numFmtId="0" fontId="60" fillId="86" borderId="28" applyNumberFormat="0" applyProtection="0">
      <alignment horizontal="left" vertical="top" indent="1"/>
    </xf>
    <xf numFmtId="4" fontId="40" fillId="0" borderId="19" applyNumberFormat="0" applyProtection="0">
      <alignment horizontal="right" vertical="center"/>
    </xf>
    <xf numFmtId="4" fontId="40" fillId="98" borderId="19" applyNumberFormat="0" applyProtection="0">
      <alignment horizontal="right" vertical="center"/>
    </xf>
    <xf numFmtId="4" fontId="40" fillId="89" borderId="19" applyNumberFormat="0" applyProtection="0">
      <alignment horizontal="left" vertical="center" indent="1"/>
    </xf>
    <xf numFmtId="0" fontId="60" fillId="49" borderId="28" applyNumberFormat="0" applyProtection="0">
      <alignment horizontal="left" vertical="top" indent="1"/>
    </xf>
    <xf numFmtId="4" fontId="61" fillId="99" borderId="29" applyNumberFormat="0" applyProtection="0">
      <alignment horizontal="left" vertical="center" indent="1"/>
    </xf>
    <xf numFmtId="0" fontId="40" fillId="100" borderId="2"/>
    <xf numFmtId="4" fontId="62" fillId="98" borderId="19" applyNumberFormat="0" applyProtection="0">
      <alignment horizontal="right" vertical="center"/>
    </xf>
    <xf numFmtId="0" fontId="6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0" fillId="105" borderId="0" applyNumberFormat="0" applyBorder="0" applyAlignment="0" applyProtection="0"/>
    <xf numFmtId="0" fontId="70" fillId="87" borderId="0" applyNumberFormat="0" applyBorder="0" applyAlignment="0" applyProtection="0"/>
    <xf numFmtId="0" fontId="70" fillId="84" borderId="0" applyNumberFormat="0" applyBorder="0" applyAlignment="0" applyProtection="0"/>
    <xf numFmtId="0" fontId="70" fillId="106" borderId="0" applyNumberFormat="0" applyBorder="0" applyAlignment="0" applyProtection="0"/>
    <xf numFmtId="0" fontId="70" fillId="107" borderId="0" applyNumberFormat="0" applyBorder="0" applyAlignment="0" applyProtection="0"/>
    <xf numFmtId="0" fontId="70" fillId="52" borderId="0" applyNumberFormat="0" applyBorder="0" applyAlignment="0" applyProtection="0"/>
    <xf numFmtId="0" fontId="70" fillId="97" borderId="0" applyNumberFormat="0" applyBorder="0" applyAlignment="0" applyProtection="0"/>
    <xf numFmtId="0" fontId="70" fillId="108" borderId="0" applyNumberFormat="0" applyBorder="0" applyAlignment="0" applyProtection="0"/>
    <xf numFmtId="0" fontId="70" fillId="94" borderId="0" applyNumberFormat="0" applyBorder="0" applyAlignment="0" applyProtection="0"/>
    <xf numFmtId="0" fontId="70" fillId="106" borderId="0" applyNumberFormat="0" applyBorder="0" applyAlignment="0" applyProtection="0"/>
    <xf numFmtId="0" fontId="70" fillId="97" borderId="0" applyNumberFormat="0" applyBorder="0" applyAlignment="0" applyProtection="0"/>
    <xf numFmtId="0" fontId="70" fillId="58" borderId="0" applyNumberFormat="0" applyBorder="0" applyAlignment="0" applyProtection="0"/>
    <xf numFmtId="0" fontId="71" fillId="109" borderId="0" applyNumberFormat="0" applyBorder="0" applyAlignment="0" applyProtection="0"/>
    <xf numFmtId="0" fontId="71" fillId="108" borderId="0" applyNumberFormat="0" applyBorder="0" applyAlignment="0" applyProtection="0"/>
    <xf numFmtId="0" fontId="71" fillId="94" borderId="0" applyNumberFormat="0" applyBorder="0" applyAlignment="0" applyProtection="0"/>
    <xf numFmtId="0" fontId="71" fillId="110" borderId="0" applyNumberFormat="0" applyBorder="0" applyAlignment="0" applyProtection="0"/>
    <xf numFmtId="0" fontId="71" fillId="89" borderId="0" applyNumberFormat="0" applyBorder="0" applyAlignment="0" applyProtection="0"/>
    <xf numFmtId="0" fontId="71" fillId="92" borderId="0" applyNumberFormat="0" applyBorder="0" applyAlignment="0" applyProtection="0"/>
    <xf numFmtId="0" fontId="71" fillId="111" borderId="0" applyNumberFormat="0" applyBorder="0" applyAlignment="0" applyProtection="0"/>
    <xf numFmtId="0" fontId="71" fillId="91" borderId="0" applyNumberFormat="0" applyBorder="0" applyAlignment="0" applyProtection="0"/>
    <xf numFmtId="0" fontId="71" fillId="54" borderId="0" applyNumberFormat="0" applyBorder="0" applyAlignment="0" applyProtection="0"/>
    <xf numFmtId="0" fontId="71" fillId="110" borderId="0" applyNumberFormat="0" applyBorder="0" applyAlignment="0" applyProtection="0"/>
    <xf numFmtId="0" fontId="71" fillId="89" borderId="0" applyNumberFormat="0" applyBorder="0" applyAlignment="0" applyProtection="0"/>
    <xf numFmtId="0" fontId="71" fillId="93" borderId="0" applyNumberFormat="0" applyBorder="0" applyAlignment="0" applyProtection="0"/>
    <xf numFmtId="0" fontId="72" fillId="53" borderId="27" applyNumberFormat="0" applyAlignment="0" applyProtection="0"/>
    <xf numFmtId="0" fontId="56" fillId="87" borderId="0" applyNumberFormat="0" applyBorder="0" applyAlignment="0" applyProtection="0"/>
    <xf numFmtId="0" fontId="73" fillId="53" borderId="18" applyNumberFormat="0" applyAlignment="0" applyProtection="0"/>
    <xf numFmtId="0" fontId="43" fillId="53" borderId="18" applyNumberFormat="0" applyAlignment="0" applyProtection="0"/>
    <xf numFmtId="0" fontId="45" fillId="80" borderId="20" applyNumberFormat="0" applyAlignment="0" applyProtection="0"/>
    <xf numFmtId="0" fontId="74" fillId="52" borderId="18" applyNumberFormat="0" applyAlignment="0" applyProtection="0"/>
    <xf numFmtId="0" fontId="75" fillId="0" borderId="32" applyNumberFormat="0" applyFill="0" applyAlignment="0" applyProtection="0"/>
    <xf numFmtId="0" fontId="76" fillId="0" borderId="0" applyNumberFormat="0" applyFill="0" applyBorder="0" applyAlignment="0" applyProtection="0"/>
    <xf numFmtId="171" fontId="6" fillId="0" borderId="0" applyFont="0" applyFill="0" applyBorder="0" applyAlignment="0" applyProtection="0"/>
    <xf numFmtId="0" fontId="65" fillId="0" borderId="0" applyNumberFormat="0" applyFill="0" applyBorder="0" applyAlignment="0" applyProtection="0"/>
    <xf numFmtId="0" fontId="49" fillId="84" borderId="0" applyNumberFormat="0" applyBorder="0" applyAlignment="0" applyProtection="0"/>
    <xf numFmtId="0" fontId="77" fillId="84" borderId="0" applyNumberFormat="0" applyBorder="0" applyAlignment="0" applyProtection="0"/>
    <xf numFmtId="0" fontId="59" fillId="0" borderId="0"/>
    <xf numFmtId="0" fontId="52" fillId="0" borderId="22" applyNumberFormat="0" applyFill="0" applyAlignment="0" applyProtection="0"/>
    <xf numFmtId="0" fontId="53" fillId="0" borderId="23" applyNumberFormat="0" applyFill="0" applyAlignment="0" applyProtection="0"/>
    <xf numFmtId="0" fontId="54" fillId="0" borderId="24" applyNumberFormat="0" applyFill="0" applyAlignment="0" applyProtection="0"/>
    <xf numFmtId="0" fontId="54" fillId="0" borderId="0" applyNumberFormat="0" applyFill="0" applyBorder="0" applyAlignment="0" applyProtection="0"/>
    <xf numFmtId="0" fontId="51" fillId="52" borderId="18" applyNumberFormat="0" applyAlignment="0" applyProtection="0"/>
    <xf numFmtId="168" fontId="6" fillId="0" borderId="0" applyFont="0" applyFill="0" applyBorder="0" applyAlignment="0" applyProtection="0"/>
    <xf numFmtId="0" fontId="48" fillId="0" borderId="21" applyNumberFormat="0" applyFill="0" applyAlignment="0" applyProtection="0"/>
    <xf numFmtId="0" fontId="6" fillId="0" borderId="0" applyNumberFormat="0" applyFill="0" applyBorder="0" applyAlignment="0" applyProtection="0"/>
    <xf numFmtId="0" fontId="55" fillId="85" borderId="0" applyNumberFormat="0" applyBorder="0" applyAlignment="0" applyProtection="0"/>
    <xf numFmtId="0" fontId="6" fillId="86" borderId="26" applyNumberFormat="0" applyFont="0" applyAlignment="0" applyProtection="0"/>
    <xf numFmtId="0" fontId="70" fillId="86" borderId="26" applyNumberFormat="0" applyFont="0" applyAlignment="0" applyProtection="0"/>
    <xf numFmtId="0" fontId="57" fillId="53" borderId="27" applyNumberFormat="0" applyAlignment="0" applyProtection="0"/>
    <xf numFmtId="9" fontId="6" fillId="0" borderId="0" applyFont="0" applyFill="0" applyBorder="0" applyAlignment="0" applyProtection="0"/>
    <xf numFmtId="172" fontId="36" fillId="0" borderId="0" applyFont="0" applyFill="0" applyBorder="0" applyAlignment="0" applyProtection="0">
      <alignment horizontal="right"/>
    </xf>
    <xf numFmtId="0" fontId="78" fillId="87" borderId="0" applyNumberFormat="0" applyBorder="0" applyAlignment="0" applyProtection="0"/>
    <xf numFmtId="0" fontId="64" fillId="0" borderId="0" applyNumberFormat="0" applyFill="0" applyBorder="0" applyAlignment="0" applyProtection="0"/>
    <xf numFmtId="0" fontId="46" fillId="0" borderId="32" applyNumberFormat="0" applyFill="0" applyAlignment="0" applyProtection="0"/>
    <xf numFmtId="0" fontId="64" fillId="0" borderId="0" applyNumberFormat="0" applyFill="0" applyBorder="0" applyAlignment="0" applyProtection="0"/>
    <xf numFmtId="0" fontId="79" fillId="0" borderId="22" applyNumberFormat="0" applyFill="0" applyAlignment="0" applyProtection="0"/>
    <xf numFmtId="0" fontId="80" fillId="0" borderId="23" applyNumberFormat="0" applyFill="0" applyAlignment="0" applyProtection="0"/>
    <xf numFmtId="0" fontId="81" fillId="0" borderId="24" applyNumberFormat="0" applyFill="0" applyAlignment="0" applyProtection="0"/>
    <xf numFmtId="0" fontId="81" fillId="0" borderId="0" applyNumberFormat="0" applyFill="0" applyBorder="0" applyAlignment="0" applyProtection="0"/>
    <xf numFmtId="0" fontId="82" fillId="0" borderId="21" applyNumberFormat="0" applyFill="0" applyAlignment="0" applyProtection="0"/>
    <xf numFmtId="0" fontId="83" fillId="0" borderId="0" applyNumberFormat="0" applyFill="0" applyBorder="0" applyAlignment="0" applyProtection="0"/>
    <xf numFmtId="0" fontId="66" fillId="0" borderId="0" applyNumberFormat="0" applyFill="0" applyBorder="0" applyAlignment="0" applyProtection="0"/>
    <xf numFmtId="0" fontId="84" fillId="80" borderId="20" applyNumberFormat="0" applyAlignment="0" applyProtection="0"/>
    <xf numFmtId="0" fontId="6" fillId="0" borderId="0"/>
    <xf numFmtId="0" fontId="1" fillId="0" borderId="0"/>
    <xf numFmtId="4" fontId="40" fillId="89" borderId="19" applyNumberFormat="0" applyProtection="0">
      <alignment horizontal="left" vertical="center" indent="1"/>
    </xf>
    <xf numFmtId="0" fontId="6" fillId="0" borderId="0"/>
    <xf numFmtId="168" fontId="6" fillId="0" borderId="0" applyFont="0" applyFill="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8"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0" fontId="32" fillId="49"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2" borderId="0" applyNumberFormat="0" applyBorder="0" applyAlignment="0" applyProtection="0"/>
    <xf numFmtId="0" fontId="39" fillId="57" borderId="0" applyNumberFormat="0" applyBorder="0" applyAlignment="0" applyProtection="0"/>
    <xf numFmtId="0" fontId="39" fillId="49"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7" borderId="0" applyNumberFormat="0" applyBorder="0" applyAlignment="0" applyProtection="0"/>
    <xf numFmtId="0" fontId="39"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3" fillId="53" borderId="18" applyNumberFormat="0" applyAlignment="0" applyProtection="0"/>
    <xf numFmtId="0" fontId="45" fillId="80" borderId="20" applyNumberFormat="0" applyAlignment="0" applyProtection="0"/>
    <xf numFmtId="0" fontId="48" fillId="0" borderId="21" applyNumberFormat="0" applyFill="0" applyAlignment="0" applyProtection="0"/>
    <xf numFmtId="0" fontId="49" fillId="84" borderId="0" applyNumberFormat="0" applyBorder="0" applyAlignment="0" applyProtection="0"/>
    <xf numFmtId="0" fontId="51" fillId="52" borderId="18" applyNumberFormat="0" applyAlignment="0" applyProtection="0"/>
    <xf numFmtId="168" fontId="6" fillId="0" borderId="0" applyFont="0" applyFill="0" applyBorder="0" applyAlignment="0" applyProtection="0"/>
    <xf numFmtId="0" fontId="52" fillId="0" borderId="22" applyNumberFormat="0" applyFill="0" applyAlignment="0" applyProtection="0"/>
    <xf numFmtId="0" fontId="53" fillId="0" borderId="23" applyNumberFormat="0" applyFill="0" applyAlignment="0" applyProtection="0"/>
    <xf numFmtId="0" fontId="54" fillId="0" borderId="24"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85" borderId="0" applyNumberFormat="0" applyBorder="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56" fillId="87" borderId="0" applyNumberFormat="0" applyBorder="0" applyAlignment="0" applyProtection="0"/>
    <xf numFmtId="9" fontId="6" fillId="0" borderId="0" applyFont="0" applyFill="0" applyBorder="0" applyAlignment="0" applyProtection="0"/>
    <xf numFmtId="4" fontId="40" fillId="85" borderId="19"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85" fillId="88" borderId="19" applyNumberFormat="0" applyProtection="0">
      <alignment vertical="center"/>
    </xf>
    <xf numFmtId="4" fontId="40" fillId="88" borderId="19" applyNumberFormat="0" applyProtection="0">
      <alignment horizontal="left" vertical="center" indent="1"/>
    </xf>
    <xf numFmtId="4" fontId="40" fillId="112"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87" borderId="19" applyNumberFormat="0" applyProtection="0">
      <alignment horizontal="right" vertical="center"/>
    </xf>
    <xf numFmtId="4" fontId="40" fillId="87"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49" borderId="19" applyNumberFormat="0" applyProtection="0">
      <alignment horizontal="right" vertical="center"/>
    </xf>
    <xf numFmtId="4" fontId="40" fillId="49" borderId="19" applyNumberFormat="0" applyProtection="0">
      <alignment horizontal="right" vertical="center"/>
    </xf>
    <xf numFmtId="4" fontId="40" fillId="48" borderId="29" applyNumberFormat="0" applyProtection="0">
      <alignment horizontal="left" vertical="center" indent="1"/>
    </xf>
    <xf numFmtId="4" fontId="40" fillId="114"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0" fontId="40" fillId="53" borderId="19" applyNumberFormat="0" applyProtection="0">
      <alignment horizontal="left" vertical="center" indent="1"/>
    </xf>
    <xf numFmtId="0" fontId="40" fillId="104"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4" fontId="40" fillId="86" borderId="2" applyNumberFormat="0" applyProtection="0">
      <alignment vertical="center"/>
    </xf>
    <xf numFmtId="4" fontId="85" fillId="112" borderId="2" applyNumberFormat="0" applyProtection="0">
      <alignmen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98" borderId="19" applyNumberFormat="0" applyProtection="0">
      <alignment horizontal="right" vertical="center"/>
    </xf>
    <xf numFmtId="4" fontId="85" fillId="102" borderId="19" applyNumberFormat="0" applyProtection="0">
      <alignment horizontal="right" vertical="center"/>
    </xf>
    <xf numFmtId="4" fontId="40" fillId="113" borderId="19" applyNumberFormat="0" applyProtection="0">
      <alignment horizontal="left" vertical="center" indent="1"/>
    </xf>
    <xf numFmtId="0" fontId="40" fillId="100" borderId="2"/>
    <xf numFmtId="0" fontId="40" fillId="100" borderId="2"/>
    <xf numFmtId="0" fontId="64" fillId="0" borderId="0" applyNumberFormat="0" applyFill="0" applyBorder="0" applyAlignment="0" applyProtection="0"/>
    <xf numFmtId="0" fontId="46" fillId="0" borderId="32" applyNumberFormat="0" applyFill="0" applyAlignment="0" applyProtection="0"/>
    <xf numFmtId="0" fontId="57" fillId="53" borderId="27"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 fillId="0" borderId="0"/>
    <xf numFmtId="4" fontId="6" fillId="56" borderId="29" applyNumberFormat="0" applyProtection="0">
      <alignment horizontal="left" vertical="center" indent="1"/>
    </xf>
    <xf numFmtId="4" fontId="6" fillId="56" borderId="29" applyNumberFormat="0" applyProtection="0">
      <alignment horizontal="left" vertical="center" indent="1"/>
    </xf>
    <xf numFmtId="0" fontId="6" fillId="0" borderId="0" applyNumberFormat="0" applyFill="0" applyBorder="0" applyAlignment="0" applyProtection="0"/>
    <xf numFmtId="0" fontId="6" fillId="0" borderId="0" applyNumberFormat="0" applyFill="0" applyBorder="0" applyAlignment="0" applyProtection="0"/>
    <xf numFmtId="171" fontId="6" fillId="0" borderId="0" applyFont="0" applyFill="0" applyBorder="0" applyAlignment="0" applyProtection="0"/>
    <xf numFmtId="0" fontId="6" fillId="0" borderId="0" applyNumberFormat="0" applyFill="0" applyBorder="0" applyAlignment="0" applyProtection="0"/>
    <xf numFmtId="0" fontId="6" fillId="86" borderId="2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37" fillId="0" borderId="0"/>
    <xf numFmtId="0" fontId="43" fillId="53" borderId="18" applyNumberFormat="0" applyAlignment="0" applyProtection="0"/>
    <xf numFmtId="0" fontId="44" fillId="79" borderId="19" applyNumberFormat="0" applyAlignment="0" applyProtection="0"/>
    <xf numFmtId="0" fontId="86" fillId="0" borderId="0" applyNumberFormat="0" applyFill="0" applyBorder="0" applyAlignment="0" applyProtection="0">
      <alignment vertical="top"/>
      <protection locked="0"/>
    </xf>
    <xf numFmtId="0" fontId="50" fillId="77" borderId="19" applyNumberFormat="0" applyAlignment="0" applyProtection="0"/>
    <xf numFmtId="0" fontId="51" fillId="52" borderId="18"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7" fillId="0" borderId="0" applyFont="0" applyFill="0" applyBorder="0" applyAlignment="0" applyProtection="0"/>
    <xf numFmtId="168" fontId="42" fillId="0" borderId="0" applyFont="0" applyFill="0" applyBorder="0" applyAlignment="0" applyProtection="0"/>
    <xf numFmtId="43" fontId="42" fillId="0" borderId="0" applyFont="0" applyFill="0" applyBorder="0" applyAlignment="0" applyProtection="0"/>
    <xf numFmtId="168" fontId="6" fillId="0" borderId="0" applyFont="0" applyFill="0" applyBorder="0" applyAlignment="0" applyProtection="0"/>
    <xf numFmtId="173" fontId="32" fillId="0" borderId="0" applyFont="0" applyFill="0" applyBorder="0" applyAlignment="0" applyProtection="0"/>
    <xf numFmtId="0" fontId="6" fillId="0" borderId="0" applyNumberFormat="0" applyFill="0" applyBorder="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57" fillId="79" borderId="27" applyNumberFormat="0" applyAlignment="0" applyProtection="0"/>
    <xf numFmtId="165" fontId="6" fillId="10" borderId="39" applyBorder="0" applyProtection="0">
      <alignment horizontal="center" vertical="center"/>
    </xf>
    <xf numFmtId="9" fontId="37" fillId="0" borderId="0" applyFont="0" applyFill="0" applyBorder="0" applyAlignment="0" applyProtection="0"/>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8" borderId="19" applyNumberFormat="0" applyProtection="0">
      <alignment horizontal="left" vertical="center" indent="1"/>
    </xf>
    <xf numFmtId="4" fontId="40" fillId="88" borderId="19" applyNumberFormat="0" applyProtection="0">
      <alignment horizontal="left" vertical="center" indent="1"/>
    </xf>
    <xf numFmtId="0" fontId="58" fillId="85" borderId="28" applyNumberFormat="0" applyProtection="0">
      <alignment horizontal="left" vertical="top"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7" borderId="19" applyNumberFormat="0" applyProtection="0">
      <alignment horizontal="right" vertical="center"/>
    </xf>
    <xf numFmtId="4" fontId="40" fillId="87"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0" fillId="49" borderId="19" applyNumberFormat="0" applyProtection="0">
      <alignment horizontal="right" vertical="center"/>
    </xf>
    <xf numFmtId="4" fontId="40" fillId="49" borderId="19" applyNumberFormat="0" applyProtection="0">
      <alignment horizontal="right" vertical="center"/>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6" borderId="28" applyNumberFormat="0" applyProtection="0">
      <alignment horizontal="left" vertical="top"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49" borderId="28" applyNumberFormat="0" applyProtection="0">
      <alignment horizontal="left" vertical="top"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28" applyNumberFormat="0" applyProtection="0">
      <alignment horizontal="left" vertical="top"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28" applyNumberFormat="0" applyProtection="0">
      <alignment horizontal="left" vertical="top" indent="1"/>
    </xf>
    <xf numFmtId="0" fontId="59" fillId="56" borderId="31" applyBorder="0"/>
    <xf numFmtId="4" fontId="60" fillId="86" borderId="28"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60" fillId="53" borderId="28" applyNumberFormat="0" applyProtection="0">
      <alignment horizontal="left" vertical="center" indent="1"/>
    </xf>
    <xf numFmtId="0" fontId="60" fillId="86" borderId="28" applyNumberFormat="0" applyProtection="0">
      <alignment horizontal="left" vertical="top" indent="1"/>
    </xf>
    <xf numFmtId="4" fontId="40" fillId="0" borderId="19" applyNumberFormat="0" applyProtection="0">
      <alignment horizontal="right" vertical="center"/>
    </xf>
    <xf numFmtId="4" fontId="40" fillId="0"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0" fontId="60" fillId="49" borderId="28" applyNumberFormat="0" applyProtection="0">
      <alignment horizontal="left" vertical="top" indent="1"/>
    </xf>
    <xf numFmtId="4" fontId="61" fillId="99" borderId="29" applyNumberFormat="0" applyProtection="0">
      <alignment horizontal="left" vertical="center" indent="1"/>
    </xf>
    <xf numFmtId="0" fontId="40" fillId="100" borderId="2"/>
    <xf numFmtId="0" fontId="40" fillId="100" borderId="2"/>
    <xf numFmtId="4" fontId="62" fillId="98" borderId="19" applyNumberFormat="0" applyProtection="0">
      <alignment horizontal="right" vertical="center"/>
    </xf>
    <xf numFmtId="0" fontId="32" fillId="0" borderId="0"/>
    <xf numFmtId="0" fontId="6" fillId="0" borderId="0"/>
    <xf numFmtId="0" fontId="6" fillId="0" borderId="0"/>
    <xf numFmtId="0" fontId="42" fillId="0" borderId="0"/>
    <xf numFmtId="0" fontId="6" fillId="0" borderId="0"/>
    <xf numFmtId="0" fontId="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7" fillId="0" borderId="0"/>
    <xf numFmtId="0" fontId="32" fillId="0" borderId="0"/>
    <xf numFmtId="0" fontId="6" fillId="0" borderId="0"/>
    <xf numFmtId="0" fontId="6" fillId="0" borderId="0"/>
    <xf numFmtId="0" fontId="6" fillId="0" borderId="0"/>
    <xf numFmtId="0" fontId="6" fillId="0" borderId="0"/>
    <xf numFmtId="0" fontId="6" fillId="0" borderId="0"/>
    <xf numFmtId="0" fontId="46" fillId="0" borderId="32" applyNumberFormat="0" applyFill="0" applyAlignment="0" applyProtection="0"/>
    <xf numFmtId="0" fontId="46" fillId="0" borderId="33" applyNumberFormat="0" applyFill="0" applyAlignment="0" applyProtection="0"/>
    <xf numFmtId="0" fontId="57" fillId="53" borderId="27" applyNumberFormat="0" applyAlignment="0" applyProtection="0"/>
    <xf numFmtId="0" fontId="1" fillId="0" borderId="0"/>
    <xf numFmtId="0" fontId="6" fillId="0" borderId="0"/>
    <xf numFmtId="0" fontId="47" fillId="0" borderId="0"/>
    <xf numFmtId="0" fontId="6" fillId="0" borderId="0"/>
    <xf numFmtId="0" fontId="37" fillId="0" borderId="0"/>
    <xf numFmtId="0" fontId="6" fillId="0" borderId="0"/>
    <xf numFmtId="0" fontId="6" fillId="0" borderId="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174" fontId="6" fillId="0" borderId="0" applyFont="0" applyFill="0" applyBorder="0" applyAlignment="0" applyProtection="0"/>
    <xf numFmtId="169" fontId="47" fillId="0" borderId="0" applyFont="0" applyFill="0" applyBorder="0" applyAlignment="0" applyProtection="0"/>
    <xf numFmtId="0" fontId="87" fillId="0" borderId="0" applyNumberFormat="0" applyFill="0" applyBorder="0" applyAlignment="0" applyProtection="0">
      <alignment vertical="top"/>
      <protection locked="0"/>
    </xf>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173" fontId="6" fillId="0" borderId="0" applyFont="0" applyFill="0" applyBorder="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4" fontId="32" fillId="88" borderId="27"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88" fillId="88" borderId="27"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32" fillId="88" borderId="27"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32" fillId="88" borderId="27" applyNumberFormat="0" applyProtection="0">
      <alignment horizontal="left" vertical="center"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4" fontId="40" fillId="113" borderId="19" applyNumberFormat="0" applyBorder="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32" fillId="117" borderId="27"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32" fillId="118" borderId="27"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32" fillId="119" borderId="27"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32" fillId="120" borderId="27"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32" fillId="115" borderId="27"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32" fillId="121" borderId="27"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32" fillId="122" borderId="27"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32" fillId="116" borderId="27"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32" fillId="123" borderId="27"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69" fillId="124" borderId="27"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32" fillId="125" borderId="40"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89" fillId="126" borderId="0"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0" fontId="6" fillId="127" borderId="27" applyNumberFormat="0" applyProtection="0">
      <alignment horizontal="left" vertical="center" indent="1"/>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32" fillId="125" borderId="27"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32" fillId="128" borderId="27"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0" fontId="6" fillId="128" borderId="27"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6" fillId="128" borderId="27" applyNumberFormat="0" applyProtection="0">
      <alignment horizontal="left" vertical="center"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6" fillId="129" borderId="27"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6" fillId="129" borderId="27" applyNumberFormat="0" applyProtection="0">
      <alignment horizontal="left" vertical="center"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6" fillId="101" borderId="27"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6" fillId="101" borderId="27" applyNumberFormat="0" applyProtection="0">
      <alignment horizontal="left" vertical="center"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6" fillId="127" borderId="27"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6" fillId="127" borderId="27" applyNumberFormat="0" applyProtection="0">
      <alignment horizontal="left" vertical="center"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4" fontId="32" fillId="112" borderId="27"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88" fillId="112" borderId="27"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32" fillId="112" borderId="27"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32" fillId="112" borderId="27" applyNumberFormat="0" applyProtection="0">
      <alignment horizontal="left" vertical="center"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4" fontId="32" fillId="125" borderId="27"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88" fillId="125" borderId="27"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0" fontId="6" fillId="127" borderId="27"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0" fontId="6" fillId="127" borderId="27" applyNumberFormat="0" applyProtection="0">
      <alignment horizontal="left" vertical="center"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90" fillId="0" borderId="0"/>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4" fontId="68" fillId="125" borderId="27"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0" fontId="6" fillId="0" borderId="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1" fillId="0" borderId="0"/>
    <xf numFmtId="0" fontId="1" fillId="0" borderId="0"/>
    <xf numFmtId="0" fontId="1" fillId="0" borderId="0"/>
    <xf numFmtId="168" fontId="6" fillId="0" borderId="0" applyFont="0" applyFill="0" applyBorder="0" applyAlignment="0" applyProtection="0"/>
    <xf numFmtId="9" fontId="6" fillId="0" borderId="0" applyFont="0" applyFill="0" applyBorder="0" applyAlignment="0" applyProtection="0"/>
    <xf numFmtId="0" fontId="6" fillId="0" borderId="0" applyNumberFormat="0" applyFill="0" applyBorder="0" applyAlignment="0" applyProtection="0"/>
    <xf numFmtId="0" fontId="37" fillId="0" borderId="0"/>
    <xf numFmtId="0" fontId="6" fillId="0" borderId="0" applyNumberFormat="0" applyFill="0" applyBorder="0" applyAlignment="0" applyProtection="0"/>
    <xf numFmtId="0" fontId="6" fillId="0" borderId="0"/>
    <xf numFmtId="0" fontId="99" fillId="23"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99" fillId="27" borderId="0" applyNumberFormat="0" applyBorder="0" applyAlignment="0" applyProtection="0"/>
    <xf numFmtId="0" fontId="99" fillId="26" borderId="0" applyNumberFormat="0" applyBorder="0" applyAlignment="0" applyProtection="0"/>
    <xf numFmtId="0" fontId="99" fillId="30" borderId="0" applyNumberFormat="0" applyBorder="0" applyAlignment="0" applyProtection="0"/>
    <xf numFmtId="0" fontId="99" fillId="34" borderId="0" applyNumberFormat="0" applyBorder="0" applyAlignment="0" applyProtection="0"/>
    <xf numFmtId="0" fontId="99" fillId="38" borderId="0" applyNumberFormat="0" applyBorder="0" applyAlignment="0" applyProtection="0"/>
    <xf numFmtId="0" fontId="99" fillId="42" borderId="0" applyNumberFormat="0" applyBorder="0" applyAlignment="0" applyProtection="0"/>
    <xf numFmtId="0" fontId="99" fillId="46" borderId="0" applyNumberFormat="0" applyBorder="0" applyAlignment="0" applyProtection="0"/>
    <xf numFmtId="0" fontId="99" fillId="23" borderId="0" applyNumberFormat="0" applyBorder="0" applyAlignment="0" applyProtection="0"/>
    <xf numFmtId="0" fontId="99" fillId="31" borderId="0" applyNumberFormat="0" applyBorder="0" applyAlignment="0" applyProtection="0"/>
    <xf numFmtId="0" fontId="99" fillId="27" borderId="0" applyNumberFormat="0" applyBorder="0" applyAlignment="0" applyProtection="0"/>
    <xf numFmtId="0" fontId="99" fillId="35" borderId="0" applyNumberFormat="0" applyBorder="0" applyAlignment="0" applyProtection="0"/>
    <xf numFmtId="0" fontId="99" fillId="31" borderId="0" applyNumberFormat="0" applyBorder="0" applyAlignment="0" applyProtection="0"/>
    <xf numFmtId="0" fontId="99" fillId="39" borderId="0" applyNumberFormat="0" applyBorder="0" applyAlignment="0" applyProtection="0"/>
    <xf numFmtId="0" fontId="99" fillId="35" borderId="0" applyNumberFormat="0" applyBorder="0" applyAlignment="0" applyProtection="0"/>
    <xf numFmtId="0" fontId="99" fillId="43" borderId="0" applyNumberFormat="0" applyBorder="0" applyAlignment="0" applyProtection="0"/>
    <xf numFmtId="0" fontId="99" fillId="39" borderId="0" applyNumberFormat="0" applyBorder="0" applyAlignment="0" applyProtection="0"/>
    <xf numFmtId="0" fontId="99" fillId="43" borderId="0" applyNumberFormat="0" applyBorder="0" applyAlignment="0" applyProtection="0"/>
    <xf numFmtId="0" fontId="100" fillId="19" borderId="5" applyNumberFormat="0" applyAlignment="0" applyProtection="0"/>
    <xf numFmtId="169" fontId="47" fillId="0" borderId="0" applyFont="0" applyFill="0" applyBorder="0" applyAlignment="0" applyProtection="0"/>
    <xf numFmtId="0" fontId="101" fillId="0" borderId="7" applyNumberFormat="0" applyFill="0" applyAlignment="0" applyProtection="0"/>
    <xf numFmtId="0" fontId="3"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4" borderId="0" applyNumberFormat="0" applyBorder="0" applyAlignment="0" applyProtection="0"/>
    <xf numFmtId="0" fontId="1" fillId="21" borderId="9" applyNumberFormat="0" applyFont="0" applyAlignment="0" applyProtection="0"/>
    <xf numFmtId="9" fontId="1" fillId="0" borderId="0" applyFont="0" applyFill="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1" borderId="0" applyNumberFormat="0" applyBorder="0" applyAlignment="0" applyProtection="0"/>
    <xf numFmtId="0" fontId="99" fillId="31"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6" fillId="0" borderId="0" applyNumberFormat="0" applyFill="0" applyBorder="0" applyAlignment="0" applyProtection="0"/>
    <xf numFmtId="0" fontId="6" fillId="0" borderId="0"/>
    <xf numFmtId="0" fontId="1" fillId="0" borderId="0"/>
    <xf numFmtId="0" fontId="6" fillId="0" borderId="0"/>
    <xf numFmtId="0" fontId="42"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23" fillId="0" borderId="0" applyNumberFormat="0" applyFill="0" applyBorder="0" applyAlignment="0" applyProtection="0"/>
    <xf numFmtId="0" fontId="102" fillId="0" borderId="13" applyNumberFormat="0" applyFill="0" applyAlignment="0" applyProtection="0"/>
    <xf numFmtId="0" fontId="10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99" fillId="26" borderId="0" applyNumberFormat="0" applyBorder="0" applyAlignment="0" applyProtection="0"/>
    <xf numFmtId="0" fontId="99" fillId="30" borderId="0" applyNumberFormat="0" applyBorder="0" applyAlignment="0" applyProtection="0"/>
    <xf numFmtId="0" fontId="99" fillId="34" borderId="0" applyNumberFormat="0" applyBorder="0" applyAlignment="0" applyProtection="0"/>
    <xf numFmtId="0" fontId="99" fillId="38" borderId="0" applyNumberFormat="0" applyBorder="0" applyAlignment="0" applyProtection="0"/>
    <xf numFmtId="0" fontId="99" fillId="42" borderId="0" applyNumberFormat="0" applyBorder="0" applyAlignment="0" applyProtection="0"/>
    <xf numFmtId="0" fontId="99" fillId="46" borderId="0" applyNumberFormat="0" applyBorder="0" applyAlignment="0" applyProtection="0"/>
    <xf numFmtId="0" fontId="41" fillId="59"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41" fillId="63"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41" fillId="67" borderId="0" applyNumberFormat="0" applyBorder="0" applyAlignment="0" applyProtection="0"/>
    <xf numFmtId="0" fontId="99" fillId="31" borderId="0" applyNumberFormat="0" applyBorder="0" applyAlignment="0" applyProtection="0"/>
    <xf numFmtId="0" fontId="99" fillId="31" borderId="0" applyNumberFormat="0" applyBorder="0" applyAlignment="0" applyProtection="0"/>
    <xf numFmtId="0" fontId="99" fillId="31" borderId="0" applyNumberFormat="0" applyBorder="0" applyAlignment="0" applyProtection="0"/>
    <xf numFmtId="0" fontId="99" fillId="31" borderId="0" applyNumberFormat="0" applyBorder="0" applyAlignment="0" applyProtection="0"/>
    <xf numFmtId="0" fontId="41" fillId="71"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41" fillId="62"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41" fillId="75"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72" fillId="53" borderId="27" applyNumberFormat="0" applyAlignment="0" applyProtection="0"/>
    <xf numFmtId="0" fontId="104" fillId="76" borderId="0" applyNumberFormat="0" applyBorder="0" applyAlignment="0" applyProtection="0"/>
    <xf numFmtId="0" fontId="104" fillId="76" borderId="0" applyNumberFormat="0" applyBorder="0" applyAlignment="0" applyProtection="0"/>
    <xf numFmtId="0" fontId="73" fillId="53" borderId="18" applyNumberFormat="0" applyAlignment="0" applyProtection="0"/>
    <xf numFmtId="0" fontId="100" fillId="19" borderId="5"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4" fillId="79" borderId="19"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3" fillId="53"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3" fillId="53" borderId="18" applyNumberFormat="0" applyAlignment="0" applyProtection="0"/>
    <xf numFmtId="0" fontId="45" fillId="71" borderId="20" applyNumberFormat="0" applyAlignment="0" applyProtection="0"/>
    <xf numFmtId="0" fontId="45" fillId="71" borderId="20" applyNumberFormat="0" applyAlignment="0" applyProtection="0"/>
    <xf numFmtId="0" fontId="45" fillId="80" borderId="20" applyNumberFormat="0" applyAlignment="0" applyProtection="0"/>
    <xf numFmtId="0" fontId="74" fillId="52" borderId="18" applyNumberFormat="0" applyAlignment="0" applyProtection="0"/>
    <xf numFmtId="0" fontId="75" fillId="0" borderId="3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9" fillId="0" borderId="25" applyNumberFormat="0" applyFill="0" applyAlignment="0" applyProtection="0"/>
    <xf numFmtId="0" fontId="48" fillId="0" borderId="21" applyNumberFormat="0" applyFill="0" applyAlignment="0" applyProtection="0"/>
    <xf numFmtId="0" fontId="49" fillId="0" borderId="25" applyNumberFormat="0" applyFill="0" applyAlignment="0" applyProtection="0"/>
    <xf numFmtId="0" fontId="101" fillId="0" borderId="7" applyNumberFormat="0" applyFill="0" applyAlignment="0" applyProtection="0"/>
    <xf numFmtId="0" fontId="42" fillId="69" borderId="0" applyNumberFormat="0" applyBorder="0" applyAlignment="0" applyProtection="0"/>
    <xf numFmtId="0" fontId="49" fillId="84" borderId="0" applyNumberFormat="0" applyBorder="0" applyAlignment="0" applyProtection="0"/>
    <xf numFmtId="0" fontId="42" fillId="69" borderId="0" applyNumberFormat="0" applyBorder="0" applyAlignment="0" applyProtection="0"/>
    <xf numFmtId="0" fontId="3" fillId="2" borderId="0" applyNumberFormat="0" applyBorder="0" applyAlignment="0" applyProtection="0"/>
    <xf numFmtId="0" fontId="106" fillId="0" borderId="41" applyNumberFormat="0" applyFill="0" applyAlignment="0" applyProtection="0"/>
    <xf numFmtId="0" fontId="106" fillId="0" borderId="41"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91" fillId="0" borderId="0" applyNumberFormat="0" applyFill="0" applyBorder="0" applyAlignment="0" applyProtection="0">
      <alignment vertical="top"/>
      <protection locked="0"/>
    </xf>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43" fontId="1"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52" fillId="0" borderId="22" applyNumberFormat="0" applyFill="0" applyAlignment="0" applyProtection="0"/>
    <xf numFmtId="0" fontId="53" fillId="0" borderId="23" applyNumberFormat="0" applyFill="0" applyAlignment="0" applyProtection="0"/>
    <xf numFmtId="0" fontId="54" fillId="0" borderId="24" applyNumberFormat="0" applyFill="0" applyAlignment="0" applyProtection="0"/>
    <xf numFmtId="0" fontId="54" fillId="0" borderId="0" applyNumberFormat="0" applyFill="0" applyBorder="0" applyAlignment="0" applyProtection="0"/>
    <xf numFmtId="0" fontId="49" fillId="77" borderId="0" applyNumberFormat="0" applyBorder="0" applyAlignment="0" applyProtection="0"/>
    <xf numFmtId="0" fontId="55" fillId="85" borderId="0" applyNumberFormat="0" applyBorder="0" applyAlignment="0" applyProtection="0"/>
    <xf numFmtId="0" fontId="49" fillId="77" borderId="0" applyNumberFormat="0" applyBorder="0" applyAlignment="0" applyProtection="0"/>
    <xf numFmtId="0" fontId="5" fillId="4" borderId="0" applyNumberFormat="0" applyBorder="0" applyAlignment="0" applyProtection="0"/>
    <xf numFmtId="0" fontId="40" fillId="76" borderId="19"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70" fillId="86" borderId="26" applyNumberFormat="0" applyFont="0" applyAlignment="0" applyProtection="0"/>
    <xf numFmtId="0" fontId="56" fillId="87" borderId="0" applyNumberFormat="0" applyBorder="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32" fillId="88" borderId="27"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88" fillId="88" borderId="27" applyNumberFormat="0" applyProtection="0">
      <alignment vertical="center"/>
    </xf>
    <xf numFmtId="4" fontId="85" fillId="88" borderId="19" applyNumberFormat="0" applyProtection="0">
      <alignment vertical="center"/>
    </xf>
    <xf numFmtId="4" fontId="40" fillId="85" borderId="19" applyNumberFormat="0" applyProtection="0">
      <alignment vertical="center"/>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112"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32" fillId="88" borderId="27" applyNumberFormat="0" applyProtection="0">
      <alignment horizontal="left" vertical="center" indent="1"/>
    </xf>
    <xf numFmtId="4" fontId="40" fillId="112" borderId="19" applyNumberFormat="0" applyProtection="0">
      <alignment horizontal="left" vertical="center" indent="1"/>
    </xf>
    <xf numFmtId="4" fontId="40" fillId="88" borderId="19" applyNumberFormat="0" applyProtection="0">
      <alignment horizontal="left" vertical="center"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4" fontId="32" fillId="88" borderId="27" applyNumberFormat="0" applyProtection="0">
      <alignment horizontal="left" vertical="center" indent="1"/>
    </xf>
    <xf numFmtId="0" fontId="58" fillId="112" borderId="28" applyNumberFormat="0" applyProtection="0">
      <alignment horizontal="left" vertical="top" indent="1"/>
    </xf>
    <xf numFmtId="0" fontId="58" fillId="85" borderId="28" applyNumberFormat="0" applyProtection="0">
      <alignment horizontal="left" vertical="top"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89" borderId="19" applyNumberFormat="0" applyProtection="0">
      <alignment horizontal="left" vertical="center" indent="1"/>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32" fillId="117" borderId="27" applyNumberFormat="0" applyProtection="0">
      <alignment horizontal="right" vertical="center"/>
    </xf>
    <xf numFmtId="4" fontId="40" fillId="87"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32" fillId="118" borderId="27" applyNumberFormat="0" applyProtection="0">
      <alignment horizontal="right" vertical="center"/>
    </xf>
    <xf numFmtId="4" fontId="40" fillId="90" borderId="1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32" fillId="119" borderId="27" applyNumberFormat="0" applyProtection="0">
      <alignment horizontal="right" vertical="center"/>
    </xf>
    <xf numFmtId="4" fontId="40" fillId="91" borderId="2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32" fillId="120" borderId="27" applyNumberFormat="0" applyProtection="0">
      <alignment horizontal="right" vertical="center"/>
    </xf>
    <xf numFmtId="4" fontId="40" fillId="58"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32" fillId="115" borderId="27" applyNumberFormat="0" applyProtection="0">
      <alignment horizontal="right" vertical="center"/>
    </xf>
    <xf numFmtId="4" fontId="40" fillId="92"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32" fillId="121" borderId="27" applyNumberFormat="0" applyProtection="0">
      <alignment horizontal="right" vertical="center"/>
    </xf>
    <xf numFmtId="4" fontId="40" fillId="93"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32" fillId="122" borderId="27" applyNumberFormat="0" applyProtection="0">
      <alignment horizontal="right" vertical="center"/>
    </xf>
    <xf numFmtId="4" fontId="40" fillId="54"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32" fillId="116" borderId="27" applyNumberFormat="0" applyProtection="0">
      <alignment horizontal="right" vertical="center"/>
    </xf>
    <xf numFmtId="4" fontId="40" fillId="50"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32" fillId="123" borderId="27" applyNumberFormat="0" applyProtection="0">
      <alignment horizontal="right" vertical="center"/>
    </xf>
    <xf numFmtId="4" fontId="40" fillId="94" borderId="19" applyNumberFormat="0" applyProtection="0">
      <alignment horizontal="right" vertical="center"/>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69" fillId="124" borderId="27" applyNumberFormat="0" applyProtection="0">
      <alignment horizontal="left" vertical="center" indent="1"/>
    </xf>
    <xf numFmtId="4" fontId="40"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32" fillId="125" borderId="40"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0" fontId="6" fillId="127" borderId="27" applyNumberFormat="0" applyProtection="0">
      <alignment horizontal="left" vertical="center" indent="1"/>
    </xf>
    <xf numFmtId="4" fontId="40" fillId="49" borderId="19" applyNumberFormat="0" applyProtection="0">
      <alignment horizontal="right" vertical="center"/>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114"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32" fillId="125" borderId="27" applyNumberFormat="0" applyProtection="0">
      <alignment horizontal="left" vertical="center" indent="1"/>
    </xf>
    <xf numFmtId="4" fontId="40" fillId="114" borderId="29" applyNumberFormat="0" applyProtection="0">
      <alignment horizontal="left" vertical="center" indent="1"/>
    </xf>
    <xf numFmtId="4" fontId="40" fillId="48"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32" fillId="128" borderId="27" applyNumberFormat="0" applyProtection="0">
      <alignment horizontal="left" vertical="center" indent="1"/>
    </xf>
    <xf numFmtId="4" fontId="40" fillId="49" borderId="2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104"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6" fillId="128" borderId="27" applyNumberFormat="0" applyProtection="0">
      <alignment horizontal="left" vertical="center" indent="1"/>
    </xf>
    <xf numFmtId="0" fontId="40" fillId="104" borderId="19" applyNumberFormat="0" applyProtection="0">
      <alignment horizontal="left" vertical="center" indent="1"/>
    </xf>
    <xf numFmtId="0" fontId="40" fillId="53" borderId="19" applyNumberFormat="0" applyProtection="0">
      <alignment horizontal="left" vertical="center"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6" fillId="128" borderId="27" applyNumberFormat="0" applyProtection="0">
      <alignment horizontal="left" vertical="center" indent="1"/>
    </xf>
    <xf numFmtId="0" fontId="40" fillId="104" borderId="28" applyNumberFormat="0" applyProtection="0">
      <alignment horizontal="left" vertical="top" indent="1"/>
    </xf>
    <xf numFmtId="0" fontId="40" fillId="56" borderId="28" applyNumberFormat="0" applyProtection="0">
      <alignment horizontal="left" vertical="top"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6" fillId="129" borderId="27" applyNumberFormat="0" applyProtection="0">
      <alignment horizontal="left" vertical="center" indent="1"/>
    </xf>
    <xf numFmtId="0" fontId="40" fillId="96" borderId="19" applyNumberFormat="0" applyProtection="0">
      <alignment horizontal="left" vertical="center"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6" fillId="129" borderId="27" applyNumberFormat="0" applyProtection="0">
      <alignment horizontal="left" vertical="center" indent="1"/>
    </xf>
    <xf numFmtId="0" fontId="40" fillId="49" borderId="28" applyNumberFormat="0" applyProtection="0">
      <alignment horizontal="left" vertical="top"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6" fillId="101" borderId="27" applyNumberFormat="0" applyProtection="0">
      <alignment horizontal="left" vertical="center" indent="1"/>
    </xf>
    <xf numFmtId="0" fontId="40" fillId="97" borderId="19" applyNumberFormat="0" applyProtection="0">
      <alignment horizontal="left" vertical="center"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6" fillId="101" borderId="27" applyNumberFormat="0" applyProtection="0">
      <alignment horizontal="left" vertical="center" indent="1"/>
    </xf>
    <xf numFmtId="0" fontId="40" fillId="97" borderId="28" applyNumberFormat="0" applyProtection="0">
      <alignment horizontal="left" vertical="top"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6" fillId="127" borderId="27" applyNumberFormat="0" applyProtection="0">
      <alignment horizontal="left" vertical="center" indent="1"/>
    </xf>
    <xf numFmtId="0" fontId="40" fillId="48" borderId="19" applyNumberFormat="0" applyProtection="0">
      <alignment horizontal="left" vertical="center"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6" fillId="127" borderId="27" applyNumberFormat="0" applyProtection="0">
      <alignment horizontal="left" vertical="center" indent="1"/>
    </xf>
    <xf numFmtId="0" fontId="40" fillId="129" borderId="28" applyNumberFormat="0" applyProtection="0">
      <alignment horizontal="left" vertical="top" indent="1"/>
    </xf>
    <xf numFmtId="0" fontId="40" fillId="48" borderId="28" applyNumberFormat="0" applyProtection="0">
      <alignment horizontal="left" vertical="top" indent="1"/>
    </xf>
    <xf numFmtId="0" fontId="40" fillId="114" borderId="30" applyNumberFormat="0">
      <protection locked="0"/>
    </xf>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104" borderId="31" applyBorder="0"/>
    <xf numFmtId="0" fontId="59" fillId="56" borderId="31" applyBorder="0"/>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32" fillId="112" borderId="27" applyNumberFormat="0" applyProtection="0">
      <alignment vertical="center"/>
    </xf>
    <xf numFmtId="4" fontId="60" fillId="86" borderId="28"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40" fillId="86" borderId="2" applyNumberFormat="0" applyProtection="0">
      <alignment vertical="center"/>
    </xf>
    <xf numFmtId="4" fontId="88" fillId="112" borderId="27" applyNumberFormat="0" applyProtection="0">
      <alignment vertical="center"/>
    </xf>
    <xf numFmtId="4" fontId="85" fillId="112" borderId="2" applyNumberFormat="0" applyProtection="0">
      <alignment vertical="center"/>
    </xf>
    <xf numFmtId="4" fontId="40" fillId="86" borderId="2" applyNumberFormat="0" applyProtection="0">
      <alignment vertical="center"/>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32" fillId="112" borderId="27" applyNumberFormat="0" applyProtection="0">
      <alignment horizontal="left" vertical="center" indent="1"/>
    </xf>
    <xf numFmtId="4" fontId="60" fillId="104" borderId="28" applyNumberFormat="0" applyProtection="0">
      <alignment horizontal="left" vertical="center" indent="1"/>
    </xf>
    <xf numFmtId="4" fontId="60" fillId="53" borderId="28" applyNumberFormat="0" applyProtection="0">
      <alignment horizontal="left" vertical="center"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4" fontId="32" fillId="112" borderId="27" applyNumberFormat="0" applyProtection="0">
      <alignment horizontal="left" vertical="center" indent="1"/>
    </xf>
    <xf numFmtId="0" fontId="60" fillId="86" borderId="28" applyNumberFormat="0" applyProtection="0">
      <alignment horizontal="left" vertical="top" indent="1"/>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32" fillId="125" borderId="27" applyNumberFormat="0" applyProtection="0">
      <alignment horizontal="right" vertical="center"/>
    </xf>
    <xf numFmtId="4" fontId="40" fillId="0"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88" fillId="125" borderId="27" applyNumberFormat="0" applyProtection="0">
      <alignment horizontal="right" vertical="center"/>
    </xf>
    <xf numFmtId="4" fontId="85" fillId="102" borderId="19" applyNumberFormat="0" applyProtection="0">
      <alignment horizontal="right" vertical="center"/>
    </xf>
    <xf numFmtId="4" fontId="40" fillId="98" borderId="19" applyNumberFormat="0" applyProtection="0">
      <alignment horizontal="right" vertical="center"/>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0" fontId="6" fillId="127" borderId="27" applyNumberFormat="0" applyProtection="0">
      <alignment horizontal="left" vertical="center" indent="1"/>
    </xf>
    <xf numFmtId="4" fontId="40" fillId="113" borderId="19" applyNumberFormat="0" applyProtection="0">
      <alignment horizontal="left" vertical="center" indent="1"/>
    </xf>
    <xf numFmtId="4" fontId="40" fillId="89" borderId="19" applyNumberFormat="0" applyProtection="0">
      <alignment horizontal="left" vertical="center"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 fillId="127" borderId="27" applyNumberFormat="0" applyProtection="0">
      <alignment horizontal="left" vertical="center" indent="1"/>
    </xf>
    <xf numFmtId="0" fontId="60" fillId="113" borderId="0" applyNumberFormat="0" applyProtection="0">
      <alignment horizontal="left" vertical="top" indent="1"/>
    </xf>
    <xf numFmtId="0" fontId="60" fillId="49" borderId="28" applyNumberFormat="0" applyProtection="0">
      <alignment horizontal="left" vertical="top"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130" borderId="29" applyNumberFormat="0" applyProtection="0">
      <alignment horizontal="left" vertical="center" indent="1"/>
    </xf>
    <xf numFmtId="4" fontId="61" fillId="99" borderId="29" applyNumberFormat="0" applyProtection="0">
      <alignment horizontal="left" vertical="center" indent="1"/>
    </xf>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0" fontId="40" fillId="100" borderId="2"/>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8" fillId="125" borderId="27" applyNumberFormat="0" applyProtection="0">
      <alignment horizontal="right" vertical="center"/>
    </xf>
    <xf numFmtId="4" fontId="62" fillId="98" borderId="19" applyNumberFormat="0" applyProtection="0">
      <alignment horizontal="right" vertical="center"/>
    </xf>
    <xf numFmtId="0" fontId="6" fillId="0" borderId="0" applyNumberFormat="0" applyFill="0" applyBorder="0" applyAlignment="0" applyProtection="0"/>
    <xf numFmtId="0" fontId="40" fillId="131"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40" fillId="131"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46" fillId="0" borderId="33" applyNumberFormat="0" applyFill="0" applyAlignment="0" applyProtection="0"/>
    <xf numFmtId="0" fontId="102" fillId="0" borderId="13"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2" applyNumberFormat="0" applyFill="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8"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0" fontId="32" fillId="49"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2" borderId="0" applyNumberFormat="0" applyBorder="0" applyAlignment="0" applyProtection="0"/>
    <xf numFmtId="0" fontId="39" fillId="57" borderId="0" applyNumberFormat="0" applyBorder="0" applyAlignment="0" applyProtection="0"/>
    <xf numFmtId="0" fontId="39" fillId="49"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7" borderId="0" applyNumberFormat="0" applyBorder="0" applyAlignment="0" applyProtection="0"/>
    <xf numFmtId="0" fontId="39"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4" fillId="79" borderId="19" applyNumberFormat="0" applyAlignment="0" applyProtection="0"/>
    <xf numFmtId="0" fontId="49" fillId="0" borderId="25" applyNumberFormat="0" applyFill="0" applyAlignment="0" applyProtection="0"/>
    <xf numFmtId="0" fontId="42" fillId="69" borderId="0" applyNumberFormat="0" applyBorder="0" applyAlignment="0" applyProtection="0"/>
    <xf numFmtId="0" fontId="42" fillId="6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0" fontId="49" fillId="0" borderId="25" applyNumberFormat="0" applyFill="0" applyAlignment="0" applyProtection="0"/>
    <xf numFmtId="0" fontId="49" fillId="77" borderId="0" applyNumberFormat="0" applyBorder="0" applyAlignment="0" applyProtection="0"/>
    <xf numFmtId="0" fontId="49" fillId="77" borderId="0" applyNumberFormat="0" applyBorder="0" applyAlignment="0" applyProtection="0"/>
    <xf numFmtId="0" fontId="6" fillId="86" borderId="26" applyNumberFormat="0" applyFont="0" applyAlignment="0" applyProtection="0"/>
    <xf numFmtId="0" fontId="1" fillId="0" borderId="0"/>
    <xf numFmtId="0" fontId="1" fillId="0" borderId="0"/>
    <xf numFmtId="0" fontId="1" fillId="0" borderId="0"/>
    <xf numFmtId="0" fontId="63" fillId="0" borderId="0" applyNumberFormat="0" applyFill="0" applyBorder="0" applyAlignment="0" applyProtection="0"/>
    <xf numFmtId="0" fontId="63" fillId="0" borderId="0" applyNumberFormat="0" applyFill="0" applyBorder="0" applyAlignment="0" applyProtection="0"/>
    <xf numFmtId="0" fontId="46" fillId="0" borderId="33"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6"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1" borderId="9"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1" borderId="9" applyNumberFormat="0" applyFont="0" applyAlignment="0" applyProtection="0"/>
    <xf numFmtId="0" fontId="1" fillId="21" borderId="9"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4" fillId="3" borderId="0" applyNumberFormat="0" applyBorder="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100" fillId="19" borderId="5"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97" fillId="20" borderId="8" applyNumberFormat="0" applyAlignment="0" applyProtection="0"/>
    <xf numFmtId="168" fontId="6" fillId="0" borderId="0" applyFont="0" applyFill="0" applyBorder="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171" fontId="6" fillId="0" borderId="0" applyFont="0" applyFill="0" applyBorder="0" applyAlignment="0" applyProtection="0"/>
    <xf numFmtId="171" fontId="6" fillId="0" borderId="0" applyFont="0" applyFill="0" applyBorder="0" applyAlignment="0" applyProtection="0"/>
    <xf numFmtId="174" fontId="6" fillId="0" borderId="0" applyFont="0" applyFill="0" applyBorder="0" applyAlignment="0" applyProtection="0"/>
    <xf numFmtId="0" fontId="98"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91" fillId="0" borderId="0" applyNumberFormat="0" applyFill="0" applyBorder="0" applyAlignment="0" applyProtection="0">
      <alignment vertical="top"/>
      <protection locked="0"/>
    </xf>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95" fillId="18" borderId="5"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96" fillId="19" borderId="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112" borderId="19" applyNumberFormat="0" applyProtection="0">
      <alignment vertical="center"/>
    </xf>
    <xf numFmtId="4" fontId="40" fillId="112" borderId="19" applyNumberFormat="0" applyProtection="0">
      <alignment vertical="center"/>
    </xf>
    <xf numFmtId="4" fontId="40" fillId="112" borderId="19" applyNumberFormat="0" applyProtection="0">
      <alignment vertical="center"/>
    </xf>
    <xf numFmtId="4" fontId="40" fillId="112" borderId="19" applyNumberFormat="0" applyProtection="0">
      <alignment vertical="center"/>
    </xf>
    <xf numFmtId="4" fontId="40" fillId="112" borderId="19"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112" borderId="19" applyNumberFormat="0" applyProtection="0">
      <alignment vertical="center"/>
    </xf>
    <xf numFmtId="4" fontId="40" fillId="112" borderId="19" applyNumberFormat="0" applyProtection="0">
      <alignment vertical="center"/>
    </xf>
    <xf numFmtId="4" fontId="40" fillId="112" borderId="19" applyNumberFormat="0" applyProtection="0">
      <alignment vertical="center"/>
    </xf>
    <xf numFmtId="4" fontId="40" fillId="112" borderId="19" applyNumberFormat="0" applyProtection="0">
      <alignment vertical="center"/>
    </xf>
    <xf numFmtId="4" fontId="40" fillId="112" borderId="19"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85" fillId="88" borderId="19" applyNumberFormat="0" applyProtection="0">
      <alignment vertical="center"/>
    </xf>
    <xf numFmtId="4" fontId="85" fillId="88" borderId="19" applyNumberFormat="0" applyProtection="0">
      <alignment vertical="center"/>
    </xf>
    <xf numFmtId="4" fontId="85" fillId="88" borderId="19" applyNumberFormat="0" applyProtection="0">
      <alignment vertical="center"/>
    </xf>
    <xf numFmtId="4" fontId="85" fillId="88" borderId="19" applyNumberFormat="0" applyProtection="0">
      <alignment vertical="center"/>
    </xf>
    <xf numFmtId="4" fontId="85" fillId="88" borderId="19" applyNumberFormat="0" applyProtection="0">
      <alignment vertical="center"/>
    </xf>
    <xf numFmtId="4" fontId="85" fillId="88" borderId="19" applyNumberFormat="0" applyProtection="0">
      <alignment vertical="center"/>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112" borderId="19" applyNumberFormat="0" applyProtection="0">
      <alignment horizontal="left" vertical="center" indent="1"/>
    </xf>
    <xf numFmtId="4" fontId="40" fillId="112" borderId="19" applyNumberFormat="0" applyProtection="0">
      <alignment horizontal="left" vertical="center" indent="1"/>
    </xf>
    <xf numFmtId="4" fontId="40" fillId="112" borderId="19" applyNumberFormat="0" applyProtection="0">
      <alignment horizontal="left" vertical="center" indent="1"/>
    </xf>
    <xf numFmtId="4" fontId="40" fillId="112" borderId="19" applyNumberFormat="0" applyProtection="0">
      <alignment horizontal="left" vertical="center" indent="1"/>
    </xf>
    <xf numFmtId="4" fontId="40" fillId="112" borderId="19" applyNumberFormat="0" applyProtection="0">
      <alignment horizontal="left" vertical="center" indent="1"/>
    </xf>
    <xf numFmtId="4" fontId="40" fillId="112"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112" borderId="19" applyNumberFormat="0" applyProtection="0">
      <alignment horizontal="left" vertical="center" indent="1"/>
    </xf>
    <xf numFmtId="4" fontId="40" fillId="112" borderId="19" applyNumberFormat="0" applyProtection="0">
      <alignment horizontal="left" vertical="center" indent="1"/>
    </xf>
    <xf numFmtId="4" fontId="40" fillId="112" borderId="19" applyNumberFormat="0" applyProtection="0">
      <alignment horizontal="left" vertical="center" indent="1"/>
    </xf>
    <xf numFmtId="4" fontId="40" fillId="112" borderId="19" applyNumberFormat="0" applyProtection="0">
      <alignment horizontal="left" vertical="center" indent="1"/>
    </xf>
    <xf numFmtId="4" fontId="40" fillId="112" borderId="19" applyNumberFormat="0" applyProtection="0">
      <alignment horizontal="left" vertical="center" indent="1"/>
    </xf>
    <xf numFmtId="4" fontId="40" fillId="112" borderId="19" applyNumberFormat="0" applyProtection="0">
      <alignment horizontal="left" vertical="center"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112" borderId="28" applyNumberFormat="0" applyProtection="0">
      <alignment horizontal="left" vertical="top" indent="1"/>
    </xf>
    <xf numFmtId="0" fontId="58" fillId="112" borderId="28" applyNumberFormat="0" applyProtection="0">
      <alignment horizontal="left" vertical="top" indent="1"/>
    </xf>
    <xf numFmtId="0" fontId="58" fillId="112" borderId="28" applyNumberFormat="0" applyProtection="0">
      <alignment horizontal="left" vertical="top" indent="1"/>
    </xf>
    <xf numFmtId="0" fontId="58" fillId="112" borderId="28" applyNumberFormat="0" applyProtection="0">
      <alignment horizontal="left" vertical="top" indent="1"/>
    </xf>
    <xf numFmtId="0" fontId="58" fillId="112" borderId="28" applyNumberFormat="0" applyProtection="0">
      <alignment horizontal="left" vertical="top" indent="1"/>
    </xf>
    <xf numFmtId="0" fontId="58" fillId="112"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114" borderId="29" applyNumberFormat="0" applyProtection="0">
      <alignment horizontal="left" vertical="center" indent="1"/>
    </xf>
    <xf numFmtId="4" fontId="40" fillId="114" borderId="29" applyNumberFormat="0" applyProtection="0">
      <alignment horizontal="left" vertical="center" indent="1"/>
    </xf>
    <xf numFmtId="4" fontId="40" fillId="114" borderId="29" applyNumberFormat="0" applyProtection="0">
      <alignment horizontal="left" vertical="center" indent="1"/>
    </xf>
    <xf numFmtId="4" fontId="40" fillId="114" borderId="29" applyNumberFormat="0" applyProtection="0">
      <alignment horizontal="left" vertical="center" indent="1"/>
    </xf>
    <xf numFmtId="4" fontId="40" fillId="114" borderId="29" applyNumberFormat="0" applyProtection="0">
      <alignment horizontal="left" vertical="center" indent="1"/>
    </xf>
    <xf numFmtId="4" fontId="40" fillId="114"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114" borderId="29" applyNumberFormat="0" applyProtection="0">
      <alignment horizontal="left" vertical="center" indent="1"/>
    </xf>
    <xf numFmtId="4" fontId="40" fillId="114" borderId="29" applyNumberFormat="0" applyProtection="0">
      <alignment horizontal="left" vertical="center" indent="1"/>
    </xf>
    <xf numFmtId="4" fontId="40" fillId="114" borderId="29" applyNumberFormat="0" applyProtection="0">
      <alignment horizontal="left" vertical="center" indent="1"/>
    </xf>
    <xf numFmtId="4" fontId="40" fillId="114" borderId="29" applyNumberFormat="0" applyProtection="0">
      <alignment horizontal="left" vertical="center" indent="1"/>
    </xf>
    <xf numFmtId="4" fontId="40" fillId="114" borderId="29" applyNumberFormat="0" applyProtection="0">
      <alignment horizontal="left" vertical="center" indent="1"/>
    </xf>
    <xf numFmtId="4" fontId="40" fillId="114"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104" borderId="19" applyNumberFormat="0" applyProtection="0">
      <alignment horizontal="left" vertical="center" indent="1"/>
    </xf>
    <xf numFmtId="0" fontId="40" fillId="104" borderId="19" applyNumberFormat="0" applyProtection="0">
      <alignment horizontal="left" vertical="center" indent="1"/>
    </xf>
    <xf numFmtId="0" fontId="40" fillId="104" borderId="19" applyNumberFormat="0" applyProtection="0">
      <alignment horizontal="left" vertical="center" indent="1"/>
    </xf>
    <xf numFmtId="0" fontId="40" fillId="104" borderId="19" applyNumberFormat="0" applyProtection="0">
      <alignment horizontal="left" vertical="center" indent="1"/>
    </xf>
    <xf numFmtId="0" fontId="40" fillId="104" borderId="19" applyNumberFormat="0" applyProtection="0">
      <alignment horizontal="left" vertical="center" indent="1"/>
    </xf>
    <xf numFmtId="0" fontId="40" fillId="104"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104" borderId="19" applyNumberFormat="0" applyProtection="0">
      <alignment horizontal="left" vertical="center" indent="1"/>
    </xf>
    <xf numFmtId="0" fontId="40" fillId="104" borderId="19" applyNumberFormat="0" applyProtection="0">
      <alignment horizontal="left" vertical="center" indent="1"/>
    </xf>
    <xf numFmtId="0" fontId="40" fillId="104" borderId="19" applyNumberFormat="0" applyProtection="0">
      <alignment horizontal="left" vertical="center" indent="1"/>
    </xf>
    <xf numFmtId="0" fontId="40" fillId="104" borderId="19" applyNumberFormat="0" applyProtection="0">
      <alignment horizontal="left" vertical="center" indent="1"/>
    </xf>
    <xf numFmtId="0" fontId="40" fillId="104" borderId="19" applyNumberFormat="0" applyProtection="0">
      <alignment horizontal="left" vertical="center" indent="1"/>
    </xf>
    <xf numFmtId="0" fontId="40" fillId="104" borderId="19" applyNumberFormat="0" applyProtection="0">
      <alignment horizontal="left" vertical="center"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104" borderId="28" applyNumberFormat="0" applyProtection="0">
      <alignment horizontal="left" vertical="top" indent="1"/>
    </xf>
    <xf numFmtId="0" fontId="40" fillId="104" borderId="28" applyNumberFormat="0" applyProtection="0">
      <alignment horizontal="left" vertical="top" indent="1"/>
    </xf>
    <xf numFmtId="0" fontId="40" fillId="104" borderId="28" applyNumberFormat="0" applyProtection="0">
      <alignment horizontal="left" vertical="top" indent="1"/>
    </xf>
    <xf numFmtId="0" fontId="40" fillId="104" borderId="28" applyNumberFormat="0" applyProtection="0">
      <alignment horizontal="left" vertical="top" indent="1"/>
    </xf>
    <xf numFmtId="0" fontId="40" fillId="104" borderId="28" applyNumberFormat="0" applyProtection="0">
      <alignment horizontal="left" vertical="top" indent="1"/>
    </xf>
    <xf numFmtId="0" fontId="40" fillId="104"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129" borderId="28" applyNumberFormat="0" applyProtection="0">
      <alignment horizontal="left" vertical="top" indent="1"/>
    </xf>
    <xf numFmtId="0" fontId="40" fillId="129" borderId="28" applyNumberFormat="0" applyProtection="0">
      <alignment horizontal="left" vertical="top" indent="1"/>
    </xf>
    <xf numFmtId="0" fontId="40" fillId="129" borderId="28" applyNumberFormat="0" applyProtection="0">
      <alignment horizontal="left" vertical="top" indent="1"/>
    </xf>
    <xf numFmtId="0" fontId="40" fillId="129" borderId="28" applyNumberFormat="0" applyProtection="0">
      <alignment horizontal="left" vertical="top" indent="1"/>
    </xf>
    <xf numFmtId="0" fontId="40" fillId="129" borderId="28" applyNumberFormat="0" applyProtection="0">
      <alignment horizontal="left" vertical="top" indent="1"/>
    </xf>
    <xf numFmtId="0" fontId="40" fillId="129"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104" borderId="31" applyBorder="0"/>
    <xf numFmtId="0" fontId="59" fillId="104" borderId="31" applyBorder="0"/>
    <xf numFmtId="0" fontId="59" fillId="104" borderId="31" applyBorder="0"/>
    <xf numFmtId="0" fontId="59" fillId="104" borderId="31" applyBorder="0"/>
    <xf numFmtId="0" fontId="59" fillId="104" borderId="31" applyBorder="0"/>
    <xf numFmtId="0" fontId="59" fillId="104"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5" fillId="112" borderId="2" applyNumberFormat="0" applyProtection="0">
      <alignment vertical="center"/>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104" borderId="28" applyNumberFormat="0" applyProtection="0">
      <alignment horizontal="left" vertical="center" indent="1"/>
    </xf>
    <xf numFmtId="4" fontId="60" fillId="104" borderId="28" applyNumberFormat="0" applyProtection="0">
      <alignment horizontal="left" vertical="center" indent="1"/>
    </xf>
    <xf numFmtId="4" fontId="60" fillId="104" borderId="28" applyNumberFormat="0" applyProtection="0">
      <alignment horizontal="left" vertical="center" indent="1"/>
    </xf>
    <xf numFmtId="4" fontId="60" fillId="104" borderId="28" applyNumberFormat="0" applyProtection="0">
      <alignment horizontal="left" vertical="center" indent="1"/>
    </xf>
    <xf numFmtId="4" fontId="60" fillId="104" borderId="28" applyNumberFormat="0" applyProtection="0">
      <alignment horizontal="left" vertical="center" indent="1"/>
    </xf>
    <xf numFmtId="4" fontId="60" fillId="104"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85" fillId="102" borderId="19" applyNumberFormat="0" applyProtection="0">
      <alignment horizontal="right" vertical="center"/>
    </xf>
    <xf numFmtId="4" fontId="85" fillId="102" borderId="19" applyNumberFormat="0" applyProtection="0">
      <alignment horizontal="right" vertical="center"/>
    </xf>
    <xf numFmtId="4" fontId="85" fillId="102" borderId="19" applyNumberFormat="0" applyProtection="0">
      <alignment horizontal="right" vertical="center"/>
    </xf>
    <xf numFmtId="4" fontId="85" fillId="102" borderId="19" applyNumberFormat="0" applyProtection="0">
      <alignment horizontal="right" vertical="center"/>
    </xf>
    <xf numFmtId="4" fontId="85" fillId="102" borderId="19" applyNumberFormat="0" applyProtection="0">
      <alignment horizontal="right" vertical="center"/>
    </xf>
    <xf numFmtId="4" fontId="85" fillId="102" borderId="19" applyNumberFormat="0" applyProtection="0">
      <alignment horizontal="right" vertical="center"/>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Protection="0">
      <alignment horizontal="left" vertical="center" indent="1"/>
    </xf>
    <xf numFmtId="4" fontId="40" fillId="113" borderId="19" applyNumberFormat="0" applyProtection="0">
      <alignment horizontal="left" vertical="center" indent="1"/>
    </xf>
    <xf numFmtId="4" fontId="40" fillId="113" borderId="19" applyNumberFormat="0" applyProtection="0">
      <alignment horizontal="left" vertical="center" indent="1"/>
    </xf>
    <xf numFmtId="4" fontId="40" fillId="113" borderId="19" applyNumberFormat="0" applyProtection="0">
      <alignment horizontal="left" vertical="center" indent="1"/>
    </xf>
    <xf numFmtId="4" fontId="40" fillId="113" borderId="19" applyNumberFormat="0" applyProtection="0">
      <alignment horizontal="left" vertical="center" indent="1"/>
    </xf>
    <xf numFmtId="4" fontId="40" fillId="113"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Protection="0">
      <alignment horizontal="left" vertical="center" indent="1"/>
    </xf>
    <xf numFmtId="4" fontId="40" fillId="113" borderId="19" applyNumberFormat="0" applyProtection="0">
      <alignment horizontal="left" vertical="center" indent="1"/>
    </xf>
    <xf numFmtId="4" fontId="40" fillId="113" borderId="19" applyNumberFormat="0" applyProtection="0">
      <alignment horizontal="left" vertical="center" indent="1"/>
    </xf>
    <xf numFmtId="4" fontId="40" fillId="113" borderId="19" applyNumberFormat="0" applyProtection="0">
      <alignment horizontal="left" vertical="center" indent="1"/>
    </xf>
    <xf numFmtId="4" fontId="40" fillId="113" borderId="19" applyNumberFormat="0" applyProtection="0">
      <alignment horizontal="left" vertical="center" indent="1"/>
    </xf>
    <xf numFmtId="4" fontId="40" fillId="113"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113" borderId="0"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130" borderId="29" applyNumberFormat="0" applyProtection="0">
      <alignment horizontal="left" vertical="center" indent="1"/>
    </xf>
    <xf numFmtId="4" fontId="61" fillId="130" borderId="29" applyNumberFormat="0" applyProtection="0">
      <alignment horizontal="left" vertical="center" indent="1"/>
    </xf>
    <xf numFmtId="4" fontId="61" fillId="130" borderId="29" applyNumberFormat="0" applyProtection="0">
      <alignment horizontal="left" vertical="center" indent="1"/>
    </xf>
    <xf numFmtId="4" fontId="61" fillId="130" borderId="29" applyNumberFormat="0" applyProtection="0">
      <alignment horizontal="left" vertical="center" indent="1"/>
    </xf>
    <xf numFmtId="4" fontId="61" fillId="130" borderId="29" applyNumberFormat="0" applyProtection="0">
      <alignment horizontal="left" vertical="center" indent="1"/>
    </xf>
    <xf numFmtId="4" fontId="61" fillId="130"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102" fillId="0" borderId="1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32" fillId="0" borderId="0"/>
    <xf numFmtId="173" fontId="32" fillId="0" borderId="0" applyFont="0" applyFill="0" applyBorder="0" applyAlignment="0" applyProtection="0"/>
    <xf numFmtId="43" fontId="6" fillId="0" borderId="0" applyFont="0" applyFill="0" applyBorder="0" applyAlignment="0" applyProtection="0"/>
    <xf numFmtId="0" fontId="32" fillId="0" borderId="0"/>
    <xf numFmtId="0" fontId="32" fillId="0" borderId="0"/>
    <xf numFmtId="0" fontId="1" fillId="0" borderId="0"/>
    <xf numFmtId="0" fontId="1"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0" fontId="1" fillId="21"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43" fontId="1" fillId="0" borderId="0" applyFont="0" applyFill="0" applyBorder="0" applyAlignment="0" applyProtection="0"/>
    <xf numFmtId="0" fontId="109" fillId="0" borderId="0" applyNumberFormat="0" applyFill="0" applyBorder="0" applyAlignment="0" applyProtection="0"/>
    <xf numFmtId="0" fontId="6" fillId="0" borderId="0"/>
    <xf numFmtId="0" fontId="6" fillId="0" borderId="0"/>
    <xf numFmtId="0" fontId="110" fillId="0" borderId="0">
      <alignment horizontal="right"/>
    </xf>
    <xf numFmtId="175" fontId="111" fillId="0" borderId="0" applyFont="0" applyFill="0" applyBorder="0" applyAlignment="0" applyProtection="0"/>
    <xf numFmtId="176" fontId="111" fillId="0" borderId="0" applyFont="0" applyFill="0" applyBorder="0" applyAlignment="0" applyProtection="0"/>
    <xf numFmtId="177" fontId="111" fillId="0" borderId="0" applyFont="0" applyFill="0" applyBorder="0" applyAlignment="0" applyProtection="0"/>
    <xf numFmtId="178" fontId="111" fillId="0" borderId="0" applyFont="0" applyFill="0" applyBorder="0" applyAlignment="0" applyProtection="0"/>
    <xf numFmtId="0" fontId="36" fillId="0" borderId="0">
      <alignment horizontal="right"/>
    </xf>
    <xf numFmtId="0" fontId="36" fillId="0" borderId="0">
      <alignment horizontal="right"/>
    </xf>
    <xf numFmtId="179" fontId="112" fillId="0" borderId="0"/>
    <xf numFmtId="0" fontId="113" fillId="0" borderId="0"/>
    <xf numFmtId="180" fontId="111" fillId="0" borderId="0" applyFont="0" applyFill="0" applyBorder="0" applyAlignment="0" applyProtection="0"/>
    <xf numFmtId="0" fontId="6" fillId="0" borderId="0"/>
    <xf numFmtId="9" fontId="114" fillId="61" borderId="45">
      <alignment horizontal="right" vertical="center"/>
    </xf>
    <xf numFmtId="181" fontId="111" fillId="0" borderId="0" applyFont="0" applyFill="0" applyBorder="0" applyAlignment="0" applyProtection="0"/>
    <xf numFmtId="182" fontId="40" fillId="0" borderId="0" applyBorder="0" applyAlignment="0" applyProtection="0"/>
    <xf numFmtId="9" fontId="34" fillId="0" borderId="0"/>
    <xf numFmtId="165" fontId="34" fillId="0" borderId="0"/>
    <xf numFmtId="10" fontId="34" fillId="0" borderId="0"/>
    <xf numFmtId="0" fontId="115" fillId="0" borderId="0" applyFill="0" applyBorder="0">
      <alignment horizontal="right"/>
    </xf>
    <xf numFmtId="0" fontId="115" fillId="0" borderId="0" applyFill="0" applyBorder="0">
      <alignment horizontal="right"/>
    </xf>
    <xf numFmtId="0" fontId="115" fillId="0" borderId="0" applyFill="0" applyBorder="0">
      <alignment horizontal="right"/>
    </xf>
    <xf numFmtId="0" fontId="115" fillId="0" borderId="0" applyFill="0" applyBorder="0">
      <alignment horizontal="right"/>
    </xf>
    <xf numFmtId="0" fontId="115" fillId="0" borderId="0" applyFill="0" applyBorder="0">
      <alignment horizontal="right"/>
    </xf>
    <xf numFmtId="0" fontId="115" fillId="0" borderId="0" applyFill="0" applyBorder="0">
      <alignment horizontal="right"/>
    </xf>
    <xf numFmtId="0" fontId="115" fillId="0" borderId="0" applyFill="0" applyBorder="0">
      <alignment horizontal="right"/>
    </xf>
    <xf numFmtId="0" fontId="6" fillId="0" borderId="0" applyFill="0" applyBorder="0">
      <alignment horizontal="right"/>
    </xf>
    <xf numFmtId="0" fontId="115" fillId="0" borderId="0" applyFill="0" applyBorder="0">
      <alignment horizontal="right"/>
    </xf>
    <xf numFmtId="0" fontId="6" fillId="0" borderId="0" applyFill="0" applyBorder="0">
      <alignment horizontal="right"/>
    </xf>
    <xf numFmtId="0" fontId="6" fillId="0" borderId="0" applyFill="0" applyBorder="0">
      <alignment horizontal="right"/>
    </xf>
    <xf numFmtId="0" fontId="6" fillId="0" borderId="0" applyFill="0" applyBorder="0">
      <alignment horizontal="right"/>
    </xf>
    <xf numFmtId="0" fontId="47" fillId="0" borderId="0" applyNumberFormat="0" applyFont="0" applyFill="0" applyBorder="0" applyAlignment="0" applyProtection="0"/>
    <xf numFmtId="183" fontId="112" fillId="0" borderId="0" applyFont="0" applyFill="0" applyBorder="0" applyAlignment="0" applyProtection="0"/>
    <xf numFmtId="184" fontId="112" fillId="0" borderId="0" applyFont="0" applyFill="0" applyBorder="0" applyAlignment="0" applyProtection="0"/>
    <xf numFmtId="0" fontId="116" fillId="0" borderId="0">
      <alignment vertical="center"/>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6" fillId="0" borderId="0">
      <alignment vertical="center"/>
    </xf>
    <xf numFmtId="0" fontId="116" fillId="0" borderId="0">
      <alignment vertical="center"/>
    </xf>
    <xf numFmtId="0" fontId="6" fillId="0" borderId="0"/>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6" fillId="101" borderId="0"/>
    <xf numFmtId="0" fontId="7" fillId="101" borderId="0"/>
    <xf numFmtId="0" fontId="10" fillId="101" borderId="0"/>
    <xf numFmtId="0" fontId="22" fillId="101" borderId="0"/>
    <xf numFmtId="0" fontId="118" fillId="101" borderId="0"/>
    <xf numFmtId="0" fontId="119" fillId="101" borderId="0"/>
    <xf numFmtId="0" fontId="40" fillId="101" borderId="0"/>
    <xf numFmtId="185" fontId="6" fillId="0" borderId="0" applyFont="0" applyFill="0" applyBorder="0" applyAlignment="0" applyProtection="0"/>
    <xf numFmtId="186" fontId="6" fillId="0" borderId="0" applyFont="0" applyFill="0" applyBorder="0" applyAlignment="0" applyProtection="0"/>
    <xf numFmtId="39" fontId="6" fillId="0" borderId="0" applyFont="0" applyFill="0" applyBorder="0" applyAlignment="0" applyProtection="0"/>
    <xf numFmtId="187" fontId="6" fillId="112" borderId="46"/>
    <xf numFmtId="187" fontId="6" fillId="112" borderId="46"/>
    <xf numFmtId="187" fontId="6" fillId="112" borderId="46"/>
    <xf numFmtId="0" fontId="120" fillId="0" borderId="0"/>
    <xf numFmtId="0" fontId="120" fillId="0" borderId="0"/>
    <xf numFmtId="188" fontId="112" fillId="0" borderId="0" applyFont="0" applyFill="0" applyBorder="0" applyAlignment="0" applyProtection="0"/>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0" fillId="112" borderId="0"/>
    <xf numFmtId="0" fontId="121" fillId="0" borderId="0" applyNumberFormat="0" applyFill="0" applyBorder="0" applyAlignment="0" applyProtection="0"/>
    <xf numFmtId="0" fontId="6" fillId="0" borderId="0" applyFont="0" applyFill="0" applyBorder="0" applyAlignment="0" applyProtection="0"/>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2" fillId="85" borderId="0" applyNumberFormat="0" applyFont="0" applyAlignment="0" applyProtection="0"/>
    <xf numFmtId="0" fontId="6" fillId="0" borderId="0">
      <alignment vertical="top"/>
    </xf>
    <xf numFmtId="0" fontId="6" fillId="0" borderId="0">
      <alignment vertical="top"/>
    </xf>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116" fillId="0" borderId="0">
      <alignment vertical="center"/>
    </xf>
    <xf numFmtId="191" fontId="6" fillId="0" borderId="0" applyFont="0" applyFill="0" applyBorder="0" applyAlignment="0" applyProtection="0"/>
    <xf numFmtId="192" fontId="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 fillId="101" borderId="0"/>
    <xf numFmtId="0" fontId="7" fillId="101" borderId="0"/>
    <xf numFmtId="0" fontId="10" fillId="101" borderId="0"/>
    <xf numFmtId="0" fontId="6" fillId="101" borderId="0"/>
    <xf numFmtId="0" fontId="118" fillId="101" borderId="0"/>
    <xf numFmtId="0" fontId="119" fillId="101" borderId="0"/>
    <xf numFmtId="0" fontId="40" fillId="101" borderId="0"/>
    <xf numFmtId="0" fontId="6" fillId="0" borderId="0"/>
    <xf numFmtId="0" fontId="122" fillId="0" borderId="0" applyNumberFormat="0" applyFill="0" applyBorder="0" applyProtection="0">
      <alignment vertical="top"/>
    </xf>
    <xf numFmtId="0" fontId="122" fillId="0" borderId="0" applyNumberFormat="0" applyFill="0" applyBorder="0" applyProtection="0">
      <alignment vertical="top"/>
    </xf>
    <xf numFmtId="0" fontId="122" fillId="0" borderId="0" applyNumberFormat="0" applyFill="0" applyBorder="0" applyProtection="0">
      <alignment vertical="top"/>
    </xf>
    <xf numFmtId="0" fontId="113" fillId="0" borderId="47" applyNumberFormat="0" applyFill="0" applyAlignment="0" applyProtection="0"/>
    <xf numFmtId="0" fontId="113" fillId="0" borderId="47" applyNumberFormat="0" applyFill="0" applyAlignment="0" applyProtection="0"/>
    <xf numFmtId="0" fontId="113" fillId="0" borderId="47" applyNumberFormat="0" applyFill="0" applyAlignment="0" applyProtection="0"/>
    <xf numFmtId="0" fontId="113" fillId="0" borderId="47" applyNumberFormat="0" applyFill="0" applyAlignment="0" applyProtection="0"/>
    <xf numFmtId="0" fontId="123" fillId="0" borderId="48" applyNumberFormat="0" applyFill="0" applyProtection="0">
      <alignment horizontal="center"/>
    </xf>
    <xf numFmtId="0" fontId="123" fillId="0" borderId="48" applyNumberFormat="0" applyFill="0" applyProtection="0">
      <alignment horizontal="center"/>
    </xf>
    <xf numFmtId="0" fontId="123" fillId="0" borderId="48" applyNumberFormat="0" applyFill="0" applyProtection="0">
      <alignment horizontal="center"/>
    </xf>
    <xf numFmtId="0" fontId="123" fillId="0" borderId="48" applyNumberFormat="0" applyFill="0" applyProtection="0">
      <alignment horizontal="center"/>
    </xf>
    <xf numFmtId="0" fontId="123" fillId="0" borderId="48" applyNumberFormat="0" applyFill="0" applyProtection="0">
      <alignment horizontal="center"/>
    </xf>
    <xf numFmtId="0" fontId="123" fillId="0" borderId="48" applyNumberFormat="0" applyFill="0" applyProtection="0">
      <alignment horizontal="center"/>
    </xf>
    <xf numFmtId="0" fontId="123" fillId="0" borderId="48" applyNumberFormat="0" applyFill="0" applyProtection="0">
      <alignment horizontal="center"/>
    </xf>
    <xf numFmtId="0" fontId="123" fillId="0" borderId="48" applyNumberFormat="0" applyFill="0" applyProtection="0">
      <alignment horizontal="center"/>
    </xf>
    <xf numFmtId="0" fontId="123" fillId="0" borderId="48" applyNumberFormat="0" applyFill="0" applyProtection="0">
      <alignment horizontal="center"/>
    </xf>
    <xf numFmtId="0" fontId="123" fillId="0" borderId="48" applyNumberFormat="0" applyFill="0" applyProtection="0">
      <alignment horizontal="center"/>
    </xf>
    <xf numFmtId="0" fontId="123" fillId="0" borderId="48" applyNumberFormat="0" applyFill="0" applyProtection="0">
      <alignment horizontal="center"/>
    </xf>
    <xf numFmtId="0" fontId="123" fillId="0" borderId="48" applyNumberFormat="0" applyFill="0" applyProtection="0">
      <alignment horizontal="center"/>
    </xf>
    <xf numFmtId="0" fontId="123" fillId="0" borderId="0" applyNumberFormat="0" applyFill="0" applyBorder="0" applyProtection="0">
      <alignment horizontal="left"/>
    </xf>
    <xf numFmtId="0" fontId="124" fillId="0" borderId="0" applyNumberFormat="0" applyFill="0" applyBorder="0" applyProtection="0">
      <alignment horizontal="centerContinuous"/>
    </xf>
    <xf numFmtId="0" fontId="124" fillId="0" borderId="0" applyNumberFormat="0" applyFill="0" applyBorder="0" applyProtection="0">
      <alignment horizontal="centerContinuous"/>
    </xf>
    <xf numFmtId="0" fontId="6" fillId="0" borderId="0" applyFont="0" applyFill="0" applyBorder="0" applyAlignment="0" applyProtection="0"/>
    <xf numFmtId="0" fontId="6" fillId="0" borderId="0" applyFont="0" applyFill="0" applyBorder="0" applyAlignment="0" applyProtection="0"/>
    <xf numFmtId="193" fontId="34" fillId="0" borderId="0" applyFont="0" applyFill="0" applyBorder="0" applyAlignment="0" applyProtection="0"/>
    <xf numFmtId="0" fontId="34" fillId="0" borderId="0" applyFont="0" applyFill="0" applyBorder="0" applyAlignment="0" applyProtection="0"/>
    <xf numFmtId="0" fontId="6" fillId="0" borderId="0"/>
    <xf numFmtId="0" fontId="125" fillId="0" borderId="0"/>
    <xf numFmtId="0" fontId="116" fillId="0" borderId="0">
      <alignment vertical="center"/>
    </xf>
    <xf numFmtId="0" fontId="126" fillId="0" borderId="0"/>
    <xf numFmtId="38" fontId="110" fillId="0" borderId="37"/>
    <xf numFmtId="0" fontId="127" fillId="24" borderId="0" applyNumberFormat="0" applyBorder="0" applyAlignment="0" applyProtection="0"/>
    <xf numFmtId="0" fontId="32" fillId="48" borderId="0" applyNumberFormat="0" applyBorder="0" applyAlignment="0" applyProtection="0"/>
    <xf numFmtId="0" fontId="42" fillId="105" borderId="0" applyNumberFormat="0" applyBorder="0" applyAlignment="0" applyProtection="0"/>
    <xf numFmtId="0" fontId="32" fillId="48" borderId="0" applyNumberFormat="0" applyBorder="0" applyAlignment="0" applyProtection="0"/>
    <xf numFmtId="0" fontId="127" fillId="28" borderId="0" applyNumberFormat="0" applyBorder="0" applyAlignment="0" applyProtection="0"/>
    <xf numFmtId="0" fontId="32" fillId="49" borderId="0" applyNumberFormat="0" applyBorder="0" applyAlignment="0" applyProtection="0"/>
    <xf numFmtId="0" fontId="42" fillId="87" borderId="0" applyNumberFormat="0" applyBorder="0" applyAlignment="0" applyProtection="0"/>
    <xf numFmtId="0" fontId="32" fillId="49" borderId="0" applyNumberFormat="0" applyBorder="0" applyAlignment="0" applyProtection="0"/>
    <xf numFmtId="0" fontId="127" fillId="107" borderId="0" applyNumberFormat="0" applyBorder="0" applyAlignment="0" applyProtection="0"/>
    <xf numFmtId="0" fontId="32" fillId="50" borderId="0" applyNumberFormat="0" applyBorder="0" applyAlignment="0" applyProtection="0"/>
    <xf numFmtId="0" fontId="42" fillId="84" borderId="0" applyNumberFormat="0" applyBorder="0" applyAlignment="0" applyProtection="0"/>
    <xf numFmtId="0" fontId="32" fillId="50" borderId="0" applyNumberFormat="0" applyBorder="0" applyAlignment="0" applyProtection="0"/>
    <xf numFmtId="0" fontId="127" fillId="36" borderId="0" applyNumberFormat="0" applyBorder="0" applyAlignment="0" applyProtection="0"/>
    <xf numFmtId="0" fontId="32" fillId="51" borderId="0" applyNumberFormat="0" applyBorder="0" applyAlignment="0" applyProtection="0"/>
    <xf numFmtId="0" fontId="42" fillId="106" borderId="0" applyNumberFormat="0" applyBorder="0" applyAlignment="0" applyProtection="0"/>
    <xf numFmtId="0" fontId="32" fillId="51" borderId="0" applyNumberFormat="0" applyBorder="0" applyAlignment="0" applyProtection="0"/>
    <xf numFmtId="0" fontId="127" fillId="40" borderId="0" applyNumberFormat="0" applyBorder="0" applyAlignment="0" applyProtection="0"/>
    <xf numFmtId="0" fontId="32" fillId="48" borderId="0" applyNumberFormat="0" applyBorder="0" applyAlignment="0" applyProtection="0"/>
    <xf numFmtId="0" fontId="42" fillId="107" borderId="0" applyNumberFormat="0" applyBorder="0" applyAlignment="0" applyProtection="0"/>
    <xf numFmtId="0" fontId="32" fillId="48" borderId="0" applyNumberFormat="0" applyBorder="0" applyAlignment="0" applyProtection="0"/>
    <xf numFmtId="0" fontId="127" fillId="44" borderId="0" applyNumberFormat="0" applyBorder="0" applyAlignment="0" applyProtection="0"/>
    <xf numFmtId="0" fontId="32" fillId="52" borderId="0" applyNumberFormat="0" applyBorder="0" applyAlignment="0" applyProtection="0"/>
    <xf numFmtId="0" fontId="42" fillId="52" borderId="0" applyNumberFormat="0" applyBorder="0" applyAlignment="0" applyProtection="0"/>
    <xf numFmtId="0" fontId="32" fillId="52" borderId="0" applyNumberFormat="0" applyBorder="0" applyAlignment="0" applyProtection="0"/>
    <xf numFmtId="0" fontId="127" fillId="107" borderId="0" applyNumberFormat="0" applyBorder="0" applyAlignment="0" applyProtection="0"/>
    <xf numFmtId="0" fontId="32" fillId="53" borderId="0" applyNumberFormat="0" applyBorder="0" applyAlignment="0" applyProtection="0"/>
    <xf numFmtId="0" fontId="42" fillId="97" borderId="0" applyNumberFormat="0" applyBorder="0" applyAlignment="0" applyProtection="0"/>
    <xf numFmtId="0" fontId="32" fillId="53" borderId="0" applyNumberFormat="0" applyBorder="0" applyAlignment="0" applyProtection="0"/>
    <xf numFmtId="0" fontId="127" fillId="29" borderId="0" applyNumberFormat="0" applyBorder="0" applyAlignment="0" applyProtection="0"/>
    <xf numFmtId="0" fontId="32" fillId="49" borderId="0" applyNumberFormat="0" applyBorder="0" applyAlignment="0" applyProtection="0"/>
    <xf numFmtId="0" fontId="42" fillId="108" borderId="0" applyNumberFormat="0" applyBorder="0" applyAlignment="0" applyProtection="0"/>
    <xf numFmtId="0" fontId="32" fillId="49" borderId="0" applyNumberFormat="0" applyBorder="0" applyAlignment="0" applyProtection="0"/>
    <xf numFmtId="0" fontId="127" fillId="132" borderId="0" applyNumberFormat="0" applyBorder="0" applyAlignment="0" applyProtection="0"/>
    <xf numFmtId="0" fontId="32" fillId="54" borderId="0" applyNumberFormat="0" applyBorder="0" applyAlignment="0" applyProtection="0"/>
    <xf numFmtId="0" fontId="42" fillId="94" borderId="0" applyNumberFormat="0" applyBorder="0" applyAlignment="0" applyProtection="0"/>
    <xf numFmtId="0" fontId="32" fillId="54" borderId="0" applyNumberFormat="0" applyBorder="0" applyAlignment="0" applyProtection="0"/>
    <xf numFmtId="0" fontId="127" fillId="86" borderId="0" applyNumberFormat="0" applyBorder="0" applyAlignment="0" applyProtection="0"/>
    <xf numFmtId="0" fontId="32" fillId="55" borderId="0" applyNumberFormat="0" applyBorder="0" applyAlignment="0" applyProtection="0"/>
    <xf numFmtId="0" fontId="42" fillId="106" borderId="0" applyNumberFormat="0" applyBorder="0" applyAlignment="0" applyProtection="0"/>
    <xf numFmtId="0" fontId="32" fillId="55" borderId="0" applyNumberFormat="0" applyBorder="0" applyAlignment="0" applyProtection="0"/>
    <xf numFmtId="0" fontId="127" fillId="41" borderId="0" applyNumberFormat="0" applyBorder="0" applyAlignment="0" applyProtection="0"/>
    <xf numFmtId="0" fontId="32" fillId="56" borderId="0" applyNumberFormat="0" applyBorder="0" applyAlignment="0" applyProtection="0"/>
    <xf numFmtId="0" fontId="42" fillId="97" borderId="0" applyNumberFormat="0" applyBorder="0" applyAlignment="0" applyProtection="0"/>
    <xf numFmtId="0" fontId="32" fillId="56" borderId="0" applyNumberFormat="0" applyBorder="0" applyAlignment="0" applyProtection="0"/>
    <xf numFmtId="0" fontId="127" fillId="86" borderId="0" applyNumberFormat="0" applyBorder="0" applyAlignment="0" applyProtection="0"/>
    <xf numFmtId="0" fontId="32" fillId="52" borderId="0" applyNumberFormat="0" applyBorder="0" applyAlignment="0" applyProtection="0"/>
    <xf numFmtId="0" fontId="42" fillId="58" borderId="0" applyNumberFormat="0" applyBorder="0" applyAlignment="0" applyProtection="0"/>
    <xf numFmtId="0" fontId="32" fillId="52" borderId="0" applyNumberFormat="0" applyBorder="0" applyAlignment="0" applyProtection="0"/>
    <xf numFmtId="0" fontId="128" fillId="0" borderId="0">
      <alignment vertical="top" wrapText="1"/>
    </xf>
    <xf numFmtId="0" fontId="129" fillId="0" borderId="0"/>
    <xf numFmtId="165" fontId="129" fillId="0" borderId="0" applyNumberFormat="0"/>
    <xf numFmtId="165" fontId="34" fillId="0" borderId="0"/>
    <xf numFmtId="0" fontId="130" fillId="26" borderId="0" applyNumberFormat="0" applyBorder="0" applyAlignment="0" applyProtection="0"/>
    <xf numFmtId="0" fontId="39" fillId="57" borderId="0" applyNumberFormat="0" applyBorder="0" applyAlignment="0" applyProtection="0"/>
    <xf numFmtId="0" fontId="41" fillId="109" borderId="0" applyNumberFormat="0" applyBorder="0" applyAlignment="0" applyProtection="0"/>
    <xf numFmtId="0" fontId="130" fillId="26" borderId="0" applyNumberFormat="0" applyBorder="0" applyAlignment="0" applyProtection="0"/>
    <xf numFmtId="0" fontId="99" fillId="26" borderId="0" applyNumberFormat="0" applyBorder="0" applyAlignment="0" applyProtection="0"/>
    <xf numFmtId="0" fontId="39" fillId="57" borderId="0" applyNumberFormat="0" applyBorder="0" applyAlignment="0" applyProtection="0"/>
    <xf numFmtId="0" fontId="130" fillId="52" borderId="0" applyNumberFormat="0" applyBorder="0" applyAlignment="0" applyProtection="0"/>
    <xf numFmtId="0" fontId="39" fillId="49" borderId="0" applyNumberFormat="0" applyBorder="0" applyAlignment="0" applyProtection="0"/>
    <xf numFmtId="0" fontId="41" fillId="108" borderId="0" applyNumberFormat="0" applyBorder="0" applyAlignment="0" applyProtection="0"/>
    <xf numFmtId="0" fontId="130" fillId="30" borderId="0" applyNumberFormat="0" applyBorder="0" applyAlignment="0" applyProtection="0"/>
    <xf numFmtId="0" fontId="99" fillId="30" borderId="0" applyNumberFormat="0" applyBorder="0" applyAlignment="0" applyProtection="0"/>
    <xf numFmtId="0" fontId="39" fillId="49" borderId="0" applyNumberFormat="0" applyBorder="0" applyAlignment="0" applyProtection="0"/>
    <xf numFmtId="0" fontId="130" fillId="132" borderId="0" applyNumberFormat="0" applyBorder="0" applyAlignment="0" applyProtection="0"/>
    <xf numFmtId="0" fontId="39" fillId="54" borderId="0" applyNumberFormat="0" applyBorder="0" applyAlignment="0" applyProtection="0"/>
    <xf numFmtId="0" fontId="41" fillId="94" borderId="0" applyNumberFormat="0" applyBorder="0" applyAlignment="0" applyProtection="0"/>
    <xf numFmtId="0" fontId="130" fillId="34" borderId="0" applyNumberFormat="0" applyBorder="0" applyAlignment="0" applyProtection="0"/>
    <xf numFmtId="0" fontId="99" fillId="34" borderId="0" applyNumberFormat="0" applyBorder="0" applyAlignment="0" applyProtection="0"/>
    <xf numFmtId="0" fontId="39" fillId="54" borderId="0" applyNumberFormat="0" applyBorder="0" applyAlignment="0" applyProtection="0"/>
    <xf numFmtId="0" fontId="130" fillId="38" borderId="0" applyNumberFormat="0" applyBorder="0" applyAlignment="0" applyProtection="0"/>
    <xf numFmtId="0" fontId="39" fillId="55" borderId="0" applyNumberFormat="0" applyBorder="0" applyAlignment="0" applyProtection="0"/>
    <xf numFmtId="0" fontId="41" fillId="110" borderId="0" applyNumberFormat="0" applyBorder="0" applyAlignment="0" applyProtection="0"/>
    <xf numFmtId="0" fontId="130" fillId="38" borderId="0" applyNumberFormat="0" applyBorder="0" applyAlignment="0" applyProtection="0"/>
    <xf numFmtId="0" fontId="99" fillId="38" borderId="0" applyNumberFormat="0" applyBorder="0" applyAlignment="0" applyProtection="0"/>
    <xf numFmtId="0" fontId="39" fillId="55" borderId="0" applyNumberFormat="0" applyBorder="0" applyAlignment="0" applyProtection="0"/>
    <xf numFmtId="0" fontId="130" fillId="42" borderId="0" applyNumberFormat="0" applyBorder="0" applyAlignment="0" applyProtection="0"/>
    <xf numFmtId="0" fontId="39" fillId="57" borderId="0" applyNumberFormat="0" applyBorder="0" applyAlignment="0" applyProtection="0"/>
    <xf numFmtId="0" fontId="41" fillId="89" borderId="0" applyNumberFormat="0" applyBorder="0" applyAlignment="0" applyProtection="0"/>
    <xf numFmtId="0" fontId="130" fillId="42" borderId="0" applyNumberFormat="0" applyBorder="0" applyAlignment="0" applyProtection="0"/>
    <xf numFmtId="0" fontId="99" fillId="42" borderId="0" applyNumberFormat="0" applyBorder="0" applyAlignment="0" applyProtection="0"/>
    <xf numFmtId="0" fontId="39" fillId="57" borderId="0" applyNumberFormat="0" applyBorder="0" applyAlignment="0" applyProtection="0"/>
    <xf numFmtId="0" fontId="130" fillId="133" borderId="0" applyNumberFormat="0" applyBorder="0" applyAlignment="0" applyProtection="0"/>
    <xf numFmtId="0" fontId="39" fillId="58" borderId="0" applyNumberFormat="0" applyBorder="0" applyAlignment="0" applyProtection="0"/>
    <xf numFmtId="0" fontId="41" fillId="92" borderId="0" applyNumberFormat="0" applyBorder="0" applyAlignment="0" applyProtection="0"/>
    <xf numFmtId="0" fontId="130" fillId="46" borderId="0" applyNumberFormat="0" applyBorder="0" applyAlignment="0" applyProtection="0"/>
    <xf numFmtId="0" fontId="99" fillId="46" borderId="0" applyNumberFormat="0" applyBorder="0" applyAlignment="0" applyProtection="0"/>
    <xf numFmtId="0" fontId="39" fillId="58" borderId="0" applyNumberFormat="0" applyBorder="0" applyAlignment="0" applyProtection="0"/>
    <xf numFmtId="0" fontId="131" fillId="0" borderId="36" applyBorder="0"/>
    <xf numFmtId="0" fontId="131" fillId="0" borderId="36" applyBorder="0"/>
    <xf numFmtId="0" fontId="131" fillId="0" borderId="36" applyBorder="0"/>
    <xf numFmtId="0" fontId="131" fillId="0" borderId="36" applyBorder="0"/>
    <xf numFmtId="0" fontId="130" fillId="23" borderId="0" applyNumberFormat="0" applyBorder="0" applyAlignment="0" applyProtection="0"/>
    <xf numFmtId="0" fontId="130" fillId="23" borderId="0" applyNumberFormat="0" applyBorder="0" applyAlignment="0" applyProtection="0"/>
    <xf numFmtId="0" fontId="41" fillId="111"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41" fillId="59" borderId="0" applyNumberFormat="0" applyBorder="0" applyAlignment="0" applyProtection="0"/>
    <xf numFmtId="0" fontId="41" fillId="111"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41" fillId="59" borderId="0" applyNumberFormat="0" applyBorder="0" applyAlignment="0" applyProtection="0"/>
    <xf numFmtId="0" fontId="99" fillId="2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99" fillId="2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99" fillId="2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99" fillId="23" borderId="0" applyNumberFormat="0" applyBorder="0" applyAlignment="0" applyProtection="0"/>
    <xf numFmtId="0" fontId="41" fillId="59" borderId="0" applyNumberFormat="0" applyBorder="0" applyAlignment="0" applyProtection="0"/>
    <xf numFmtId="0" fontId="130" fillId="23" borderId="0" applyNumberFormat="0" applyBorder="0" applyAlignment="0" applyProtection="0"/>
    <xf numFmtId="0" fontId="41" fillId="59" borderId="0" applyNumberFormat="0" applyBorder="0" applyAlignment="0" applyProtection="0"/>
    <xf numFmtId="0" fontId="41" fillId="111" borderId="0" applyNumberFormat="0" applyBorder="0" applyAlignment="0" applyProtection="0"/>
    <xf numFmtId="0" fontId="130"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130"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130"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130"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41" fillId="59" borderId="0" applyNumberFormat="0" applyBorder="0" applyAlignment="0" applyProtection="0"/>
    <xf numFmtId="0" fontId="41" fillId="111"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130" fillId="23"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41" fillId="91"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52" borderId="0" applyNumberFormat="0" applyBorder="0" applyAlignment="0" applyProtection="0"/>
    <xf numFmtId="0" fontId="41" fillId="63" borderId="0" applyNumberFormat="0" applyBorder="0" applyAlignment="0" applyProtection="0"/>
    <xf numFmtId="0" fontId="41" fillId="91"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63" borderId="0" applyNumberFormat="0" applyBorder="0" applyAlignment="0" applyProtection="0"/>
    <xf numFmtId="0" fontId="99" fillId="27"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99" fillId="27"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99" fillId="27"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99" fillId="27" borderId="0" applyNumberFormat="0" applyBorder="0" applyAlignment="0" applyProtection="0"/>
    <xf numFmtId="0" fontId="41" fillId="63" borderId="0" applyNumberFormat="0" applyBorder="0" applyAlignment="0" applyProtection="0"/>
    <xf numFmtId="0" fontId="130" fillId="27" borderId="0" applyNumberFormat="0" applyBorder="0" applyAlignment="0" applyProtection="0"/>
    <xf numFmtId="0" fontId="41" fillId="63" borderId="0" applyNumberFormat="0" applyBorder="0" applyAlignment="0" applyProtection="0"/>
    <xf numFmtId="0" fontId="41" fillId="91" borderId="0" applyNumberFormat="0" applyBorder="0" applyAlignment="0" applyProtection="0"/>
    <xf numFmtId="0" fontId="130"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130"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130"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130"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41" fillId="63" borderId="0" applyNumberFormat="0" applyBorder="0" applyAlignment="0" applyProtection="0"/>
    <xf numFmtId="0" fontId="41" fillId="91"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41" fillId="54"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41" fillId="67" borderId="0" applyNumberFormat="0" applyBorder="0" applyAlignment="0" applyProtection="0"/>
    <xf numFmtId="0" fontId="41" fillId="54"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67" borderId="0" applyNumberFormat="0" applyBorder="0" applyAlignment="0" applyProtection="0"/>
    <xf numFmtId="0" fontId="99" fillId="31"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99" fillId="31"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99" fillId="31"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99" fillId="31" borderId="0" applyNumberFormat="0" applyBorder="0" applyAlignment="0" applyProtection="0"/>
    <xf numFmtId="0" fontId="41" fillId="67" borderId="0" applyNumberFormat="0" applyBorder="0" applyAlignment="0" applyProtection="0"/>
    <xf numFmtId="0" fontId="130" fillId="31" borderId="0" applyNumberFormat="0" applyBorder="0" applyAlignment="0" applyProtection="0"/>
    <xf numFmtId="0" fontId="41" fillId="67" borderId="0" applyNumberFormat="0" applyBorder="0" applyAlignment="0" applyProtection="0"/>
    <xf numFmtId="0" fontId="41" fillId="54" borderId="0" applyNumberFormat="0" applyBorder="0" applyAlignment="0" applyProtection="0"/>
    <xf numFmtId="0" fontId="130" fillId="31" borderId="0" applyNumberFormat="0" applyBorder="0" applyAlignment="0" applyProtection="0"/>
    <xf numFmtId="0" fontId="99" fillId="31" borderId="0" applyNumberFormat="0" applyBorder="0" applyAlignment="0" applyProtection="0"/>
    <xf numFmtId="0" fontId="99" fillId="31" borderId="0" applyNumberFormat="0" applyBorder="0" applyAlignment="0" applyProtection="0"/>
    <xf numFmtId="0" fontId="130" fillId="31" borderId="0" applyNumberFormat="0" applyBorder="0" applyAlignment="0" applyProtection="0"/>
    <xf numFmtId="0" fontId="99" fillId="31" borderId="0" applyNumberFormat="0" applyBorder="0" applyAlignment="0" applyProtection="0"/>
    <xf numFmtId="0" fontId="99" fillId="31" borderId="0" applyNumberFormat="0" applyBorder="0" applyAlignment="0" applyProtection="0"/>
    <xf numFmtId="0" fontId="130" fillId="31" borderId="0" applyNumberFormat="0" applyBorder="0" applyAlignment="0" applyProtection="0"/>
    <xf numFmtId="0" fontId="99" fillId="31" borderId="0" applyNumberFormat="0" applyBorder="0" applyAlignment="0" applyProtection="0"/>
    <xf numFmtId="0" fontId="99" fillId="31" borderId="0" applyNumberFormat="0" applyBorder="0" applyAlignment="0" applyProtection="0"/>
    <xf numFmtId="0" fontId="130" fillId="31" borderId="0" applyNumberFormat="0" applyBorder="0" applyAlignment="0" applyProtection="0"/>
    <xf numFmtId="0" fontId="99" fillId="31" borderId="0" applyNumberFormat="0" applyBorder="0" applyAlignment="0" applyProtection="0"/>
    <xf numFmtId="0" fontId="99"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41" fillId="67" borderId="0" applyNumberFormat="0" applyBorder="0" applyAlignment="0" applyProtection="0"/>
    <xf numFmtId="0" fontId="41" fillId="54"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41" fillId="110"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85" borderId="0" applyNumberFormat="0" applyBorder="0" applyAlignment="0" applyProtection="0"/>
    <xf numFmtId="0" fontId="41" fillId="71" borderId="0" applyNumberFormat="0" applyBorder="0" applyAlignment="0" applyProtection="0"/>
    <xf numFmtId="0" fontId="41" fillId="110"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41" fillId="71" borderId="0" applyNumberFormat="0" applyBorder="0" applyAlignment="0" applyProtection="0"/>
    <xf numFmtId="0" fontId="99" fillId="35"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99" fillId="35"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99" fillId="35"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99" fillId="35" borderId="0" applyNumberFormat="0" applyBorder="0" applyAlignment="0" applyProtection="0"/>
    <xf numFmtId="0" fontId="41" fillId="71" borderId="0" applyNumberFormat="0" applyBorder="0" applyAlignment="0" applyProtection="0"/>
    <xf numFmtId="0" fontId="130" fillId="35" borderId="0" applyNumberFormat="0" applyBorder="0" applyAlignment="0" applyProtection="0"/>
    <xf numFmtId="0" fontId="41" fillId="71" borderId="0" applyNumberFormat="0" applyBorder="0" applyAlignment="0" applyProtection="0"/>
    <xf numFmtId="0" fontId="41" fillId="110" borderId="0" applyNumberFormat="0" applyBorder="0" applyAlignment="0" applyProtection="0"/>
    <xf numFmtId="0" fontId="130"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30"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30"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30" fillId="35" borderId="0" applyNumberFormat="0" applyBorder="0" applyAlignment="0" applyProtection="0"/>
    <xf numFmtId="0" fontId="99" fillId="35" borderId="0" applyNumberFormat="0" applyBorder="0" applyAlignment="0" applyProtection="0"/>
    <xf numFmtId="0" fontId="99"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41" fillId="71" borderId="0" applyNumberFormat="0" applyBorder="0" applyAlignment="0" applyProtection="0"/>
    <xf numFmtId="0" fontId="41" fillId="110"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41" fillId="8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41" fillId="62" borderId="0" applyNumberFormat="0" applyBorder="0" applyAlignment="0" applyProtection="0"/>
    <xf numFmtId="0" fontId="41" fillId="8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62" borderId="0" applyNumberFormat="0" applyBorder="0" applyAlignment="0" applyProtection="0"/>
    <xf numFmtId="0" fontId="99" fillId="39"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99" fillId="39"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99" fillId="39"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99" fillId="39" borderId="0" applyNumberFormat="0" applyBorder="0" applyAlignment="0" applyProtection="0"/>
    <xf numFmtId="0" fontId="41" fillId="62" borderId="0" applyNumberFormat="0" applyBorder="0" applyAlignment="0" applyProtection="0"/>
    <xf numFmtId="0" fontId="130" fillId="39" borderId="0" applyNumberFormat="0" applyBorder="0" applyAlignment="0" applyProtection="0"/>
    <xf numFmtId="0" fontId="41" fillId="62" borderId="0" applyNumberFormat="0" applyBorder="0" applyAlignment="0" applyProtection="0"/>
    <xf numFmtId="0" fontId="41" fillId="89" borderId="0" applyNumberFormat="0" applyBorder="0" applyAlignment="0" applyProtection="0"/>
    <xf numFmtId="0" fontId="130"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130"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130"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130"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41" fillId="62" borderId="0" applyNumberFormat="0" applyBorder="0" applyAlignment="0" applyProtection="0"/>
    <xf numFmtId="0" fontId="41" fillId="89"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130" fillId="39"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41" fillId="9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41" fillId="75" borderId="0" applyNumberFormat="0" applyBorder="0" applyAlignment="0" applyProtection="0"/>
    <xf numFmtId="0" fontId="41" fillId="9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41" fillId="93" borderId="0" applyNumberFormat="0" applyBorder="0" applyAlignment="0" applyProtection="0"/>
    <xf numFmtId="0" fontId="41" fillId="93" borderId="0" applyNumberFormat="0" applyBorder="0" applyAlignment="0" applyProtection="0"/>
    <xf numFmtId="0" fontId="41" fillId="75" borderId="0" applyNumberFormat="0" applyBorder="0" applyAlignment="0" applyProtection="0"/>
    <xf numFmtId="0" fontId="99" fillId="43"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99" fillId="43"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99" fillId="43"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99" fillId="43" borderId="0" applyNumberFormat="0" applyBorder="0" applyAlignment="0" applyProtection="0"/>
    <xf numFmtId="0" fontId="41" fillId="75" borderId="0" applyNumberFormat="0" applyBorder="0" applyAlignment="0" applyProtection="0"/>
    <xf numFmtId="0" fontId="130" fillId="43" borderId="0" applyNumberFormat="0" applyBorder="0" applyAlignment="0" applyProtection="0"/>
    <xf numFmtId="0" fontId="41" fillId="75" borderId="0" applyNumberFormat="0" applyBorder="0" applyAlignment="0" applyProtection="0"/>
    <xf numFmtId="0" fontId="41" fillId="93" borderId="0" applyNumberFormat="0" applyBorder="0" applyAlignment="0" applyProtection="0"/>
    <xf numFmtId="0" fontId="130"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130"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130"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130"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41" fillId="75" borderId="0" applyNumberFormat="0" applyBorder="0" applyAlignment="0" applyProtection="0"/>
    <xf numFmtId="0" fontId="41" fillId="93"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93" borderId="0" applyNumberFormat="0" applyBorder="0" applyAlignment="0" applyProtection="0"/>
    <xf numFmtId="0" fontId="41" fillId="93" borderId="0" applyNumberFormat="0" applyBorder="0" applyAlignment="0" applyProtection="0"/>
    <xf numFmtId="0" fontId="41" fillId="93" borderId="0" applyNumberFormat="0" applyBorder="0" applyAlignment="0" applyProtection="0"/>
    <xf numFmtId="0" fontId="41" fillId="93" borderId="0" applyNumberFormat="0" applyBorder="0" applyAlignment="0" applyProtection="0"/>
    <xf numFmtId="0" fontId="41" fillId="93" borderId="0" applyNumberFormat="0" applyBorder="0" applyAlignment="0" applyProtection="0"/>
    <xf numFmtId="0" fontId="41" fillId="9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130" fillId="43" borderId="0" applyNumberFormat="0" applyBorder="0" applyAlignment="0" applyProtection="0"/>
    <xf numFmtId="0" fontId="34" fillId="134" borderId="49">
      <alignment horizontal="center" vertical="center"/>
    </xf>
    <xf numFmtId="0" fontId="110" fillId="0" borderId="35"/>
    <xf numFmtId="0" fontId="6" fillId="0" borderId="0"/>
    <xf numFmtId="0" fontId="110" fillId="0" borderId="16" applyBorder="0"/>
    <xf numFmtId="0" fontId="110" fillId="0" borderId="16" applyBorder="0"/>
    <xf numFmtId="0" fontId="6" fillId="0" borderId="0">
      <alignment horizontal="center" wrapText="1"/>
      <protection locked="0"/>
    </xf>
    <xf numFmtId="0" fontId="6" fillId="0" borderId="0" applyNumberFormat="0" applyFill="0" applyBorder="0" applyAlignment="0" applyProtection="0"/>
    <xf numFmtId="0" fontId="36" fillId="0" borderId="0" applyNumberForma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0" fontId="59" fillId="0" borderId="50" applyNumberFormat="0" applyFill="0" applyBorder="0" applyAlignment="0" applyProtection="0"/>
    <xf numFmtId="0" fontId="59" fillId="0" borderId="50" applyNumberFormat="0" applyFill="0" applyBorder="0" applyAlignment="0" applyProtection="0"/>
    <xf numFmtId="0" fontId="132" fillId="0" borderId="50" applyNumberFormat="0" applyFill="0" applyBorder="0" applyAlignment="0" applyProtection="0"/>
    <xf numFmtId="0" fontId="132" fillId="0" borderId="50" applyNumberFormat="0" applyFill="0" applyBorder="0" applyAlignment="0" applyProtection="0"/>
    <xf numFmtId="0" fontId="40" fillId="0" borderId="50" applyNumberFormat="0" applyFill="0" applyAlignment="0" applyProtection="0"/>
    <xf numFmtId="0" fontId="133" fillId="0" borderId="51">
      <protection hidden="1"/>
    </xf>
    <xf numFmtId="0" fontId="134" fillId="53" borderId="51" applyNumberFormat="0" applyFont="0" applyBorder="0" applyAlignment="0" applyProtection="0">
      <protection hidden="1"/>
    </xf>
    <xf numFmtId="0" fontId="133" fillId="0" borderId="51">
      <protection hidden="1"/>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0" fontId="72" fillId="53" borderId="27" applyNumberFormat="0" applyAlignment="0" applyProtection="0"/>
    <xf numFmtId="165" fontId="136" fillId="0" borderId="0"/>
    <xf numFmtId="0" fontId="137" fillId="0" borderId="0"/>
    <xf numFmtId="194" fontId="137" fillId="0" borderId="0"/>
    <xf numFmtId="173" fontId="137" fillId="0" borderId="0"/>
    <xf numFmtId="0" fontId="138" fillId="97" borderId="0" applyNumberFormat="0" applyBorder="0" applyAlignment="0" applyProtection="0"/>
    <xf numFmtId="0" fontId="56" fillId="87" borderId="0" applyNumberFormat="0" applyBorder="0" applyAlignment="0" applyProtection="0"/>
    <xf numFmtId="0" fontId="104" fillId="7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95" fontId="139" fillId="0" borderId="0" applyFont="0" applyFill="0" applyBorder="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73" fillId="53" borderId="18" applyNumberFormat="0" applyAlignment="0" applyProtection="0"/>
    <xf numFmtId="0" fontId="44" fillId="79" borderId="19"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4" fillId="79" borderId="19"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100" fillId="19" borderId="5" applyNumberFormat="0" applyAlignment="0" applyProtection="0"/>
    <xf numFmtId="0" fontId="44" fillId="79" borderId="19" applyNumberFormat="0" applyAlignment="0" applyProtection="0"/>
    <xf numFmtId="0" fontId="44" fillId="79" borderId="19" applyNumberFormat="0" applyAlignment="0" applyProtection="0"/>
    <xf numFmtId="0" fontId="140" fillId="0" borderId="0" applyNumberFormat="0" applyFill="0" applyBorder="0" applyAlignment="0" applyProtection="0"/>
    <xf numFmtId="0" fontId="6" fillId="0" borderId="0" applyNumberFormat="0" applyFont="0" applyAlignment="0" applyProtection="0"/>
    <xf numFmtId="185" fontId="141" fillId="0" borderId="0" applyFill="0" applyBorder="0" applyAlignment="0" applyProtection="0"/>
    <xf numFmtId="185" fontId="6" fillId="0" borderId="0"/>
    <xf numFmtId="196" fontId="142" fillId="0" borderId="0">
      <alignment horizontal="right"/>
      <protection locked="0"/>
    </xf>
    <xf numFmtId="0" fontId="6" fillId="0" borderId="0"/>
    <xf numFmtId="37" fontId="143"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9" fillId="0" borderId="38" applyNumberFormat="0" applyFont="0" applyFill="0" applyAlignment="0" applyProtection="0"/>
    <xf numFmtId="0" fontId="139" fillId="0" borderId="44" applyNumberFormat="0" applyFont="0" applyFill="0" applyAlignment="0" applyProtection="0"/>
    <xf numFmtId="0" fontId="144" fillId="0" borderId="52" applyNumberFormat="0" applyFont="0" applyFill="0" applyAlignment="0" applyProtection="0">
      <alignment horizontal="centerContinuous"/>
    </xf>
    <xf numFmtId="0" fontId="139" fillId="0" borderId="38" applyNumberFormat="0" applyFont="0" applyFill="0" applyAlignment="0" applyProtection="0"/>
    <xf numFmtId="37" fontId="143" fillId="0" borderId="1">
      <alignment horizontal="right" vertical="center"/>
    </xf>
    <xf numFmtId="37" fontId="143" fillId="0" borderId="1">
      <alignment horizontal="right" vertical="center"/>
    </xf>
    <xf numFmtId="37" fontId="143" fillId="0" borderId="1">
      <alignment horizontal="right" vertical="center"/>
    </xf>
    <xf numFmtId="37" fontId="143" fillId="0" borderId="1">
      <alignment horizontal="right" vertical="center"/>
    </xf>
    <xf numFmtId="37" fontId="143" fillId="0" borderId="1">
      <alignment horizontal="right" vertical="center"/>
    </xf>
    <xf numFmtId="37" fontId="143" fillId="0" borderId="1">
      <alignment horizontal="right" vertical="center"/>
    </xf>
    <xf numFmtId="37" fontId="143" fillId="0" borderId="1">
      <alignment horizontal="right" vertical="center"/>
    </xf>
    <xf numFmtId="197" fontId="145" fillId="0" borderId="44" applyNumberFormat="0" applyFill="0" applyAlignment="0" applyProtection="0">
      <alignment horizontal="center"/>
    </xf>
    <xf numFmtId="198" fontId="145" fillId="0" borderId="36" applyFill="0" applyAlignment="0" applyProtection="0">
      <alignment horizontal="center"/>
    </xf>
    <xf numFmtId="198" fontId="145" fillId="0" borderId="36" applyFill="0" applyAlignment="0" applyProtection="0">
      <alignment horizontal="center"/>
    </xf>
    <xf numFmtId="198" fontId="145" fillId="0" borderId="36" applyFill="0" applyAlignment="0" applyProtection="0">
      <alignment horizontal="center"/>
    </xf>
    <xf numFmtId="198" fontId="145" fillId="0" borderId="36" applyFill="0" applyAlignment="0" applyProtection="0">
      <alignment horizontal="center"/>
    </xf>
    <xf numFmtId="199" fontId="112" fillId="0" borderId="0" applyAlignment="0" applyProtection="0"/>
    <xf numFmtId="200" fontId="40" fillId="0" borderId="0" applyFill="0" applyBorder="0" applyAlignment="0" applyProtection="0"/>
    <xf numFmtId="49" fontId="146" fillId="0" borderId="0" applyNumberFormat="0" applyAlignment="0" applyProtection="0">
      <alignment horizontal="left" wrapText="1"/>
    </xf>
    <xf numFmtId="0" fontId="115" fillId="0" borderId="0" applyFont="0" applyFill="0" applyBorder="0" applyAlignment="0" applyProtection="0"/>
    <xf numFmtId="201" fontId="147" fillId="0" borderId="0" applyFill="0" applyBorder="0" applyAlignment="0" applyProtection="0"/>
    <xf numFmtId="0" fontId="6" fillId="0" borderId="0">
      <alignment horizontal="center"/>
    </xf>
    <xf numFmtId="14" fontId="129" fillId="0" borderId="0"/>
    <xf numFmtId="0" fontId="137" fillId="0" borderId="0"/>
    <xf numFmtId="14" fontId="129" fillId="0" borderId="0"/>
    <xf numFmtId="14" fontId="129" fillId="0" borderId="0"/>
    <xf numFmtId="14" fontId="129" fillId="0" borderId="0"/>
    <xf numFmtId="14" fontId="129"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37"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202" fontId="112" fillId="0" borderId="0"/>
    <xf numFmtId="0" fontId="6" fillId="0" borderId="0" applyFill="0" applyBorder="0" applyAlignment="0"/>
    <xf numFmtId="0" fontId="115" fillId="0" borderId="0" applyFill="0" applyBorder="0" applyAlignment="0"/>
    <xf numFmtId="0" fontId="115" fillId="0" borderId="0" applyFill="0" applyBorder="0" applyAlignment="0"/>
    <xf numFmtId="0" fontId="115" fillId="0" borderId="0" applyFill="0" applyBorder="0" applyAlignment="0"/>
    <xf numFmtId="0" fontId="115" fillId="0" borderId="0" applyFill="0" applyBorder="0" applyAlignment="0"/>
    <xf numFmtId="0" fontId="149" fillId="0" borderId="0" applyFill="0" applyBorder="0" applyAlignment="0"/>
    <xf numFmtId="0" fontId="149" fillId="0" borderId="0" applyFill="0" applyBorder="0" applyAlignment="0"/>
    <xf numFmtId="0" fontId="115" fillId="0" borderId="0" applyFill="0" applyBorder="0" applyAlignment="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150" fillId="98"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203" fontId="151" fillId="0" borderId="34" applyFill="0" applyBorder="0" applyAlignment="0" applyProtection="0">
      <alignment horizontal="right"/>
    </xf>
    <xf numFmtId="37" fontId="152" fillId="135" borderId="0" applyNumberFormat="0" applyFont="0" applyBorder="0" applyAlignment="0">
      <alignment horizontal="center"/>
    </xf>
    <xf numFmtId="195" fontId="153" fillId="0" borderId="0" applyFont="0" applyFill="0" applyBorder="0" applyAlignment="0" applyProtection="0"/>
    <xf numFmtId="0" fontId="154" fillId="136" borderId="2"/>
    <xf numFmtId="0" fontId="154" fillId="136" borderId="2"/>
    <xf numFmtId="0" fontId="154" fillId="136" borderId="2"/>
    <xf numFmtId="165" fontId="137" fillId="0" borderId="0">
      <alignment horizontal="center"/>
    </xf>
    <xf numFmtId="204" fontId="137" fillId="0" borderId="0">
      <alignment horizontal="center"/>
    </xf>
    <xf numFmtId="2" fontId="137" fillId="0" borderId="0">
      <alignment horizontal="center"/>
    </xf>
    <xf numFmtId="0" fontId="155" fillId="0" borderId="0" applyAlignment="0">
      <alignment horizontal="left"/>
    </xf>
    <xf numFmtId="0" fontId="145" fillId="0" borderId="0">
      <alignment horizontal="centerContinuous"/>
    </xf>
    <xf numFmtId="0" fontId="6" fillId="0" borderId="0"/>
    <xf numFmtId="0" fontId="156" fillId="20" borderId="8" applyNumberFormat="0" applyAlignment="0" applyProtection="0"/>
    <xf numFmtId="0" fontId="45" fillId="80" borderId="20" applyNumberFormat="0" applyAlignment="0" applyProtection="0"/>
    <xf numFmtId="0" fontId="97" fillId="20" borderId="8" applyNumberFormat="0" applyAlignment="0" applyProtection="0"/>
    <xf numFmtId="204" fontId="34" fillId="0" borderId="0">
      <alignment horizontal="center"/>
    </xf>
    <xf numFmtId="0" fontId="34" fillId="0" borderId="0"/>
    <xf numFmtId="194" fontId="34" fillId="0" borderId="0"/>
    <xf numFmtId="173" fontId="34" fillId="0" borderId="0"/>
    <xf numFmtId="0" fontId="157" fillId="0" borderId="0" applyNumberFormat="0" applyFill="0" applyBorder="0" applyAlignment="0" applyProtection="0">
      <alignment vertical="top"/>
      <protection locked="0"/>
    </xf>
    <xf numFmtId="0" fontId="155" fillId="0" borderId="0">
      <alignment horizontal="centerContinuous"/>
    </xf>
    <xf numFmtId="0" fontId="155" fillId="0" borderId="36">
      <alignment horizontal="center"/>
    </xf>
    <xf numFmtId="0" fontId="155" fillId="0" borderId="36">
      <alignment horizontal="center"/>
    </xf>
    <xf numFmtId="0" fontId="155" fillId="0" borderId="36">
      <alignment horizontal="center"/>
    </xf>
    <xf numFmtId="0" fontId="155" fillId="0" borderId="36">
      <alignment horizontal="center"/>
    </xf>
    <xf numFmtId="205" fontId="6" fillId="0" borderId="0"/>
    <xf numFmtId="205" fontId="6" fillId="0" borderId="0"/>
    <xf numFmtId="205" fontId="6" fillId="0" borderId="0"/>
    <xf numFmtId="205" fontId="6" fillId="0" borderId="0"/>
    <xf numFmtId="205" fontId="6" fillId="0" borderId="0"/>
    <xf numFmtId="205" fontId="6" fillId="0" borderId="0"/>
    <xf numFmtId="205" fontId="6" fillId="0" borderId="0"/>
    <xf numFmtId="205" fontId="6" fillId="0" borderId="0"/>
    <xf numFmtId="0" fontId="139" fillId="0" borderId="0" applyFont="0" applyFill="0" applyBorder="0" applyAlignment="0" applyProtection="0"/>
    <xf numFmtId="167" fontId="127" fillId="0" borderId="0" applyFill="0" applyBorder="0" applyAlignment="0" applyProtection="0"/>
    <xf numFmtId="0" fontId="149" fillId="0" borderId="0" applyFont="0" applyFill="0" applyBorder="0" applyAlignment="0" applyProtection="0"/>
    <xf numFmtId="185" fontId="158" fillId="0" borderId="0" applyFont="0" applyFill="0" applyBorder="0" applyAlignment="0" applyProtection="0"/>
    <xf numFmtId="206" fontId="151" fillId="0" borderId="0" applyFont="0" applyFill="0" applyBorder="0" applyAlignment="0" applyProtection="0">
      <alignment horizontal="right"/>
    </xf>
    <xf numFmtId="0" fontId="115" fillId="0" borderId="0" applyFont="0" applyFill="0" applyBorder="0" applyAlignment="0" applyProtection="0"/>
    <xf numFmtId="0" fontId="115" fillId="0" borderId="0" applyFont="0" applyFill="0" applyBorder="0" applyAlignment="0" applyProtection="0">
      <alignment horizontal="right"/>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8" fontId="159" fillId="0" borderId="0" applyFill="0" applyBorder="0" applyAlignment="0" applyProtection="0"/>
    <xf numFmtId="43" fontId="6" fillId="0" borderId="0" applyFont="0" applyFill="0" applyBorder="0" applyAlignment="0" applyProtection="0"/>
    <xf numFmtId="207" fontId="6" fillId="0" borderId="0" applyFont="0" applyFill="0" applyBorder="0" applyAlignment="0" applyProtection="0">
      <alignment horizontal="right"/>
    </xf>
    <xf numFmtId="207" fontId="6" fillId="0" borderId="0" applyFont="0" applyFill="0" applyBorder="0" applyAlignment="0" applyProtection="0">
      <alignment horizontal="right"/>
    </xf>
    <xf numFmtId="207" fontId="6" fillId="0" borderId="0" applyFont="0" applyFill="0" applyBorder="0" applyAlignment="0" applyProtection="0">
      <alignment horizontal="right"/>
    </xf>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8" fontId="127" fillId="0" borderId="0" applyFill="0" applyBorder="0" applyAlignment="0" applyProtection="0"/>
    <xf numFmtId="0" fontId="115" fillId="0" borderId="0" applyFont="0" applyFill="0" applyBorder="0" applyAlignment="0" applyProtection="0"/>
    <xf numFmtId="207" fontId="6" fillId="0" borderId="0" applyFont="0" applyFill="0" applyBorder="0" applyAlignment="0" applyProtection="0">
      <alignment horizontal="right"/>
    </xf>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8" fontId="6" fillId="0" borderId="0" applyFont="0" applyFill="0" applyBorder="0" applyAlignment="0" applyProtection="0"/>
    <xf numFmtId="0" fontId="115"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8" fontId="127" fillId="0" borderId="0" applyFill="0" applyBorder="0" applyAlignment="0" applyProtection="0"/>
    <xf numFmtId="168" fontId="127" fillId="0" borderId="0" applyFill="0" applyBorder="0" applyAlignment="0" applyProtection="0"/>
    <xf numFmtId="168" fontId="160"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87" fontId="110" fillId="0" borderId="0" applyFont="0" applyFill="0" applyBorder="0" applyAlignment="0" applyProtection="0"/>
    <xf numFmtId="20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42" fillId="0" borderId="0" applyFont="0" applyFill="0" applyBorder="0" applyAlignment="0" applyProtection="0"/>
    <xf numFmtId="0" fontId="115" fillId="0" borderId="0" applyFont="0" applyFill="0" applyBorder="0" applyAlignment="0" applyProtection="0"/>
    <xf numFmtId="3" fontId="161" fillId="0" borderId="0" applyFont="0" applyFill="0" applyBorder="0" applyAlignment="0" applyProtection="0"/>
    <xf numFmtId="0" fontId="115" fillId="0" borderId="0" applyFont="0" applyFill="0" applyBorder="0" applyAlignment="0" applyProtection="0"/>
    <xf numFmtId="0" fontId="162" fillId="0" borderId="0" applyNumberFormat="0" applyFill="0" applyAlignment="0" applyProtection="0"/>
    <xf numFmtId="209" fontId="6" fillId="0" borderId="0" applyFont="0" applyFill="0" applyBorder="0" applyAlignment="0" applyProtection="0"/>
    <xf numFmtId="0" fontId="6" fillId="0" borderId="0" applyNumberFormat="0" applyAlignment="0">
      <alignment horizontal="left"/>
    </xf>
    <xf numFmtId="0" fontId="6" fillId="0" borderId="0" applyNumberFormat="0" applyAlignment="0"/>
    <xf numFmtId="0" fontId="163" fillId="1" borderId="0" applyFont="0" applyFill="0" applyBorder="0" applyAlignment="0" applyProtection="0">
      <alignment horizontal="right"/>
    </xf>
    <xf numFmtId="0" fontId="129" fillId="0" borderId="0"/>
    <xf numFmtId="210" fontId="139" fillId="0" borderId="0" applyFont="0" applyFill="0" applyBorder="0" applyAlignment="0" applyProtection="0"/>
    <xf numFmtId="211" fontId="151" fillId="0" borderId="0" applyFont="0" applyFill="0" applyBorder="0" applyAlignment="0" applyProtection="0">
      <alignment horizontal="center"/>
    </xf>
    <xf numFmtId="212" fontId="6" fillId="0" borderId="0">
      <alignment horizontal="right"/>
    </xf>
    <xf numFmtId="212" fontId="127" fillId="0" borderId="0" applyFill="0" applyBorder="0" applyAlignment="0" applyProtection="0"/>
    <xf numFmtId="39" fontId="6" fillId="0" borderId="0" applyFont="0" applyFill="0" applyBorder="0" applyAlignment="0" applyProtection="0"/>
    <xf numFmtId="206" fontId="6" fillId="0" borderId="0" applyFont="0" applyFill="0" applyBorder="0" applyAlignment="0" applyProtection="0">
      <alignment horizontal="right"/>
    </xf>
    <xf numFmtId="213" fontId="151" fillId="0" borderId="0" applyFont="0" applyFill="0" applyBorder="0" applyAlignment="0" applyProtection="0">
      <alignment horizontal="right"/>
    </xf>
    <xf numFmtId="174" fontId="6"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alignment horizontal="right"/>
    </xf>
    <xf numFmtId="214" fontId="6" fillId="0" borderId="0" applyFont="0" applyFill="0" applyBorder="0" applyAlignment="0" applyProtection="0"/>
    <xf numFmtId="0" fontId="115" fillId="0" borderId="0" applyFont="0" applyFill="0" applyBorder="0" applyAlignment="0" applyProtection="0"/>
    <xf numFmtId="215" fontId="127" fillId="0" borderId="0" applyFill="0" applyBorder="0" applyAlignment="0" applyProtection="0"/>
    <xf numFmtId="215" fontId="127" fillId="0" borderId="0" applyFill="0" applyBorder="0" applyAlignment="0" applyProtection="0"/>
    <xf numFmtId="216" fontId="114" fillId="101" borderId="45">
      <alignment horizontal="right"/>
    </xf>
    <xf numFmtId="0" fontId="161" fillId="0" borderId="0" applyFont="0" applyFill="0" applyBorder="0" applyAlignment="0" applyProtection="0"/>
    <xf numFmtId="0" fontId="6" fillId="102" borderId="0"/>
    <xf numFmtId="217" fontId="6" fillId="0" borderId="0"/>
    <xf numFmtId="218" fontId="145" fillId="0" borderId="0">
      <alignment horizontal="right"/>
    </xf>
    <xf numFmtId="0" fontId="163" fillId="0" borderId="0" applyNumberFormat="0" applyAlignment="0"/>
    <xf numFmtId="214" fontId="112" fillId="88" borderId="37">
      <protection locked="0"/>
    </xf>
    <xf numFmtId="0" fontId="163" fillId="0" borderId="0" applyNumberFormat="0" applyFont="0" applyAlignment="0" applyProtection="0"/>
    <xf numFmtId="219" fontId="6" fillId="0" borderId="0"/>
    <xf numFmtId="220" fontId="40" fillId="112" borderId="0" applyFont="0" applyFill="0" applyBorder="0" applyAlignment="0" applyProtection="0"/>
    <xf numFmtId="17" fontId="59" fillId="0" borderId="0" applyFill="0" applyBorder="0">
      <alignment horizontal="right"/>
    </xf>
    <xf numFmtId="221" fontId="59" fillId="0" borderId="36"/>
    <xf numFmtId="221" fontId="59" fillId="0" borderId="36"/>
    <xf numFmtId="221" fontId="59" fillId="0" borderId="36"/>
    <xf numFmtId="221" fontId="59" fillId="0" borderId="36"/>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19" fontId="6" fillId="0" borderId="0"/>
    <xf numFmtId="222" fontId="6" fillId="0" borderId="0" applyFont="0" applyFill="0" applyBorder="0" applyAlignment="0" applyProtection="0"/>
    <xf numFmtId="14" fontId="32" fillId="0" borderId="0" applyFill="0" applyBorder="0" applyAlignment="0"/>
    <xf numFmtId="219" fontId="6" fillId="0" borderId="0"/>
    <xf numFmtId="14" fontId="157" fillId="0" borderId="0">
      <alignment horizontal="right"/>
      <protection locked="0"/>
    </xf>
    <xf numFmtId="0" fontId="163" fillId="0" borderId="2" applyFont="0" applyFill="0" applyBorder="0" applyAlignment="0" applyProtection="0">
      <alignment horizontal="right"/>
    </xf>
    <xf numFmtId="0" fontId="163" fillId="0" borderId="2" applyFont="0" applyFill="0" applyBorder="0" applyAlignment="0" applyProtection="0">
      <alignment horizontal="right"/>
    </xf>
    <xf numFmtId="14" fontId="163" fillId="0" borderId="0" applyFont="0" applyFill="0" applyBorder="0" applyAlignment="0" applyProtection="0"/>
    <xf numFmtId="14" fontId="153" fillId="0" borderId="0" applyFont="0" applyFill="0" applyBorder="0" applyAlignment="0" applyProtection="0">
      <alignment horizontal="center"/>
    </xf>
    <xf numFmtId="223" fontId="153" fillId="0" borderId="0" applyFont="0" applyFill="0" applyBorder="0" applyAlignment="0" applyProtection="0">
      <alignment horizontal="center"/>
    </xf>
    <xf numFmtId="0" fontId="110" fillId="0" borderId="0"/>
    <xf numFmtId="0" fontId="36" fillId="0" borderId="0">
      <alignment horizontal="right"/>
    </xf>
    <xf numFmtId="0" fontId="36" fillId="0" borderId="0">
      <alignment horizontal="right"/>
    </xf>
    <xf numFmtId="0" fontId="110" fillId="0" borderId="0"/>
    <xf numFmtId="37" fontId="164" fillId="0" borderId="0"/>
    <xf numFmtId="10" fontId="6" fillId="13" borderId="2" applyNumberFormat="0" applyFont="0" applyBorder="0" applyAlignment="0" applyProtection="0">
      <protection locked="0"/>
    </xf>
    <xf numFmtId="10" fontId="6" fillId="13" borderId="2" applyNumberFormat="0" applyFont="0" applyBorder="0" applyAlignment="0" applyProtection="0">
      <protection locked="0"/>
    </xf>
    <xf numFmtId="168" fontId="6" fillId="0" borderId="0" applyFont="0" applyFill="0" applyBorder="0" applyAlignment="0" applyProtection="0"/>
    <xf numFmtId="224" fontId="36" fillId="0" borderId="0" applyFont="0" applyFill="0" applyBorder="0" applyAlignment="0" applyProtection="0"/>
    <xf numFmtId="0" fontId="139" fillId="0" borderId="0"/>
    <xf numFmtId="0" fontId="165" fillId="0" borderId="0">
      <protection locked="0"/>
    </xf>
    <xf numFmtId="196" fontId="139" fillId="0" borderId="0"/>
    <xf numFmtId="225" fontId="139" fillId="0" borderId="0" applyFont="0" applyFill="0" applyBorder="0" applyAlignment="0" applyProtection="0"/>
    <xf numFmtId="226" fontId="6" fillId="0" borderId="53" applyNumberFormat="0" applyFont="0" applyFill="0" applyAlignment="0" applyProtection="0"/>
    <xf numFmtId="212" fontId="166" fillId="0" borderId="0" applyFill="0" applyBorder="0" applyAlignment="0" applyProtection="0"/>
    <xf numFmtId="38" fontId="145" fillId="0" borderId="54">
      <alignment horizontal="right"/>
    </xf>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74" fillId="52" borderId="18" applyNumberFormat="0" applyAlignment="0" applyProtection="0"/>
    <xf numFmtId="0" fontId="167" fillId="101" borderId="0">
      <alignment horizontal="center"/>
    </xf>
    <xf numFmtId="0" fontId="149" fillId="0" borderId="0" applyFill="0" applyBorder="0" applyAlignment="0"/>
    <xf numFmtId="0" fontId="115" fillId="0" borderId="0" applyFill="0" applyBorder="0" applyAlignment="0"/>
    <xf numFmtId="0" fontId="149" fillId="0" borderId="0" applyFill="0" applyBorder="0" applyAlignment="0"/>
    <xf numFmtId="0" fontId="149" fillId="0" borderId="0" applyFill="0" applyBorder="0" applyAlignment="0"/>
    <xf numFmtId="0" fontId="115" fillId="0" borderId="0" applyFill="0" applyBorder="0" applyAlignment="0"/>
    <xf numFmtId="0" fontId="6" fillId="0" borderId="0" applyNumberFormat="0" applyAlignment="0">
      <alignment horizontal="left"/>
    </xf>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216" fontId="168" fillId="0" borderId="0"/>
    <xf numFmtId="0" fontId="168" fillId="0" borderId="0"/>
    <xf numFmtId="0" fontId="168" fillId="0" borderId="0"/>
    <xf numFmtId="227" fontId="169"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208" fontId="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0" fontId="115" fillId="0" borderId="0" applyFont="0" applyFill="0" applyBorder="0" applyAlignment="0" applyProtection="0"/>
    <xf numFmtId="0" fontId="36" fillId="0" borderId="0" applyFont="0" applyFill="0" applyBorder="0" applyAlignment="0" applyProtection="0"/>
    <xf numFmtId="0" fontId="170" fillId="0" borderId="0" applyNumberFormat="0" applyFill="0" applyBorder="0" applyAlignment="0" applyProtection="0"/>
    <xf numFmtId="0" fontId="65" fillId="0" borderId="0" applyNumberFormat="0" applyFill="0" applyBorder="0" applyAlignment="0" applyProtection="0"/>
    <xf numFmtId="0" fontId="98" fillId="0" borderId="0" applyNumberFormat="0" applyFill="0" applyBorder="0" applyAlignment="0" applyProtection="0"/>
    <xf numFmtId="229" fontId="171" fillId="0" borderId="0">
      <alignment horizontal="right" vertical="top"/>
    </xf>
    <xf numFmtId="230" fontId="172" fillId="0" borderId="0">
      <alignment horizontal="right" vertical="top"/>
    </xf>
    <xf numFmtId="230" fontId="171" fillId="0" borderId="0">
      <alignment horizontal="right" vertical="top"/>
    </xf>
    <xf numFmtId="231" fontId="172" fillId="0" borderId="0" applyFill="0" applyBorder="0">
      <alignment horizontal="right" vertical="top"/>
    </xf>
    <xf numFmtId="232" fontId="172" fillId="0" borderId="0" applyFill="0" applyBorder="0">
      <alignment horizontal="right" vertical="top"/>
    </xf>
    <xf numFmtId="233" fontId="172" fillId="0" borderId="0" applyFill="0" applyBorder="0">
      <alignment horizontal="right" vertical="top"/>
    </xf>
    <xf numFmtId="234" fontId="172" fillId="0" borderId="0" applyFill="0" applyBorder="0">
      <alignment horizontal="right" vertical="top"/>
    </xf>
    <xf numFmtId="235" fontId="172" fillId="0" borderId="0" applyFill="0" applyBorder="0">
      <alignment horizontal="right" vertical="top"/>
    </xf>
    <xf numFmtId="0" fontId="173" fillId="0" borderId="0">
      <alignment horizontal="center" wrapText="1"/>
    </xf>
    <xf numFmtId="236" fontId="155" fillId="0" borderId="0" applyFill="0" applyBorder="0">
      <alignment vertical="top"/>
    </xf>
    <xf numFmtId="236" fontId="174" fillId="0" borderId="0" applyFill="0" applyBorder="0" applyProtection="0">
      <alignment vertical="top"/>
    </xf>
    <xf numFmtId="236" fontId="175" fillId="0" borderId="0">
      <alignment vertical="top"/>
    </xf>
    <xf numFmtId="218" fontId="172" fillId="0" borderId="0" applyFill="0" applyBorder="0" applyAlignment="0" applyProtection="0">
      <alignment horizontal="right" vertical="top"/>
    </xf>
    <xf numFmtId="3" fontId="176" fillId="0" borderId="0" applyFont="0" applyAlignment="0"/>
    <xf numFmtId="236" fontId="177" fillId="0" borderId="0"/>
    <xf numFmtId="0" fontId="172" fillId="0" borderId="0" applyFill="0" applyBorder="0">
      <alignment horizontal="left" vertical="top"/>
    </xf>
    <xf numFmtId="170" fontId="68" fillId="13" borderId="2" applyFont="0" applyFill="0" applyBorder="0" applyAlignment="0" applyProtection="0">
      <protection locked="0"/>
    </xf>
    <xf numFmtId="170" fontId="68" fillId="13" borderId="2" applyFont="0" applyFill="0" applyBorder="0" applyAlignment="0" applyProtection="0">
      <protection locked="0"/>
    </xf>
    <xf numFmtId="3" fontId="178" fillId="0" borderId="0" applyNumberFormat="0" applyFont="0" applyFill="0" applyBorder="0" applyAlignment="0" applyProtection="0">
      <alignment horizontal="left"/>
    </xf>
    <xf numFmtId="0" fontId="6" fillId="0" borderId="0"/>
    <xf numFmtId="0" fontId="6" fillId="0" borderId="0"/>
    <xf numFmtId="0" fontId="6" fillId="0" borderId="0"/>
    <xf numFmtId="0" fontId="110" fillId="0" borderId="0"/>
    <xf numFmtId="0" fontId="179" fillId="0" borderId="0" applyFill="0" applyBorder="0" applyProtection="0">
      <alignment horizontal="left"/>
    </xf>
    <xf numFmtId="237" fontId="180" fillId="0" borderId="0"/>
    <xf numFmtId="0" fontId="6" fillId="0" borderId="0" applyBorder="0" applyProtection="0"/>
    <xf numFmtId="0" fontId="48" fillId="0" borderId="21" applyNumberFormat="0" applyFill="0" applyAlignment="0" applyProtection="0"/>
    <xf numFmtId="0" fontId="49" fillId="0" borderId="25" applyNumberFormat="0" applyFill="0" applyAlignment="0" applyProtection="0"/>
    <xf numFmtId="0" fontId="101" fillId="0" borderId="7" applyNumberFormat="0" applyFill="0" applyAlignment="0" applyProtection="0"/>
    <xf numFmtId="0" fontId="49" fillId="0" borderId="25" applyNumberFormat="0" applyFill="0" applyAlignment="0" applyProtection="0"/>
    <xf numFmtId="0" fontId="49" fillId="84" borderId="0" applyNumberFormat="0" applyBorder="0" applyAlignment="0" applyProtection="0"/>
    <xf numFmtId="0" fontId="42" fillId="69" borderId="0" applyNumberFormat="0" applyBorder="0" applyAlignment="0" applyProtection="0"/>
    <xf numFmtId="0" fontId="3" fillId="2" borderId="0" applyNumberFormat="0" applyBorder="0" applyAlignment="0" applyProtection="0"/>
    <xf numFmtId="0" fontId="42" fillId="69" borderId="0" applyNumberFormat="0" applyBorder="0" applyAlignment="0" applyProtection="0"/>
    <xf numFmtId="0" fontId="181" fillId="52" borderId="0" applyNumberFormat="0" applyBorder="0" applyAlignment="0" applyProtection="0"/>
    <xf numFmtId="0" fontId="49" fillId="84"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37" fontId="182" fillId="0" borderId="55">
      <alignment horizontal="right" vertical="center"/>
    </xf>
    <xf numFmtId="38" fontId="40" fillId="101" borderId="0" applyNumberFormat="0" applyBorder="0" applyAlignment="0" applyProtection="0"/>
    <xf numFmtId="0" fontId="163" fillId="1" borderId="0" applyFont="0" applyFill="0" applyBorder="0" applyAlignment="0" applyProtection="0">
      <alignment horizontal="right"/>
    </xf>
    <xf numFmtId="238" fontId="183" fillId="0" borderId="0" applyFill="0" applyBorder="0" applyAlignment="0" applyProtection="0"/>
    <xf numFmtId="0" fontId="110" fillId="0" borderId="0" applyFont="0">
      <alignment horizontal="centerContinuous"/>
    </xf>
    <xf numFmtId="239" fontId="34" fillId="0" borderId="0"/>
    <xf numFmtId="0" fontId="184" fillId="0" borderId="44">
      <alignment horizontal="centerContinuous"/>
    </xf>
    <xf numFmtId="0" fontId="185" fillId="0" borderId="0">
      <alignment horizontal="centerContinuous"/>
    </xf>
    <xf numFmtId="0" fontId="186" fillId="0" borderId="0">
      <alignment horizontal="centerContinuous"/>
    </xf>
    <xf numFmtId="240" fontId="59" fillId="112" borderId="2" applyNumberFormat="0" applyFont="0" applyAlignment="0"/>
    <xf numFmtId="240" fontId="59" fillId="112" borderId="2" applyNumberFormat="0" applyFont="0" applyAlignment="0"/>
    <xf numFmtId="240" fontId="59" fillId="112" borderId="2" applyNumberFormat="0" applyFont="0" applyAlignment="0"/>
    <xf numFmtId="239" fontId="6" fillId="0" borderId="0" applyFont="0" applyFill="0" applyBorder="0" applyAlignment="0" applyProtection="0">
      <alignment horizontal="right"/>
    </xf>
    <xf numFmtId="204" fontId="141" fillId="0" borderId="0" applyBorder="0" applyAlignment="0" applyProtection="0"/>
    <xf numFmtId="49" fontId="187" fillId="137" borderId="0">
      <alignment horizontal="center"/>
    </xf>
    <xf numFmtId="0" fontId="35" fillId="0" borderId="56" applyNumberFormat="0" applyAlignment="0" applyProtection="0">
      <alignment horizontal="left" vertical="center"/>
    </xf>
    <xf numFmtId="0" fontId="35" fillId="0" borderId="1">
      <alignment horizontal="left" vertical="center"/>
    </xf>
    <xf numFmtId="0" fontId="35" fillId="0" borderId="1">
      <alignment horizontal="left" vertical="center"/>
    </xf>
    <xf numFmtId="0" fontId="35" fillId="0" borderId="1">
      <alignment horizontal="left" vertical="center"/>
    </xf>
    <xf numFmtId="0" fontId="35" fillId="0" borderId="1">
      <alignment horizontal="left" vertical="center"/>
    </xf>
    <xf numFmtId="0" fontId="35" fillId="0" borderId="1">
      <alignment horizontal="left" vertical="center"/>
    </xf>
    <xf numFmtId="0" fontId="35" fillId="0" borderId="1">
      <alignment horizontal="left" vertical="center"/>
    </xf>
    <xf numFmtId="0" fontId="35" fillId="0" borderId="1">
      <alignment horizontal="left" vertical="center"/>
    </xf>
    <xf numFmtId="0" fontId="110" fillId="0" borderId="0"/>
    <xf numFmtId="49" fontId="188" fillId="0" borderId="57" applyProtection="0">
      <alignment horizontal="right" wrapText="1"/>
    </xf>
    <xf numFmtId="0" fontId="52" fillId="0" borderId="22" applyNumberFormat="0" applyFill="0" applyAlignment="0" applyProtection="0"/>
    <xf numFmtId="0" fontId="106" fillId="0" borderId="41" applyNumberFormat="0" applyFill="0" applyAlignment="0" applyProtection="0"/>
    <xf numFmtId="0" fontId="92" fillId="0" borderId="10" applyNumberFormat="0" applyFill="0" applyAlignment="0" applyProtection="0"/>
    <xf numFmtId="0" fontId="92" fillId="0" borderId="10" applyNumberFormat="0" applyFill="0" applyAlignment="0" applyProtection="0"/>
    <xf numFmtId="49" fontId="188" fillId="0" borderId="0" applyProtection="0">
      <alignment wrapText="1"/>
    </xf>
    <xf numFmtId="0" fontId="53" fillId="0" borderId="23" applyNumberFormat="0" applyFill="0" applyAlignment="0" applyProtection="0"/>
    <xf numFmtId="0" fontId="107" fillId="0" borderId="42" applyNumberFormat="0" applyFill="0" applyAlignment="0" applyProtection="0"/>
    <xf numFmtId="0" fontId="93" fillId="0" borderId="11" applyNumberFormat="0" applyFill="0" applyAlignment="0" applyProtection="0"/>
    <xf numFmtId="0" fontId="93" fillId="0" borderId="11" applyNumberFormat="0" applyFill="0" applyAlignment="0" applyProtection="0"/>
    <xf numFmtId="49" fontId="189" fillId="0" borderId="58" applyProtection="0">
      <alignment horizontal="right" wrapText="1"/>
    </xf>
    <xf numFmtId="0" fontId="54" fillId="0" borderId="24" applyNumberFormat="0" applyFill="0" applyAlignment="0" applyProtection="0"/>
    <xf numFmtId="0" fontId="108" fillId="0" borderId="43"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49" fontId="189" fillId="0" borderId="0" applyProtection="0">
      <alignment wrapText="1"/>
    </xf>
    <xf numFmtId="0" fontId="54" fillId="0" borderId="0" applyNumberFormat="0" applyFill="0" applyBorder="0" applyAlignment="0" applyProtection="0"/>
    <xf numFmtId="0" fontId="94" fillId="0" borderId="0" applyNumberFormat="0" applyFill="0" applyBorder="0" applyAlignment="0" applyProtection="0"/>
    <xf numFmtId="0" fontId="190" fillId="0" borderId="0">
      <alignment horizontal="right"/>
    </xf>
    <xf numFmtId="0" fontId="190" fillId="0" borderId="0">
      <alignment horizontal="left"/>
    </xf>
    <xf numFmtId="0" fontId="191" fillId="0" borderId="0" applyNumberFormat="0" applyFill="0" applyBorder="0" applyAlignment="0" applyProtection="0">
      <alignment horizontal="left"/>
    </xf>
    <xf numFmtId="0" fontId="192" fillId="0" borderId="0" applyNumberFormat="0" applyFill="0" applyBorder="0" applyAlignment="0" applyProtection="0">
      <alignment horizontal="center"/>
    </xf>
    <xf numFmtId="0" fontId="193" fillId="0" borderId="0" applyNumberFormat="0" applyFill="0" applyBorder="0" applyAlignment="0" applyProtection="0">
      <alignment horizontal="center"/>
    </xf>
    <xf numFmtId="38" fontId="6" fillId="0" borderId="0" applyNumberFormat="0" applyFill="0" applyBorder="0"/>
    <xf numFmtId="0" fontId="110" fillId="0" borderId="0" applyNumberFormat="0" applyFill="0" applyBorder="0" applyAlignment="0" applyProtection="0"/>
    <xf numFmtId="0" fontId="135" fillId="0" borderId="0">
      <alignment horizontal="center"/>
    </xf>
    <xf numFmtId="0" fontId="86"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165" fontId="167" fillId="138" borderId="0">
      <protection locked="0"/>
    </xf>
    <xf numFmtId="0" fontId="6" fillId="138" borderId="38" applyNumberFormat="0" applyFont="0">
      <alignment horizontal="left"/>
      <protection locked="0"/>
    </xf>
    <xf numFmtId="195" fontId="139" fillId="0" borderId="0" applyFont="0" applyFill="0" applyBorder="0" applyAlignment="0" applyProtection="0"/>
    <xf numFmtId="10" fontId="40" fillId="112" borderId="2" applyNumberFormat="0" applyBorder="0" applyAlignment="0" applyProtection="0"/>
    <xf numFmtId="10" fontId="40" fillId="112" borderId="2" applyNumberFormat="0" applyBorder="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195" fillId="108" borderId="5"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108"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50" fillId="77" borderId="19" applyNumberFormat="0" applyAlignment="0" applyProtection="0"/>
    <xf numFmtId="0" fontId="51" fillId="52" borderId="18" applyNumberFormat="0" applyAlignment="0" applyProtection="0"/>
    <xf numFmtId="0" fontId="50" fillId="77" borderId="19" applyNumberFormat="0" applyAlignment="0" applyProtection="0"/>
    <xf numFmtId="0" fontId="95" fillId="18" borderId="5"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108"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108"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1" fillId="52"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108"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1" fillId="52" borderId="18" applyNumberFormat="0" applyAlignment="0" applyProtection="0"/>
    <xf numFmtId="0" fontId="51" fillId="108" borderId="18" applyNumberFormat="0" applyAlignment="0" applyProtection="0"/>
    <xf numFmtId="0" fontId="51" fillId="52" borderId="18" applyNumberFormat="0" applyAlignment="0" applyProtection="0"/>
    <xf numFmtId="0" fontId="95" fillId="18" borderId="5" applyNumberFormat="0" applyAlignment="0" applyProtection="0"/>
    <xf numFmtId="0" fontId="6" fillId="99" borderId="0"/>
    <xf numFmtId="0" fontId="51" fillId="108" borderId="18" applyNumberFormat="0" applyAlignment="0" applyProtection="0"/>
    <xf numFmtId="0" fontId="110" fillId="0" borderId="0" applyNumberFormat="0" applyFill="0" applyBorder="0" applyAlignment="0">
      <protection locked="0"/>
    </xf>
    <xf numFmtId="0" fontId="6" fillId="0" borderId="0"/>
    <xf numFmtId="0" fontId="115" fillId="139" borderId="2" applyNumberFormat="0" applyFont="0" applyBorder="0" applyAlignment="0">
      <alignment horizontal="right"/>
    </xf>
    <xf numFmtId="0" fontId="115" fillId="139" borderId="2" applyNumberFormat="0" applyFont="0" applyBorder="0" applyAlignment="0">
      <alignment horizontal="right"/>
    </xf>
    <xf numFmtId="0" fontId="115" fillId="139" borderId="2" applyNumberFormat="0" applyAlignment="0">
      <alignment horizontal="right"/>
    </xf>
    <xf numFmtId="0" fontId="115" fillId="139" borderId="2" applyNumberFormat="0" applyAlignment="0">
      <alignment horizontal="right"/>
    </xf>
    <xf numFmtId="0" fontId="115" fillId="139" borderId="2" applyNumberFormat="0" applyAlignment="0">
      <alignment horizontal="right"/>
    </xf>
    <xf numFmtId="0" fontId="115" fillId="139" borderId="2" applyNumberFormat="0" applyAlignment="0">
      <alignment horizontal="right"/>
    </xf>
    <xf numFmtId="0" fontId="115" fillId="139" borderId="2" applyNumberFormat="0" applyAlignment="0">
      <alignment horizontal="right"/>
    </xf>
    <xf numFmtId="0" fontId="115" fillId="139" borderId="2" applyNumberFormat="0" applyAlignment="0">
      <alignment horizontal="right"/>
    </xf>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110" fillId="0" borderId="0"/>
    <xf numFmtId="0" fontId="167" fillId="114" borderId="59" applyFont="0">
      <alignment horizontal="left"/>
      <protection locked="0"/>
    </xf>
    <xf numFmtId="164" fontId="167" fillId="138" borderId="0">
      <protection locked="0"/>
    </xf>
    <xf numFmtId="43" fontId="167" fillId="138" borderId="0">
      <protection locked="0"/>
    </xf>
    <xf numFmtId="241" fontId="167" fillId="138" borderId="0">
      <protection locked="0"/>
    </xf>
    <xf numFmtId="242" fontId="196" fillId="0" borderId="0" applyFill="0" applyBorder="0" applyProtection="0">
      <alignment horizontal="right"/>
    </xf>
    <xf numFmtId="243" fontId="196" fillId="0" borderId="0" applyFill="0" applyBorder="0" applyProtection="0"/>
    <xf numFmtId="242" fontId="197" fillId="0" borderId="0" applyFill="0" applyBorder="0" applyProtection="0">
      <alignment horizontal="right"/>
    </xf>
    <xf numFmtId="0" fontId="59" fillId="0" borderId="53" applyFill="0" applyProtection="0">
      <alignment horizontal="centerContinuous"/>
    </xf>
    <xf numFmtId="0" fontId="59" fillId="0" borderId="36" applyFill="0" applyProtection="0"/>
    <xf numFmtId="0" fontId="59" fillId="0" borderId="36" applyFill="0" applyProtection="0"/>
    <xf numFmtId="0" fontId="59" fillId="0" borderId="36" applyFill="0" applyProtection="0"/>
    <xf numFmtId="0" fontId="59" fillId="0" borderId="36" applyFill="0" applyProtection="0"/>
    <xf numFmtId="0" fontId="59" fillId="0" borderId="36" applyFill="0" applyProtection="0"/>
    <xf numFmtId="0" fontId="59" fillId="0" borderId="36"/>
    <xf numFmtId="0" fontId="59" fillId="0" borderId="36"/>
    <xf numFmtId="0" fontId="59" fillId="0" borderId="36"/>
    <xf numFmtId="0" fontId="59" fillId="0" borderId="36"/>
    <xf numFmtId="0" fontId="59" fillId="0" borderId="36"/>
    <xf numFmtId="242" fontId="196" fillId="0" borderId="36">
      <alignment horizontal="right"/>
    </xf>
    <xf numFmtId="242" fontId="196" fillId="0" borderId="36">
      <alignment horizontal="right"/>
    </xf>
    <xf numFmtId="242" fontId="196" fillId="0" borderId="36">
      <alignment horizontal="right"/>
    </xf>
    <xf numFmtId="242" fontId="196" fillId="0" borderId="36">
      <alignment horizontal="right"/>
    </xf>
    <xf numFmtId="242" fontId="196" fillId="0" borderId="36">
      <alignment horizontal="right"/>
    </xf>
    <xf numFmtId="243" fontId="196" fillId="0" borderId="36"/>
    <xf numFmtId="243" fontId="196" fillId="0" borderId="36"/>
    <xf numFmtId="243" fontId="196" fillId="0" borderId="36"/>
    <xf numFmtId="243" fontId="196" fillId="0" borderId="36"/>
    <xf numFmtId="243" fontId="196" fillId="0" borderId="36"/>
    <xf numFmtId="242" fontId="197" fillId="0" borderId="36">
      <alignment horizontal="right"/>
    </xf>
    <xf numFmtId="242" fontId="197" fillId="0" borderId="36">
      <alignment horizontal="right"/>
    </xf>
    <xf numFmtId="242" fontId="197" fillId="0" borderId="36">
      <alignment horizontal="right"/>
    </xf>
    <xf numFmtId="242" fontId="197" fillId="0" borderId="36">
      <alignment horizontal="right"/>
    </xf>
    <xf numFmtId="242" fontId="197" fillId="0" borderId="36">
      <alignment horizontal="right"/>
    </xf>
    <xf numFmtId="244" fontId="40" fillId="0" borderId="0" applyFill="0" applyBorder="0" applyProtection="0">
      <alignment horizontal="right"/>
    </xf>
    <xf numFmtId="242" fontId="40" fillId="0" borderId="36"/>
    <xf numFmtId="242" fontId="40" fillId="0" borderId="36"/>
    <xf numFmtId="242" fontId="40" fillId="0" borderId="36"/>
    <xf numFmtId="242" fontId="40" fillId="0" borderId="36"/>
    <xf numFmtId="242" fontId="40" fillId="0" borderId="36"/>
    <xf numFmtId="173" fontId="1" fillId="0" borderId="0" applyFont="0" applyFill="0" applyBorder="0" applyAlignment="0" applyProtection="0"/>
    <xf numFmtId="245" fontId="6" fillId="0" borderId="0" applyFont="0" applyFill="0" applyBorder="0" applyAlignment="0" applyProtection="0"/>
    <xf numFmtId="168" fontId="6" fillId="0" borderId="0" applyFont="0" applyFill="0" applyBorder="0" applyAlignment="0" applyProtection="0"/>
    <xf numFmtId="245" fontId="6" fillId="0" borderId="0" applyFont="0" applyFill="0" applyBorder="0" applyAlignment="0" applyProtection="0"/>
    <xf numFmtId="168" fontId="6" fillId="0" borderId="0" applyFont="0" applyFill="0" applyBorder="0" applyAlignment="0" applyProtection="0"/>
    <xf numFmtId="246" fontId="6" fillId="0" borderId="0" applyFont="0" applyFill="0" applyBorder="0" applyAlignment="0" applyProtection="0"/>
    <xf numFmtId="246" fontId="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245" fontId="6" fillId="0" borderId="0" applyFont="0" applyFill="0" applyBorder="0" applyAlignment="0" applyProtection="0"/>
    <xf numFmtId="168" fontId="113" fillId="0" borderId="0" applyFill="0" applyBorder="0" applyAlignment="0" applyProtection="0"/>
    <xf numFmtId="43" fontId="1" fillId="0" borderId="0" applyFont="0" applyFill="0" applyBorder="0" applyAlignment="0" applyProtection="0"/>
    <xf numFmtId="1" fontId="198" fillId="1" borderId="45">
      <protection locked="0"/>
    </xf>
    <xf numFmtId="0" fontId="36" fillId="0" borderId="0" applyFill="0" applyProtection="0">
      <alignment horizontal="centerContinuous"/>
    </xf>
    <xf numFmtId="0" fontId="8" fillId="0" borderId="0" applyFill="0" applyProtection="0">
      <alignment horizontal="centerContinuous"/>
    </xf>
    <xf numFmtId="242" fontId="40" fillId="0" borderId="36"/>
    <xf numFmtId="242" fontId="40" fillId="0" borderId="36"/>
    <xf numFmtId="242" fontId="40" fillId="0" borderId="36"/>
    <xf numFmtId="242" fontId="40" fillId="0" borderId="36"/>
    <xf numFmtId="242" fontId="40" fillId="0" borderId="36"/>
    <xf numFmtId="242" fontId="40" fillId="0" borderId="36"/>
    <xf numFmtId="242" fontId="40" fillId="0" borderId="36"/>
    <xf numFmtId="242" fontId="40" fillId="0" borderId="36"/>
    <xf numFmtId="242" fontId="40" fillId="0" borderId="36"/>
    <xf numFmtId="242" fontId="40" fillId="0" borderId="36"/>
    <xf numFmtId="242" fontId="40" fillId="0" borderId="0" applyFill="0" applyBorder="0" applyProtection="0"/>
    <xf numFmtId="242" fontId="40" fillId="0" borderId="60" applyFill="0" applyProtection="0"/>
    <xf numFmtId="242" fontId="40" fillId="0" borderId="61" applyFill="0" applyProtection="0"/>
    <xf numFmtId="0" fontId="115" fillId="0" borderId="0">
      <alignment horizontal="left"/>
    </xf>
    <xf numFmtId="0" fontId="199" fillId="0" borderId="0" applyNumberFormat="0" applyFill="0" applyBorder="0" applyAlignment="0" applyProtection="0"/>
    <xf numFmtId="0" fontId="149" fillId="0" borderId="0" applyFill="0" applyBorder="0" applyAlignment="0"/>
    <xf numFmtId="0" fontId="115" fillId="0" borderId="0" applyFill="0" applyBorder="0" applyAlignment="0"/>
    <xf numFmtId="0" fontId="149" fillId="0" borderId="0" applyFill="0" applyBorder="0" applyAlignment="0"/>
    <xf numFmtId="0" fontId="149" fillId="0" borderId="0" applyFill="0" applyBorder="0" applyAlignment="0"/>
    <xf numFmtId="0" fontId="115" fillId="0" borderId="0" applyFill="0" applyBorder="0" applyAlignment="0"/>
    <xf numFmtId="37" fontId="200" fillId="0" borderId="0" applyNumberFormat="0" applyFill="0" applyBorder="0" applyAlignment="0" applyProtection="0">
      <alignment horizontal="right"/>
    </xf>
    <xf numFmtId="0" fontId="201" fillId="0" borderId="62" applyNumberFormat="0" applyFill="0" applyAlignment="0" applyProtection="0"/>
    <xf numFmtId="0" fontId="48" fillId="0" borderId="21" applyNumberFormat="0" applyFill="0" applyAlignment="0" applyProtection="0"/>
    <xf numFmtId="0" fontId="49" fillId="0" borderId="25" applyNumberFormat="0" applyFill="0" applyAlignment="0" applyProtection="0"/>
    <xf numFmtId="0" fontId="49" fillId="0" borderId="25" applyNumberFormat="0" applyFill="0" applyAlignment="0" applyProtection="0"/>
    <xf numFmtId="0" fontId="49" fillId="0" borderId="25" applyNumberFormat="0" applyFill="0" applyAlignment="0" applyProtection="0"/>
    <xf numFmtId="0" fontId="6" fillId="90" borderId="0"/>
    <xf numFmtId="0" fontId="110" fillId="0" borderId="0"/>
    <xf numFmtId="0" fontId="202" fillId="0" borderId="51">
      <alignment horizontal="left"/>
      <protection locked="0"/>
    </xf>
    <xf numFmtId="0" fontId="6" fillId="0" borderId="0" applyNumberFormat="0" applyFill="0" applyBorder="0" applyAlignment="0" applyProtection="0"/>
    <xf numFmtId="0" fontId="6" fillId="0" borderId="0" applyNumberFormat="0" applyFill="0" applyBorder="0" applyAlignment="0" applyProtection="0"/>
    <xf numFmtId="238" fontId="203" fillId="0" borderId="0" applyFill="0" applyBorder="0" applyAlignment="0" applyProtection="0"/>
    <xf numFmtId="0" fontId="110" fillId="0" borderId="0" applyNumberFormat="0" applyFont="0" applyFill="0" applyBorder="0" applyAlignment="0"/>
    <xf numFmtId="38" fontId="149" fillId="0" borderId="0" applyFont="0" applyFill="0" applyBorder="0" applyAlignment="0" applyProtection="0"/>
    <xf numFmtId="40" fontId="149" fillId="0" borderId="0" applyFont="0" applyFill="0" applyBorder="0" applyAlignment="0" applyProtection="0"/>
    <xf numFmtId="0" fontId="204" fillId="0" borderId="0" applyBorder="0"/>
    <xf numFmtId="38" fontId="126" fillId="0" borderId="0" applyFont="0" applyFill="0" applyBorder="0" applyAlignment="0" applyProtection="0"/>
    <xf numFmtId="40" fontId="12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151" fillId="0" borderId="0" applyFont="0" applyFill="0" applyBorder="0" applyAlignment="0" applyProtection="0">
      <alignment horizontal="right"/>
    </xf>
    <xf numFmtId="210" fontId="151" fillId="0" borderId="0" applyFill="0" applyProtection="0">
      <alignment horizontal="right"/>
    </xf>
    <xf numFmtId="3" fontId="151" fillId="0" borderId="0" applyFont="0" applyFill="0" applyBorder="0" applyAlignment="0" applyProtection="0">
      <alignment horizontal="center"/>
    </xf>
    <xf numFmtId="0" fontId="115" fillId="0" borderId="0" applyFont="0" applyFill="0" applyBorder="0" applyAlignment="0" applyProtection="0">
      <alignment horizontal="right"/>
    </xf>
    <xf numFmtId="225" fontId="126" fillId="0" borderId="0" applyFont="0" applyFill="0" applyBorder="0" applyAlignment="0" applyProtection="0"/>
    <xf numFmtId="216" fontId="12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7" fontId="111" fillId="0" borderId="0" applyFont="0" applyFill="0" applyBorder="0" applyAlignment="0" applyProtection="0"/>
    <xf numFmtId="209" fontId="141" fillId="0" borderId="0" applyFont="0" applyFill="0" applyBorder="0" applyAlignment="0" applyProtection="0"/>
    <xf numFmtId="0" fontId="6" fillId="0" borderId="0" applyFont="0" applyFill="0" applyBorder="0" applyAlignment="0" applyProtection="0"/>
    <xf numFmtId="0" fontId="110" fillId="0" borderId="0"/>
    <xf numFmtId="0" fontId="110" fillId="0" borderId="0"/>
    <xf numFmtId="0" fontId="34" fillId="0" borderId="0"/>
    <xf numFmtId="194" fontId="34" fillId="0" borderId="0"/>
    <xf numFmtId="173" fontId="137" fillId="0" borderId="0"/>
    <xf numFmtId="0" fontId="6" fillId="0" borderId="0" applyNumberFormat="0" applyFont="0" applyFill="0" applyBorder="0" applyAlignment="0" applyProtection="0"/>
    <xf numFmtId="0" fontId="55" fillId="85" borderId="0" applyNumberFormat="0" applyBorder="0" applyAlignment="0" applyProtection="0"/>
    <xf numFmtId="0" fontId="49" fillId="77" borderId="0" applyNumberFormat="0" applyBorder="0" applyAlignment="0" applyProtection="0"/>
    <xf numFmtId="0" fontId="5" fillId="4" borderId="0" applyNumberFormat="0" applyBorder="0" applyAlignment="0" applyProtection="0"/>
    <xf numFmtId="0" fontId="49" fillId="77" borderId="0" applyNumberFormat="0" applyBorder="0" applyAlignment="0" applyProtection="0"/>
    <xf numFmtId="0" fontId="205" fillId="86" borderId="0" applyNumberFormat="0" applyBorder="0" applyAlignment="0" applyProtection="0"/>
    <xf numFmtId="0" fontId="55" fillId="85"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55" fillId="86" borderId="0" applyNumberFormat="0" applyBorder="0" applyAlignment="0" applyProtection="0"/>
    <xf numFmtId="0" fontId="49" fillId="77" borderId="0" applyNumberFormat="0" applyBorder="0" applyAlignment="0" applyProtection="0"/>
    <xf numFmtId="0" fontId="206" fillId="0" borderId="0"/>
    <xf numFmtId="0" fontId="129" fillId="0" borderId="0">
      <alignment horizontal="left"/>
    </xf>
    <xf numFmtId="0" fontId="145" fillId="0" borderId="0" applyNumberFormat="0" applyFill="0" applyAlignment="0" applyProtection="0"/>
    <xf numFmtId="37" fontId="162" fillId="0" borderId="0"/>
    <xf numFmtId="248" fontId="36" fillId="0" borderId="0" applyFont="0" applyFill="0" applyBorder="0" applyAlignment="0" applyProtection="0"/>
    <xf numFmtId="0" fontId="169" fillId="0" borderId="0"/>
    <xf numFmtId="0" fontId="111" fillId="0" borderId="0"/>
    <xf numFmtId="0" fontId="36" fillId="0" borderId="0"/>
    <xf numFmtId="249" fontId="207" fillId="0" borderId="0"/>
    <xf numFmtId="0" fontId="6" fillId="0" borderId="0"/>
    <xf numFmtId="199" fontId="1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0" fontId="127" fillId="0" borderId="0"/>
    <xf numFmtId="0" fontId="6" fillId="0" borderId="0"/>
    <xf numFmtId="199" fontId="159" fillId="0" borderId="0"/>
    <xf numFmtId="250" fontId="113" fillId="0" borderId="0"/>
    <xf numFmtId="25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9" fontId="6" fillId="0" borderId="0"/>
    <xf numFmtId="199" fontId="127" fillId="0" borderId="0"/>
    <xf numFmtId="0" fontId="6" fillId="0" borderId="0"/>
    <xf numFmtId="0" fontId="6" fillId="0" borderId="0" applyNumberFormat="0" applyFill="0" applyBorder="0" applyAlignment="0" applyProtection="0"/>
    <xf numFmtId="0" fontId="208"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209"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5" fontId="59" fillId="0" borderId="0" applyNumberFormat="0" applyFill="0" applyBorder="0" applyAlignment="0" applyProtection="0"/>
    <xf numFmtId="251" fontId="210" fillId="0" borderId="0" applyFont="0" applyFill="0" applyBorder="0" applyAlignment="0"/>
    <xf numFmtId="1" fontId="211" fillId="0" borderId="0" applyFont="0" applyFill="0" applyBorder="0" applyAlignment="0" applyProtection="0">
      <alignment horizontal="center"/>
    </xf>
    <xf numFmtId="0" fontId="212" fillId="0" borderId="36" applyNumberFormat="0">
      <alignment horizontal="left" vertical="top"/>
    </xf>
    <xf numFmtId="0" fontId="212" fillId="0" borderId="36" applyNumberFormat="0">
      <alignment horizontal="left" vertical="top"/>
    </xf>
    <xf numFmtId="0" fontId="212" fillId="0" borderId="36" applyNumberFormat="0">
      <alignment horizontal="left" vertical="top"/>
    </xf>
    <xf numFmtId="0" fontId="212" fillId="0" borderId="36" applyNumberFormat="0">
      <alignment horizontal="left" vertical="top"/>
    </xf>
    <xf numFmtId="0" fontId="212" fillId="0" borderId="36" applyNumberFormat="0">
      <alignment horizontal="left" vertical="top"/>
    </xf>
    <xf numFmtId="0" fontId="36" fillId="0" borderId="0"/>
    <xf numFmtId="0" fontId="111" fillId="0" borderId="0"/>
    <xf numFmtId="0" fontId="213" fillId="0" borderId="0"/>
    <xf numFmtId="0" fontId="214" fillId="0" borderId="63"/>
    <xf numFmtId="0" fontId="6" fillId="0" borderId="0"/>
    <xf numFmtId="252" fontId="40" fillId="0" borderId="0" applyFont="0" applyFill="0" applyBorder="0" applyAlignment="0" applyProtection="0"/>
    <xf numFmtId="37" fontId="215" fillId="0" borderId="0" applyNumberFormat="0" applyFont="0" applyFill="0" applyBorder="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216" fillId="0" borderId="51"/>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70" fillId="86" borderId="26" applyNumberFormat="0" applyFont="0" applyAlignment="0" applyProtection="0"/>
    <xf numFmtId="0" fontId="6" fillId="0" borderId="0"/>
    <xf numFmtId="1" fontId="165" fillId="0" borderId="0">
      <alignment horizontal="right"/>
      <protection locked="0"/>
    </xf>
    <xf numFmtId="0" fontId="139" fillId="0" borderId="0"/>
    <xf numFmtId="0" fontId="165" fillId="0" borderId="0">
      <protection locked="0"/>
    </xf>
    <xf numFmtId="0" fontId="115" fillId="0" borderId="0"/>
    <xf numFmtId="2" fontId="165" fillId="0" borderId="0">
      <alignment horizontal="right"/>
      <protection locked="0"/>
    </xf>
    <xf numFmtId="253" fontId="145" fillId="0" borderId="0" applyFill="0" applyBorder="0" applyAlignment="0" applyProtection="0"/>
    <xf numFmtId="254" fontId="145" fillId="0" borderId="0" applyNumberFormat="0" applyBorder="0">
      <alignment horizontal="right"/>
    </xf>
    <xf numFmtId="0" fontId="110" fillId="0" borderId="0"/>
    <xf numFmtId="165" fontId="167" fillId="0" borderId="0"/>
    <xf numFmtId="0" fontId="6" fillId="0" borderId="0" applyFont="0" applyFill="0" applyBorder="0" applyAlignment="0" applyProtection="0"/>
    <xf numFmtId="0" fontId="6" fillId="0" borderId="0" applyFont="0" applyFill="0" applyBorder="0" applyAlignment="0" applyProtection="0"/>
    <xf numFmtId="0" fontId="36" fillId="138" borderId="2"/>
    <xf numFmtId="0" fontId="36" fillId="138" borderId="2"/>
    <xf numFmtId="0" fontId="36" fillId="138" borderId="2"/>
    <xf numFmtId="255" fontId="36" fillId="138" borderId="2" applyFont="0" applyFill="0" applyBorder="0" applyAlignment="0" applyProtection="0"/>
    <xf numFmtId="255" fontId="36" fillId="138" borderId="2" applyFont="0" applyFill="0" applyBorder="0" applyAlignment="0" applyProtection="0"/>
    <xf numFmtId="0" fontId="111" fillId="0" borderId="0">
      <alignment horizontal="left" vertical="top"/>
      <protection locked="0"/>
    </xf>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0" fontId="57" fillId="79" borderId="27" applyNumberFormat="0" applyAlignment="0" applyProtection="0"/>
    <xf numFmtId="0" fontId="57" fillId="98"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96" fillId="19" borderId="6"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96" fillId="19" borderId="6" applyNumberFormat="0" applyAlignment="0" applyProtection="0"/>
    <xf numFmtId="40" fontId="217" fillId="102" borderId="0">
      <alignment horizontal="right"/>
    </xf>
    <xf numFmtId="0" fontId="218" fillId="102" borderId="0">
      <alignment horizontal="right"/>
    </xf>
    <xf numFmtId="0" fontId="219" fillId="102" borderId="35"/>
    <xf numFmtId="0" fontId="219" fillId="0" borderId="0" applyBorder="0">
      <alignment horizontal="centerContinuous"/>
    </xf>
    <xf numFmtId="0" fontId="220" fillId="0" borderId="0" applyBorder="0">
      <alignment horizontal="centerContinuous"/>
    </xf>
    <xf numFmtId="0" fontId="57" fillId="98" borderId="27" applyNumberFormat="0" applyAlignment="0" applyProtection="0"/>
    <xf numFmtId="0" fontId="34" fillId="140" borderId="0" applyNumberFormat="0" applyFont="0" applyBorder="0" applyAlignment="0"/>
    <xf numFmtId="0" fontId="6" fillId="0" borderId="0" applyNumberFormat="0" applyFont="0" applyBorder="0" applyAlignment="0"/>
    <xf numFmtId="164" fontId="167" fillId="0" borderId="0"/>
    <xf numFmtId="43" fontId="167" fillId="0" borderId="0"/>
    <xf numFmtId="165" fontId="221" fillId="0" borderId="0"/>
    <xf numFmtId="0" fontId="222" fillId="0" borderId="0" applyProtection="0">
      <alignment horizontal="left"/>
    </xf>
    <xf numFmtId="0" fontId="222" fillId="0" borderId="0" applyFill="0" applyBorder="0" applyProtection="0">
      <alignment horizontal="left"/>
    </xf>
    <xf numFmtId="0" fontId="223" fillId="0" borderId="0" applyFill="0" applyBorder="0" applyProtection="0">
      <alignment horizontal="left"/>
    </xf>
    <xf numFmtId="1" fontId="224" fillId="0" borderId="0" applyProtection="0">
      <alignment horizontal="right" vertical="center"/>
    </xf>
    <xf numFmtId="49" fontId="225" fillId="0" borderId="36" applyFill="0" applyProtection="0">
      <alignment vertical="center"/>
    </xf>
    <xf numFmtId="14" fontId="6" fillId="0" borderId="0">
      <alignment horizontal="center" wrapText="1"/>
      <protection locked="0"/>
    </xf>
    <xf numFmtId="0" fontId="139" fillId="0" borderId="0">
      <alignment horizontal="right"/>
    </xf>
    <xf numFmtId="0" fontId="6" fillId="0" borderId="0" applyFont="0" applyFill="0" applyBorder="0" applyAlignment="0" applyProtection="0"/>
    <xf numFmtId="165" fontId="139"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256" fontId="40" fillId="0" borderId="0" applyFont="0" applyFill="0" applyBorder="0" applyAlignment="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127" fillId="0" borderId="0" applyFill="0" applyBorder="0" applyAlignment="0" applyProtection="0"/>
    <xf numFmtId="165" fontId="113" fillId="0" borderId="0" applyFill="0" applyBorder="0" applyAlignment="0" applyProtection="0"/>
    <xf numFmtId="165" fontId="113" fillId="0" borderId="0" applyFill="0" applyBorder="0" applyAlignment="0" applyProtection="0"/>
    <xf numFmtId="9" fontId="127" fillId="0" borderId="0" applyFill="0" applyBorder="0" applyAlignment="0" applyProtection="0"/>
    <xf numFmtId="9" fontId="6" fillId="0" borderId="0" applyFont="0" applyFill="0" applyBorder="0" applyAlignment="0" applyProtection="0"/>
    <xf numFmtId="165" fontId="159"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139" fillId="0" borderId="0">
      <alignment horizontal="right"/>
    </xf>
    <xf numFmtId="9" fontId="113"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127" fillId="0" borderId="0" applyFill="0" applyBorder="0" applyAlignment="0" applyProtection="0"/>
    <xf numFmtId="165" fontId="127" fillId="0" borderId="0" applyFill="0" applyBorder="0" applyAlignment="0" applyProtection="0"/>
    <xf numFmtId="9" fontId="42" fillId="0" borderId="0" applyFont="0" applyFill="0" applyBorder="0" applyAlignment="0" applyProtection="0"/>
    <xf numFmtId="9" fontId="113" fillId="0" borderId="0" applyFont="0" applyFill="0" applyBorder="0" applyAlignment="0" applyProtection="0"/>
    <xf numFmtId="165" fontId="42" fillId="0" borderId="0" applyFont="0" applyFill="0" applyBorder="0" applyAlignment="0" applyProtection="0"/>
    <xf numFmtId="9" fontId="160"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257" fontId="139" fillId="0" borderId="0" applyFont="0" applyFill="0" applyBorder="0" applyProtection="0">
      <alignment horizontal="right"/>
    </xf>
    <xf numFmtId="0" fontId="115" fillId="0" borderId="0" applyFont="0" applyFill="0" applyBorder="0" applyAlignment="0" applyProtection="0"/>
    <xf numFmtId="0" fontId="139" fillId="0" borderId="0"/>
    <xf numFmtId="0" fontId="165" fillId="0" borderId="0"/>
    <xf numFmtId="10" fontId="139" fillId="0" borderId="0"/>
    <xf numFmtId="10" fontId="165" fillId="0" borderId="0">
      <protection locked="0"/>
    </xf>
    <xf numFmtId="258" fontId="139" fillId="0" borderId="0" applyFont="0" applyFill="0" applyBorder="0" applyAlignment="0" applyProtection="0"/>
    <xf numFmtId="0" fontId="111" fillId="0" borderId="0"/>
    <xf numFmtId="195" fontId="139" fillId="0" borderId="0" applyFont="0" applyFill="0" applyBorder="0" applyAlignment="0" applyProtection="0">
      <protection locked="0"/>
    </xf>
    <xf numFmtId="0" fontId="6" fillId="0" borderId="0"/>
    <xf numFmtId="165" fontId="167" fillId="10" borderId="0"/>
    <xf numFmtId="164" fontId="167" fillId="10" borderId="0"/>
    <xf numFmtId="0" fontId="111" fillId="0" borderId="0"/>
    <xf numFmtId="0" fontId="149" fillId="0" borderId="0" applyFill="0" applyBorder="0" applyAlignment="0"/>
    <xf numFmtId="0" fontId="115" fillId="0" borderId="0" applyFill="0" applyBorder="0" applyAlignment="0"/>
    <xf numFmtId="0" fontId="149" fillId="0" borderId="0" applyFill="0" applyBorder="0" applyAlignment="0"/>
    <xf numFmtId="0" fontId="149" fillId="0" borderId="0" applyFill="0" applyBorder="0" applyAlignment="0"/>
    <xf numFmtId="0" fontId="115" fillId="0" borderId="0" applyFill="0" applyBorder="0" applyAlignment="0"/>
    <xf numFmtId="38" fontId="139" fillId="0" borderId="0" applyFont="0" applyFill="0" applyBorder="0" applyAlignment="0" applyProtection="0"/>
    <xf numFmtId="211" fontId="141" fillId="0" borderId="0" applyFont="0" applyFill="0" applyBorder="0" applyAlignment="0" applyProtection="0"/>
    <xf numFmtId="216" fontId="226" fillId="0" borderId="64">
      <alignment horizontal="right"/>
    </xf>
    <xf numFmtId="0" fontId="115" fillId="0" borderId="0">
      <alignment horizontal="right"/>
      <protection locked="0"/>
    </xf>
    <xf numFmtId="0" fontId="227" fillId="0" borderId="0"/>
    <xf numFmtId="37" fontId="36" fillId="98" borderId="0" applyNumberFormat="0" applyFont="0" applyFill="0" applyBorder="0" applyAlignment="0" applyProtection="0"/>
    <xf numFmtId="9" fontId="1" fillId="0" borderId="0" applyFont="0" applyFill="0" applyBorder="0" applyAlignment="0" applyProtection="0"/>
    <xf numFmtId="0" fontId="191" fillId="0" borderId="0"/>
    <xf numFmtId="0" fontId="191" fillId="0" borderId="65">
      <alignment horizontal="right"/>
    </xf>
    <xf numFmtId="0" fontId="228" fillId="141" borderId="2">
      <alignment horizontal="right"/>
    </xf>
    <xf numFmtId="0" fontId="228" fillId="141" borderId="2">
      <alignment horizontal="right"/>
    </xf>
    <xf numFmtId="0" fontId="228" fillId="141" borderId="2">
      <alignment horizontal="right"/>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6" fillId="0" borderId="0" applyNumberFormat="0" applyFont="0" applyFill="0" applyBorder="0" applyAlignment="0" applyProtection="0">
      <alignment horizontal="left"/>
    </xf>
    <xf numFmtId="15" fontId="126" fillId="0" borderId="0" applyFont="0" applyFill="0" applyBorder="0" applyAlignment="0" applyProtection="0"/>
    <xf numFmtId="4" fontId="126" fillId="0" borderId="0" applyFont="0" applyFill="0" applyBorder="0" applyAlignment="0" applyProtection="0"/>
    <xf numFmtId="0" fontId="229" fillId="0" borderId="44">
      <alignment horizontal="center"/>
    </xf>
    <xf numFmtId="3" fontId="126" fillId="0" borderId="0" applyFont="0" applyFill="0" applyBorder="0" applyAlignment="0" applyProtection="0"/>
    <xf numFmtId="0" fontId="126" fillId="142" borderId="0" applyNumberFormat="0" applyFont="0" applyBorder="0" applyAlignment="0" applyProtection="0"/>
    <xf numFmtId="0" fontId="230" fillId="0" borderId="51" applyNumberFormat="0" applyFill="0" applyBorder="0" applyAlignment="0" applyProtection="0">
      <protection hidden="1"/>
    </xf>
    <xf numFmtId="14" fontId="6" fillId="0" borderId="0" applyNumberFormat="0" applyFill="0" applyBorder="0" applyAlignment="0" applyProtection="0">
      <alignment horizontal="left"/>
    </xf>
    <xf numFmtId="0" fontId="129" fillId="0" borderId="0">
      <alignment horizontal="right"/>
    </xf>
    <xf numFmtId="0" fontId="231" fillId="98" borderId="0" applyFont="0" applyFill="0" applyAlignment="0"/>
    <xf numFmtId="0" fontId="110" fillId="0" borderId="0" applyNumberFormat="0" applyFont="0" applyFill="0" applyBorder="0" applyAlignment="0" applyProtection="0">
      <alignment horizontal="left" indent="1"/>
    </xf>
    <xf numFmtId="1" fontId="232" fillId="98" borderId="0" applyNumberFormat="0" applyFont="0" applyFill="0" applyBorder="0" applyAlignment="0" applyProtection="0"/>
    <xf numFmtId="1" fontId="232" fillId="98" borderId="0" applyNumberFormat="0" applyFont="0" applyFill="0" applyBorder="0" applyAlignment="0" applyProtection="0"/>
    <xf numFmtId="1" fontId="232" fillId="98" borderId="0" applyNumberFormat="0" applyFont="0" applyFill="0" applyBorder="0" applyAlignment="0" applyProtection="0"/>
    <xf numFmtId="1" fontId="232" fillId="98" borderId="0" applyNumberFormat="0" applyFont="0" applyFill="0" applyBorder="0" applyAlignment="0" applyProtection="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110" fillId="0" borderId="0">
      <alignment horizontal="center"/>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110" fillId="0" borderId="0">
      <alignment horizontal="center"/>
    </xf>
    <xf numFmtId="0" fontId="233" fillId="0" borderId="0"/>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0"/>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116" fillId="0" borderId="0"/>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0"/>
    <xf numFmtId="0" fontId="233" fillId="0" borderId="0"/>
    <xf numFmtId="0" fontId="233" fillId="0" borderId="0"/>
    <xf numFmtId="0" fontId="233" fillId="0" borderId="0"/>
    <xf numFmtId="0" fontId="233" fillId="0" borderId="0"/>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alignment horizontal="centerContinuous"/>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66">
      <protection locked="0"/>
    </xf>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0" fontId="233" fillId="0" borderId="0"/>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32" fillId="88" borderId="27"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88" fillId="88" borderId="27"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85" fillId="88"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112"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112"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4" fontId="32" fillId="88" borderId="27" applyNumberFormat="0" applyProtection="0">
      <alignment horizontal="left" vertical="center" indent="1"/>
    </xf>
    <xf numFmtId="0" fontId="58" fillId="112" borderId="28" applyNumberFormat="0" applyProtection="0">
      <alignment horizontal="left" vertical="top"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113" borderId="19" applyNumberFormat="0" applyBorder="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32" fillId="117" borderId="27"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32" fillId="118" borderId="27"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32" fillId="119" borderId="27"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32" fillId="120" borderId="27"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32" fillId="115" borderId="27"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32" fillId="121" borderId="27"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32" fillId="122" borderId="27"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32" fillId="116" borderId="27"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32" fillId="123" borderId="27"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69" fillId="124" borderId="27"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32" fillId="125" borderId="40"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114"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32" fillId="125" borderId="27"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114"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32" fillId="128" borderId="27"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104"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104"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6" fillId="128" borderId="27" applyNumberFormat="0" applyProtection="0">
      <alignment horizontal="left" vertical="center" indent="1"/>
    </xf>
    <xf numFmtId="0" fontId="40" fillId="104" borderId="28" applyNumberFormat="0" applyProtection="0">
      <alignment horizontal="left" vertical="top"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6" fillId="129" borderId="27" applyNumberFormat="0" applyProtection="0">
      <alignment horizontal="left" vertical="center"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6" fillId="101" borderId="27" applyNumberFormat="0" applyProtection="0">
      <alignment horizontal="left" vertical="center"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40" fillId="129" borderId="28" applyNumberFormat="0" applyProtection="0">
      <alignment horizontal="left" vertical="top" indent="1"/>
    </xf>
    <xf numFmtId="0" fontId="40" fillId="114" borderId="30" applyNumberFormat="0">
      <protection locked="0"/>
    </xf>
    <xf numFmtId="0" fontId="40" fillId="98" borderId="30" applyNumberFormat="0">
      <protection locked="0"/>
    </xf>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104" borderId="31" applyBorder="0"/>
    <xf numFmtId="0" fontId="59" fillId="56" borderId="31" applyBorder="0"/>
    <xf numFmtId="0" fontId="59" fillId="56" borderId="31" applyBorder="0"/>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32" fillId="112" borderId="27"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88" fillId="112" borderId="27" applyNumberFormat="0" applyProtection="0">
      <alignment vertical="center"/>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60" fillId="104" borderId="28" applyNumberFormat="0" applyProtection="0">
      <alignment horizontal="left" vertical="center"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4" fontId="32" fillId="112" borderId="27" applyNumberFormat="0" applyProtection="0">
      <alignment horizontal="left" vertical="center" indent="1"/>
    </xf>
    <xf numFmtId="0" fontId="60" fillId="86" borderId="28" applyNumberFormat="0" applyProtection="0">
      <alignment horizontal="left" vertical="top" indent="1"/>
    </xf>
    <xf numFmtId="0" fontId="60" fillId="86" borderId="28" applyNumberFormat="0" applyProtection="0">
      <alignment horizontal="left" vertical="top" indent="1"/>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32" fillId="125" borderId="27"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88" fillId="125" borderId="27"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85" fillId="102"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4" fontId="40" fillId="113" borderId="19" applyNumberFormat="0" applyProtection="0">
      <alignment horizontal="left" vertical="center"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 fillId="127" borderId="27" applyNumberFormat="0" applyProtection="0">
      <alignment horizontal="left" vertical="center" indent="1"/>
    </xf>
    <xf numFmtId="0" fontId="60" fillId="113" borderId="0" applyNumberFormat="0" applyProtection="0">
      <alignment horizontal="left" vertical="top"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130" borderId="29" applyNumberFormat="0" applyProtection="0">
      <alignment horizontal="left" vertical="center" indent="1"/>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8" fillId="125" borderId="27"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0" fontId="227" fillId="0" borderId="67"/>
    <xf numFmtId="0" fontId="115" fillId="1" borderId="0" applyNumberFormat="0" applyBorder="0" applyAlignment="0" applyProtection="0"/>
    <xf numFmtId="0" fontId="110" fillId="143" borderId="0" applyNumberFormat="0" applyFont="0" applyBorder="0" applyAlignment="0" applyProtection="0"/>
    <xf numFmtId="195" fontId="139" fillId="0" borderId="0" applyFont="0" applyFill="0" applyBorder="0" applyAlignment="0" applyProtection="0"/>
    <xf numFmtId="212" fontId="234" fillId="0" borderId="0" applyFill="0" applyBorder="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38" fontId="145" fillId="0" borderId="36">
      <alignment horizontal="right"/>
    </xf>
    <xf numFmtId="38" fontId="145" fillId="0" borderId="36">
      <alignment horizontal="right"/>
    </xf>
    <xf numFmtId="38" fontId="145" fillId="0" borderId="36">
      <alignment horizontal="right"/>
    </xf>
    <xf numFmtId="38" fontId="145" fillId="0" borderId="36">
      <alignment horizontal="right"/>
    </xf>
    <xf numFmtId="38" fontId="145" fillId="0" borderId="36">
      <alignment horizontal="right"/>
    </xf>
    <xf numFmtId="38" fontId="145" fillId="0" borderId="36">
      <alignment horizontal="right"/>
    </xf>
    <xf numFmtId="38" fontId="145" fillId="0" borderId="36">
      <alignment horizontal="right"/>
    </xf>
    <xf numFmtId="38" fontId="145" fillId="0" borderId="36">
      <alignment horizontal="right"/>
    </xf>
    <xf numFmtId="250" fontId="235" fillId="0" borderId="0" applyNumberFormat="0" applyFill="0" applyBorder="0" applyAlignment="0" applyProtection="0"/>
    <xf numFmtId="250" fontId="113" fillId="144" borderId="0" applyNumberFormat="0" applyFont="0" applyBorder="0" applyAlignment="0" applyProtection="0"/>
    <xf numFmtId="250" fontId="159" fillId="144" borderId="0" applyNumberFormat="0" applyFont="0" applyBorder="0" applyAlignment="0" applyProtection="0"/>
    <xf numFmtId="0" fontId="127" fillId="0" borderId="0" applyFill="0" applyBorder="0" applyProtection="0"/>
    <xf numFmtId="250" fontId="113" fillId="145" borderId="0" applyNumberFormat="0" applyFont="0" applyBorder="0" applyAlignment="0" applyProtection="0"/>
    <xf numFmtId="250" fontId="159" fillId="103" borderId="0" applyNumberFormat="0" applyFont="0" applyBorder="0" applyAlignment="0" applyProtection="0"/>
    <xf numFmtId="250" fontId="113" fillId="145" borderId="0" applyNumberFormat="0" applyFont="0" applyBorder="0" applyAlignment="0" applyProtection="0"/>
    <xf numFmtId="200" fontId="127" fillId="0" borderId="0" applyFill="0" applyBorder="0" applyAlignment="0" applyProtection="0"/>
    <xf numFmtId="250" fontId="236" fillId="0" borderId="0" applyNumberFormat="0" applyAlignment="0" applyProtection="0"/>
    <xf numFmtId="0" fontId="188" fillId="0" borderId="57" applyProtection="0">
      <alignment horizontal="right" wrapText="1"/>
    </xf>
    <xf numFmtId="0" fontId="188" fillId="0" borderId="57" applyProtection="0">
      <alignment horizontal="right" wrapText="1"/>
    </xf>
    <xf numFmtId="0" fontId="188" fillId="0" borderId="0" applyProtection="0">
      <alignment wrapText="1"/>
    </xf>
    <xf numFmtId="0" fontId="188" fillId="0" borderId="0" applyProtection="0">
      <alignment wrapText="1"/>
    </xf>
    <xf numFmtId="0" fontId="188" fillId="0" borderId="0" applyProtection="0">
      <alignment wrapText="1"/>
    </xf>
    <xf numFmtId="250" fontId="237" fillId="0" borderId="68" applyNumberFormat="0" applyFill="0" applyAlignment="0" applyProtection="0"/>
    <xf numFmtId="250" fontId="238" fillId="0" borderId="69" applyNumberFormat="0" applyFill="0" applyAlignment="0" applyProtection="0"/>
    <xf numFmtId="250" fontId="238" fillId="0" borderId="69" applyNumberFormat="0" applyFill="0" applyAlignment="0" applyProtection="0"/>
    <xf numFmtId="0" fontId="26" fillId="0" borderId="0" applyAlignment="0" applyProtection="0"/>
    <xf numFmtId="0" fontId="26" fillId="0" borderId="0" applyAlignment="0" applyProtection="0"/>
    <xf numFmtId="0" fontId="94" fillId="0" borderId="0" applyAlignment="0" applyProtection="0"/>
    <xf numFmtId="250" fontId="237" fillId="0" borderId="70" applyNumberFormat="0" applyFill="0" applyAlignment="0" applyProtection="0"/>
    <xf numFmtId="250" fontId="239" fillId="0" borderId="71" applyNumberFormat="0" applyFill="0" applyAlignment="0" applyProtection="0"/>
    <xf numFmtId="0" fontId="39" fillId="146" borderId="0" applyNumberFormat="0" applyBorder="0" applyAlignment="0" applyProtection="0"/>
    <xf numFmtId="0" fontId="6" fillId="0" borderId="0" applyNumberFormat="0" applyFont="0" applyFill="0" applyBorder="0" applyAlignment="0" applyProtection="0"/>
    <xf numFmtId="0" fontId="39" fillId="147" borderId="0" applyNumberFormat="0" applyBorder="0" applyAlignment="0" applyProtection="0"/>
    <xf numFmtId="0" fontId="39" fillId="147" borderId="0" applyNumberFormat="0" applyBorder="0" applyAlignment="0" applyProtection="0"/>
    <xf numFmtId="3" fontId="6" fillId="0" borderId="0" applyNumberFormat="0" applyFont="0" applyFill="0" applyBorder="0" applyAlignment="0" applyProtection="0"/>
    <xf numFmtId="0" fontId="39" fillId="148" borderId="0" applyNumberFormat="0" applyBorder="0" applyAlignment="0" applyProtection="0"/>
    <xf numFmtId="0" fontId="39" fillId="148" borderId="0" applyNumberFormat="0" applyBorder="0" applyAlignment="0" applyProtection="0"/>
    <xf numFmtId="3" fontId="6" fillId="0" borderId="0" applyNumberFormat="0" applyFont="0" applyFill="0" applyBorder="0" applyAlignment="0" applyProtection="0"/>
    <xf numFmtId="0" fontId="6" fillId="149" borderId="0" applyNumberFormat="0" applyBorder="0" applyAlignment="0" applyProtection="0"/>
    <xf numFmtId="0" fontId="39" fillId="149" borderId="0" applyNumberFormat="0" applyBorder="0" applyAlignment="0" applyProtection="0"/>
    <xf numFmtId="3" fontId="6" fillId="0" borderId="0" applyNumberFormat="0" applyFont="0" applyFill="0" applyBorder="0" applyAlignment="0" applyProtection="0"/>
    <xf numFmtId="3" fontId="39" fillId="150" borderId="0" applyNumberFormat="0" applyBorder="0" applyAlignment="0" applyProtection="0"/>
    <xf numFmtId="3" fontId="39" fillId="150" borderId="0" applyNumberFormat="0" applyBorder="0" applyAlignment="0" applyProtection="0"/>
    <xf numFmtId="3" fontId="6" fillId="0" borderId="0" applyNumberFormat="0" applyFont="0" applyFill="0" applyBorder="0" applyAlignment="0" applyProtection="0"/>
    <xf numFmtId="3" fontId="39" fillId="118" borderId="0" applyNumberFormat="0" applyBorder="0" applyAlignment="0" applyProtection="0"/>
    <xf numFmtId="3" fontId="39" fillId="118" borderId="0" applyNumberFormat="0" applyBorder="0" applyAlignment="0" applyProtection="0"/>
    <xf numFmtId="0" fontId="6" fillId="0" borderId="0" applyFont="0" applyFill="0" applyBorder="0" applyAlignment="0" applyProtection="0"/>
    <xf numFmtId="3" fontId="6" fillId="0" borderId="0" applyFont="0" applyFill="0" applyBorder="0" applyAlignment="0" applyProtection="0"/>
    <xf numFmtId="0" fontId="6" fillId="118" borderId="0" applyNumberFormat="0" applyFont="0" applyBorder="0" applyAlignment="0" applyProtection="0"/>
    <xf numFmtId="4" fontId="6" fillId="0" borderId="0" applyFont="0" applyFill="0" applyBorder="0" applyAlignment="0" applyProtection="0"/>
    <xf numFmtId="0" fontId="34" fillId="0" borderId="0"/>
    <xf numFmtId="0" fontId="40" fillId="131" borderId="0"/>
    <xf numFmtId="0" fontId="37" fillId="0" borderId="0"/>
    <xf numFmtId="0" fontId="6" fillId="0" borderId="0" applyNumberFormat="0" applyFill="0" applyBorder="0" applyAlignment="0" applyProtection="0"/>
    <xf numFmtId="0" fontId="42" fillId="0" borderId="0"/>
    <xf numFmtId="0" fontId="6" fillId="0" borderId="0"/>
    <xf numFmtId="0" fontId="6" fillId="0" borderId="0" applyNumberFormat="0" applyFill="0" applyBorder="0" applyAlignment="0" applyProtection="0"/>
    <xf numFmtId="0" fontId="6" fillId="0" borderId="0"/>
    <xf numFmtId="0" fontId="6" fillId="0" borderId="0"/>
    <xf numFmtId="0" fontId="240" fillId="0" borderId="0"/>
    <xf numFmtId="225" fontId="114" fillId="0" borderId="0">
      <alignment horizontal="right" vertical="center"/>
    </xf>
    <xf numFmtId="37" fontId="114" fillId="61" borderId="45">
      <alignment horizontal="right" vertical="center"/>
    </xf>
    <xf numFmtId="38" fontId="114" fillId="0" borderId="0">
      <alignment horizontal="right" vertical="center"/>
    </xf>
    <xf numFmtId="9" fontId="114" fillId="0" borderId="0">
      <alignment horizontal="right" vertical="center"/>
    </xf>
    <xf numFmtId="0" fontId="114" fillId="0" borderId="0"/>
    <xf numFmtId="0" fontId="116" fillId="0" borderId="0">
      <alignment vertical="center"/>
    </xf>
    <xf numFmtId="218" fontId="6" fillId="0" borderId="0" applyFon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8" fillId="151" borderId="0" applyNumberFormat="0" applyBorder="0" applyAlignment="0" applyProtection="0"/>
    <xf numFmtId="0" fontId="241" fillId="0" borderId="0"/>
    <xf numFmtId="170" fontId="6" fillId="0" borderId="0" applyFont="0" applyFill="0" applyBorder="0" applyAlignment="0" applyProtection="0"/>
    <xf numFmtId="2" fontId="6" fillId="0" borderId="0" applyFont="0" applyFill="0" applyBorder="0" applyAlignment="0" applyProtection="0"/>
    <xf numFmtId="204" fontId="6" fillId="0" borderId="0" applyFont="0" applyFill="0" applyBorder="0" applyAlignment="0" applyProtection="0"/>
    <xf numFmtId="0" fontId="242" fillId="0" borderId="0"/>
    <xf numFmtId="0" fontId="22" fillId="0" borderId="0"/>
    <xf numFmtId="0" fontId="174" fillId="0" borderId="0" applyNumberFormat="0" applyFill="0" applyBorder="0" applyAlignment="0" applyProtection="0">
      <alignment horizontal="left"/>
    </xf>
    <xf numFmtId="0" fontId="223" fillId="0" borderId="0"/>
    <xf numFmtId="40" fontId="6" fillId="0" borderId="0" applyBorder="0">
      <alignment horizontal="right"/>
    </xf>
    <xf numFmtId="259" fontId="163" fillId="0" borderId="0"/>
    <xf numFmtId="0" fontId="6" fillId="0" borderId="50" applyNumberFormat="0" applyFill="0" applyBorder="0" applyAlignment="0" applyProtection="0"/>
    <xf numFmtId="0" fontId="6" fillId="0" borderId="50" applyNumberFormat="0" applyFill="0" applyBorder="0" applyAlignment="0" applyProtection="0"/>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243" fillId="0" borderId="36">
      <alignment horizontal="centerContinuous"/>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35" fillId="0" borderId="36">
      <alignment horizontal="centerContinuous"/>
    </xf>
    <xf numFmtId="0" fontId="144" fillId="0" borderId="0" applyFill="0" applyBorder="0" applyProtection="0">
      <alignment horizontal="center" vertical="center"/>
    </xf>
    <xf numFmtId="0" fontId="244" fillId="0" borderId="0" applyBorder="0" applyProtection="0">
      <alignmen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226" fontId="6" fillId="0" borderId="36" applyBorder="0" applyProtection="0">
      <alignment horizontal="right" vertical="center"/>
    </xf>
    <xf numFmtId="0" fontId="245" fillId="152" borderId="0" applyBorder="0" applyProtection="0">
      <alignment horizontal="centerContinuous" vertical="center"/>
    </xf>
    <xf numFmtId="0" fontId="245" fillId="151" borderId="36" applyBorder="0" applyProtection="0">
      <alignment horizontal="centerContinuous" vertical="center"/>
    </xf>
    <xf numFmtId="0" fontId="245" fillId="151" borderId="36" applyBorder="0" applyProtection="0">
      <alignment horizontal="centerContinuous" vertical="center"/>
    </xf>
    <xf numFmtId="0" fontId="245" fillId="151" borderId="36" applyBorder="0" applyProtection="0">
      <alignment horizontal="centerContinuous" vertical="center"/>
    </xf>
    <xf numFmtId="0" fontId="245" fillId="151" borderId="36" applyBorder="0" applyProtection="0">
      <alignment horizontal="centerContinuous" vertical="center"/>
    </xf>
    <xf numFmtId="0" fontId="245" fillId="151" borderId="36" applyBorder="0" applyProtection="0">
      <alignment horizontal="centerContinuous" vertical="center"/>
    </xf>
    <xf numFmtId="0" fontId="245" fillId="151" borderId="36" applyBorder="0" applyProtection="0">
      <alignment horizontal="centerContinuous" vertical="center"/>
    </xf>
    <xf numFmtId="0" fontId="245" fillId="151" borderId="36" applyBorder="0" applyProtection="0">
      <alignment horizontal="centerContinuous" vertical="center"/>
    </xf>
    <xf numFmtId="0" fontId="245" fillId="151" borderId="36" applyBorder="0" applyProtection="0">
      <alignment horizontal="centerContinuous" vertical="center"/>
    </xf>
    <xf numFmtId="0" fontId="144" fillId="0" borderId="0" applyFill="0" applyBorder="0" applyProtection="0"/>
    <xf numFmtId="0" fontId="246" fillId="0" borderId="0" applyFill="0" applyBorder="0" applyProtection="0">
      <alignment horizontal="left"/>
    </xf>
    <xf numFmtId="0" fontId="247" fillId="0" borderId="0" applyFill="0" applyBorder="0" applyProtection="0">
      <alignment horizontal="left" vertical="top"/>
    </xf>
    <xf numFmtId="0" fontId="174" fillId="0" borderId="0">
      <alignment horizontal="centerContinuous"/>
    </xf>
    <xf numFmtId="0" fontId="153" fillId="0" borderId="0"/>
    <xf numFmtId="0" fontId="40" fillId="0" borderId="0" applyFont="0" applyFill="0" applyBorder="0" applyAlignment="0" applyProtection="0"/>
    <xf numFmtId="49" fontId="32" fillId="0" borderId="0" applyFill="0" applyBorder="0" applyAlignment="0"/>
    <xf numFmtId="0" fontId="32" fillId="0" borderId="0" applyFill="0" applyBorder="0" applyAlignment="0"/>
    <xf numFmtId="0" fontId="32" fillId="0" borderId="0" applyFill="0" applyBorder="0" applyAlignment="0"/>
    <xf numFmtId="0" fontId="6" fillId="0" borderId="0" applyBorder="0" applyProtection="0">
      <alignment horizontal="right"/>
    </xf>
    <xf numFmtId="0" fontId="110" fillId="0" borderId="0" applyNumberFormat="0" applyFill="0" applyBorder="0" applyAlignment="0" applyProtection="0"/>
    <xf numFmtId="0" fontId="34" fillId="0" borderId="0" applyNumberFormat="0" applyFill="0" applyBorder="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63" fillId="0" borderId="0" applyNumberFormat="0" applyFill="0" applyBorder="0" applyAlignment="0" applyProtection="0"/>
    <xf numFmtId="0" fontId="248" fillId="0" borderId="0"/>
    <xf numFmtId="0" fontId="63" fillId="0" borderId="0" applyNumberFormat="0" applyFill="0" applyBorder="0" applyAlignment="0" applyProtection="0"/>
    <xf numFmtId="49" fontId="26" fillId="0" borderId="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115" fillId="0" borderId="0">
      <alignment horizontal="centerContinuous"/>
    </xf>
    <xf numFmtId="195" fontId="249" fillId="0" borderId="72"/>
    <xf numFmtId="0" fontId="115" fillId="0" borderId="0">
      <alignment horizontal="centerContinuous"/>
      <protection locked="0"/>
    </xf>
    <xf numFmtId="0" fontId="115" fillId="0" borderId="0">
      <alignment horizontal="left"/>
    </xf>
    <xf numFmtId="0" fontId="250" fillId="151" borderId="45">
      <alignment vertical="center"/>
    </xf>
    <xf numFmtId="0" fontId="251" fillId="0" borderId="0">
      <alignment horizontal="center"/>
    </xf>
    <xf numFmtId="195" fontId="226" fillId="0" borderId="0" applyNumberFormat="0" applyFill="0" applyBorder="0" applyAlignment="0" applyProtection="0"/>
    <xf numFmtId="0" fontId="128" fillId="53" borderId="51"/>
    <xf numFmtId="0" fontId="252" fillId="0" borderId="0"/>
    <xf numFmtId="0" fontId="46" fillId="0" borderId="33"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102" fillId="0" borderId="1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6" fillId="0" borderId="0">
      <alignment horizontal="right"/>
    </xf>
    <xf numFmtId="0" fontId="115" fillId="0" borderId="0" applyBorder="0" applyProtection="0">
      <alignment horizontal="right"/>
    </xf>
    <xf numFmtId="0" fontId="135" fillId="0" borderId="0">
      <alignment horizontal="centerContinuous"/>
    </xf>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37" fontId="40" fillId="88" borderId="0" applyNumberFormat="0" applyBorder="0" applyAlignment="0" applyProtection="0"/>
    <xf numFmtId="37" fontId="40" fillId="0" borderId="0"/>
    <xf numFmtId="3" fontId="197" fillId="0" borderId="73" applyProtection="0"/>
    <xf numFmtId="0" fontId="115" fillId="0" borderId="0" applyNumberFormat="0"/>
    <xf numFmtId="225" fontId="126" fillId="0" borderId="0" applyFont="0" applyFill="0" applyBorder="0" applyAlignment="0" applyProtection="0"/>
    <xf numFmtId="44" fontId="6" fillId="0" borderId="0" applyFont="0" applyFill="0" applyBorder="0" applyAlignment="0" applyProtection="0"/>
    <xf numFmtId="260" fontId="211" fillId="0" borderId="0" applyNumberFormat="0"/>
    <xf numFmtId="0" fontId="66"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253"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10" fillId="0" borderId="0" applyNumberFormat="0" applyFont="0" applyFill="0" applyBorder="0" applyAlignment="0" applyProtection="0"/>
    <xf numFmtId="0" fontId="174" fillId="0" borderId="0" applyNumberFormat="0" applyFont="0" applyFill="0" applyBorder="0" applyAlignment="0" applyProtection="0"/>
    <xf numFmtId="0" fontId="22" fillId="0" borderId="0" applyNumberFormat="0" applyFont="0" applyFill="0" applyBorder="0" applyAlignment="0" applyProtection="0">
      <alignment horizontal="left"/>
    </xf>
    <xf numFmtId="0" fontId="7" fillId="0" borderId="0">
      <alignment horizontal="left"/>
    </xf>
    <xf numFmtId="1" fontId="139" fillId="0" borderId="0" applyFon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0" fontId="6" fillId="0" borderId="50" applyNumberFormat="0" applyFill="0" applyBorder="0" applyAlignment="0" applyProtection="0"/>
    <xf numFmtId="10" fontId="6" fillId="123" borderId="2" applyNumberFormat="0" applyFont="0" applyBorder="0" applyAlignment="0" applyProtection="0">
      <protection locked="0"/>
    </xf>
    <xf numFmtId="10" fontId="6" fillId="123" borderId="2" applyNumberFormat="0" applyFont="0" applyBorder="0" applyAlignment="0" applyProtection="0">
      <protection locked="0"/>
    </xf>
    <xf numFmtId="1" fontId="254" fillId="0" borderId="0">
      <alignment horizontal="right"/>
    </xf>
    <xf numFmtId="249" fontId="112" fillId="0" borderId="0"/>
    <xf numFmtId="261" fontId="34" fillId="0" borderId="0" applyFont="0" applyFill="0" applyBorder="0" applyAlignment="0" applyProtection="0"/>
    <xf numFmtId="0" fontId="110" fillId="0" borderId="0"/>
    <xf numFmtId="195" fontId="34" fillId="0" borderId="0" applyFont="0" applyFill="0" applyBorder="0" applyAlignment="0" applyProtection="0"/>
    <xf numFmtId="195" fontId="34" fillId="0" borderId="0" applyFont="0" applyFill="0" applyBorder="0" applyAlignment="0" applyProtection="0"/>
    <xf numFmtId="0" fontId="6" fillId="0" borderId="0">
      <alignment horizontal="center"/>
    </xf>
    <xf numFmtId="0" fontId="110" fillId="0" borderId="0">
      <protection locked="0"/>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255" fillId="153" borderId="0" applyNumberFormat="0" applyProtection="0">
      <alignment horizontal="left"/>
    </xf>
    <xf numFmtId="0" fontId="115" fillId="154" borderId="2" applyNumberFormat="0" applyAlignment="0">
      <alignment horizontal="right"/>
    </xf>
    <xf numFmtId="0" fontId="115" fillId="154" borderId="2" applyNumberFormat="0" applyAlignment="0">
      <alignment horizontal="right"/>
    </xf>
    <xf numFmtId="0" fontId="115" fillId="154" borderId="2" applyNumberFormat="0" applyAlignment="0">
      <alignment horizontal="right"/>
    </xf>
    <xf numFmtId="0" fontId="115" fillId="154" borderId="2" applyNumberFormat="0" applyAlignment="0">
      <alignment horizontal="right"/>
    </xf>
    <xf numFmtId="0" fontId="115" fillId="0" borderId="0" applyFont="0" applyFill="0" applyBorder="0" applyAlignment="0" applyProtection="0"/>
    <xf numFmtId="0" fontId="36" fillId="138" borderId="0" applyFont="0" applyFill="0" applyBorder="0" applyAlignment="0" applyProtection="0">
      <alignment horizontal="center"/>
    </xf>
    <xf numFmtId="0" fontId="1" fillId="0" borderId="0"/>
    <xf numFmtId="0" fontId="51" fillId="52" borderId="18" applyNumberFormat="0" applyAlignment="0" applyProtection="0"/>
    <xf numFmtId="0" fontId="51" fillId="52" borderId="18" applyNumberFormat="0" applyAlignment="0" applyProtection="0"/>
    <xf numFmtId="0" fontId="1" fillId="0" borderId="0"/>
    <xf numFmtId="0" fontId="1" fillId="0" borderId="0"/>
    <xf numFmtId="0" fontId="1" fillId="0" borderId="0"/>
    <xf numFmtId="0" fontId="1" fillId="0" borderId="0"/>
    <xf numFmtId="0" fontId="1" fillId="0" borderId="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3" fillId="53"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3" fillId="53" borderId="18"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51" fillId="52" borderId="18" applyNumberFormat="0" applyAlignment="0" applyProtection="0"/>
    <xf numFmtId="0" fontId="40" fillId="76" borderId="19"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6" fillId="86" borderId="26" applyNumberFormat="0" applyFont="0" applyAlignment="0" applyProtection="0"/>
    <xf numFmtId="0" fontId="57" fillId="79" borderId="27" applyNumberFormat="0" applyAlignment="0" applyProtection="0"/>
    <xf numFmtId="0" fontId="57" fillId="79" borderId="27" applyNumberFormat="0" applyAlignment="0" applyProtection="0"/>
    <xf numFmtId="0" fontId="57" fillId="53"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0" fontId="57" fillId="79" borderId="27" applyNumberFormat="0" applyAlignment="0" applyProtection="0"/>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32" fillId="88" borderId="27"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88" fillId="88" borderId="27" applyNumberFormat="0" applyProtection="0">
      <alignment vertical="center"/>
    </xf>
    <xf numFmtId="4" fontId="40" fillId="85" borderId="19" applyNumberFormat="0" applyProtection="0">
      <alignment vertical="center"/>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32" fillId="88" borderId="27" applyNumberFormat="0" applyProtection="0">
      <alignment horizontal="left" vertical="center" indent="1"/>
    </xf>
    <xf numFmtId="4" fontId="40" fillId="88" borderId="19" applyNumberFormat="0" applyProtection="0">
      <alignment horizontal="left" vertical="center"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0" fontId="58" fillId="85" borderId="28" applyNumberFormat="0" applyProtection="0">
      <alignment horizontal="left" vertical="top" indent="1"/>
    </xf>
    <xf numFmtId="4" fontId="32" fillId="88" borderId="27" applyNumberFormat="0" applyProtection="0">
      <alignment horizontal="left" vertical="center" indent="1"/>
    </xf>
    <xf numFmtId="0" fontId="58" fillId="85" borderId="28" applyNumberFormat="0" applyProtection="0">
      <alignment horizontal="left" vertical="top"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89" borderId="19" applyNumberFormat="0" applyProtection="0">
      <alignment horizontal="left" vertical="center" indent="1"/>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32" fillId="117" borderId="27" applyNumberFormat="0" applyProtection="0">
      <alignment horizontal="right" vertical="center"/>
    </xf>
    <xf numFmtId="4" fontId="40" fillId="87"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32" fillId="118" borderId="27" applyNumberFormat="0" applyProtection="0">
      <alignment horizontal="right" vertical="center"/>
    </xf>
    <xf numFmtId="4" fontId="40" fillId="90" borderId="1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40" fillId="91" borderId="29" applyNumberFormat="0" applyProtection="0">
      <alignment horizontal="right" vertical="center"/>
    </xf>
    <xf numFmtId="4" fontId="32" fillId="119" borderId="27" applyNumberFormat="0" applyProtection="0">
      <alignment horizontal="right" vertical="center"/>
    </xf>
    <xf numFmtId="4" fontId="40" fillId="91" borderId="2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32" fillId="120" borderId="27" applyNumberFormat="0" applyProtection="0">
      <alignment horizontal="right" vertical="center"/>
    </xf>
    <xf numFmtId="4" fontId="40" fillId="58"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32" fillId="115" borderId="27" applyNumberFormat="0" applyProtection="0">
      <alignment horizontal="right" vertical="center"/>
    </xf>
    <xf numFmtId="4" fontId="40" fillId="92"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32" fillId="121" borderId="27" applyNumberFormat="0" applyProtection="0">
      <alignment horizontal="right" vertical="center"/>
    </xf>
    <xf numFmtId="4" fontId="40" fillId="93"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32" fillId="122" borderId="27" applyNumberFormat="0" applyProtection="0">
      <alignment horizontal="right" vertical="center"/>
    </xf>
    <xf numFmtId="4" fontId="40" fillId="54"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32" fillId="116" borderId="27" applyNumberFormat="0" applyProtection="0">
      <alignment horizontal="right" vertical="center"/>
    </xf>
    <xf numFmtId="4" fontId="40" fillId="50"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32" fillId="123" borderId="27" applyNumberFormat="0" applyProtection="0">
      <alignment horizontal="right" vertical="center"/>
    </xf>
    <xf numFmtId="4" fontId="40" fillId="94" borderId="19" applyNumberFormat="0" applyProtection="0">
      <alignment horizontal="right" vertical="center"/>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40" fillId="95" borderId="29" applyNumberFormat="0" applyProtection="0">
      <alignment horizontal="left" vertical="center" indent="1"/>
    </xf>
    <xf numFmtId="4" fontId="69" fillId="124" borderId="27" applyNumberFormat="0" applyProtection="0">
      <alignment horizontal="left" vertical="center" indent="1"/>
    </xf>
    <xf numFmtId="4" fontId="40" fillId="95"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6" fillId="56" borderId="29" applyNumberFormat="0" applyProtection="0">
      <alignment horizontal="left" vertical="center" indent="1"/>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0" fontId="6" fillId="127" borderId="27" applyNumberFormat="0" applyProtection="0">
      <alignment horizontal="left" vertical="center" indent="1"/>
    </xf>
    <xf numFmtId="4" fontId="40" fillId="49" borderId="19" applyNumberFormat="0" applyProtection="0">
      <alignment horizontal="right" vertical="center"/>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40" fillId="48" borderId="29" applyNumberFormat="0" applyProtection="0">
      <alignment horizontal="left" vertical="center" indent="1"/>
    </xf>
    <xf numFmtId="4" fontId="32" fillId="125" borderId="27" applyNumberFormat="0" applyProtection="0">
      <alignment horizontal="left" vertical="center" indent="1"/>
    </xf>
    <xf numFmtId="4" fontId="40" fillId="48"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40" fillId="49" borderId="29" applyNumberFormat="0" applyProtection="0">
      <alignment horizontal="left" vertical="center" indent="1"/>
    </xf>
    <xf numFmtId="4" fontId="32" fillId="128" borderId="27" applyNumberFormat="0" applyProtection="0">
      <alignment horizontal="left" vertical="center" indent="1"/>
    </xf>
    <xf numFmtId="4" fontId="40" fillId="49" borderId="2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6" fillId="128" borderId="27" applyNumberFormat="0" applyProtection="0">
      <alignment horizontal="left" vertical="center" indent="1"/>
    </xf>
    <xf numFmtId="0" fontId="40" fillId="53" borderId="19" applyNumberFormat="0" applyProtection="0">
      <alignment horizontal="left" vertical="center"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40" fillId="56" borderId="28" applyNumberFormat="0" applyProtection="0">
      <alignment horizontal="left" vertical="top" indent="1"/>
    </xf>
    <xf numFmtId="0" fontId="6" fillId="128" borderId="27" applyNumberFormat="0" applyProtection="0">
      <alignment horizontal="left" vertical="center" indent="1"/>
    </xf>
    <xf numFmtId="0" fontId="40" fillId="56" borderId="28" applyNumberFormat="0" applyProtection="0">
      <alignment horizontal="left" vertical="top"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6" fillId="129" borderId="27" applyNumberFormat="0" applyProtection="0">
      <alignment horizontal="left" vertical="center" indent="1"/>
    </xf>
    <xf numFmtId="0" fontId="40" fillId="96" borderId="19" applyNumberFormat="0" applyProtection="0">
      <alignment horizontal="left" vertical="center"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40" fillId="49" borderId="28" applyNumberFormat="0" applyProtection="0">
      <alignment horizontal="left" vertical="top" indent="1"/>
    </xf>
    <xf numFmtId="0" fontId="6" fillId="129" borderId="27"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6" fillId="101" borderId="27" applyNumberFormat="0" applyProtection="0">
      <alignment horizontal="left" vertical="center" indent="1"/>
    </xf>
    <xf numFmtId="0" fontId="40" fillId="97" borderId="19" applyNumberFormat="0" applyProtection="0">
      <alignment horizontal="left" vertical="center"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40" fillId="97" borderId="28" applyNumberFormat="0" applyProtection="0">
      <alignment horizontal="left" vertical="top" indent="1"/>
    </xf>
    <xf numFmtId="0" fontId="6" fillId="101" borderId="27"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6" fillId="127" borderId="27" applyNumberFormat="0" applyProtection="0">
      <alignment horizontal="left" vertical="center" indent="1"/>
    </xf>
    <xf numFmtId="0" fontId="40" fillId="48" borderId="19" applyNumberFormat="0" applyProtection="0">
      <alignment horizontal="left" vertical="center"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40" fillId="48" borderId="28" applyNumberFormat="0" applyProtection="0">
      <alignment horizontal="left" vertical="top" indent="1"/>
    </xf>
    <xf numFmtId="0" fontId="6" fillId="127" borderId="27" applyNumberFormat="0" applyProtection="0">
      <alignment horizontal="left" vertical="center" indent="1"/>
    </xf>
    <xf numFmtId="0" fontId="40" fillId="48" borderId="28" applyNumberFormat="0" applyProtection="0">
      <alignment horizontal="left" vertical="top" indent="1"/>
    </xf>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0" fontId="59" fillId="56" borderId="31" applyBorder="0"/>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60" fillId="86" borderId="28" applyNumberFormat="0" applyProtection="0">
      <alignment vertical="center"/>
    </xf>
    <xf numFmtId="4" fontId="32" fillId="112" borderId="27" applyNumberFormat="0" applyProtection="0">
      <alignment vertical="center"/>
    </xf>
    <xf numFmtId="4" fontId="88" fillId="112" borderId="27" applyNumberFormat="0" applyProtection="0">
      <alignment vertical="center"/>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60" fillId="53" borderId="28" applyNumberFormat="0" applyProtection="0">
      <alignment horizontal="left" vertical="center" indent="1"/>
    </xf>
    <xf numFmtId="4" fontId="32" fillId="112" borderId="27" applyNumberFormat="0" applyProtection="0">
      <alignment horizontal="left" vertical="center" indent="1"/>
    </xf>
    <xf numFmtId="4" fontId="60" fillId="53" borderId="28" applyNumberFormat="0" applyProtection="0">
      <alignment horizontal="left" vertical="center"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0" fontId="60" fillId="86" borderId="28" applyNumberFormat="0" applyProtection="0">
      <alignment horizontal="left" vertical="top" indent="1"/>
    </xf>
    <xf numFmtId="4" fontId="32" fillId="112" borderId="27" applyNumberFormat="0" applyProtection="0">
      <alignment horizontal="left" vertical="center" indent="1"/>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32" fillId="125" borderId="27" applyNumberFormat="0" applyProtection="0">
      <alignment horizontal="right" vertical="center"/>
    </xf>
    <xf numFmtId="4" fontId="40" fillId="0"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88" fillId="125" borderId="27" applyNumberFormat="0" applyProtection="0">
      <alignment horizontal="right" vertical="center"/>
    </xf>
    <xf numFmtId="4" fontId="40" fillId="98" borderId="19" applyNumberFormat="0" applyProtection="0">
      <alignment horizontal="right" vertical="center"/>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0" fontId="6" fillId="127" borderId="27" applyNumberFormat="0" applyProtection="0">
      <alignment horizontal="left" vertical="center" indent="1"/>
    </xf>
    <xf numFmtId="4" fontId="40" fillId="89" borderId="19" applyNumberFormat="0" applyProtection="0">
      <alignment horizontal="left" vertical="center"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0" fillId="49" borderId="28" applyNumberFormat="0" applyProtection="0">
      <alignment horizontal="left" vertical="top" indent="1"/>
    </xf>
    <xf numFmtId="0" fontId="6" fillId="127" borderId="27" applyNumberFormat="0" applyProtection="0">
      <alignment horizontal="left" vertical="center" indent="1"/>
    </xf>
    <xf numFmtId="0" fontId="60" fillId="49" borderId="28" applyNumberFormat="0" applyProtection="0">
      <alignment horizontal="left" vertical="top"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1" fillId="99" borderId="29" applyNumberFormat="0" applyProtection="0">
      <alignment horizontal="left" vertical="center" indent="1"/>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8" fillId="125" borderId="27" applyNumberFormat="0" applyProtection="0">
      <alignment horizontal="right" vertical="center"/>
    </xf>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0" fontId="57" fillId="53" borderId="27" applyNumberFormat="0" applyAlignment="0" applyProtection="0"/>
    <xf numFmtId="4" fontId="40" fillId="89" borderId="19" applyNumberFormat="0" applyProtection="0">
      <alignment horizontal="left" vertical="center" indent="1"/>
    </xf>
    <xf numFmtId="4" fontId="40" fillId="89" borderId="19" applyNumberFormat="0" applyProtection="0">
      <alignment horizontal="left" vertical="center" indent="1"/>
    </xf>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1" fillId="0" borderId="0"/>
    <xf numFmtId="0" fontId="1" fillId="0" borderId="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8"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0" fontId="32" fillId="49"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2" borderId="0" applyNumberFormat="0" applyBorder="0" applyAlignment="0" applyProtection="0"/>
    <xf numFmtId="0" fontId="39" fillId="57" borderId="0" applyNumberFormat="0" applyBorder="0" applyAlignment="0" applyProtection="0"/>
    <xf numFmtId="0" fontId="39" fillId="49"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7" borderId="0" applyNumberFormat="0" applyBorder="0" applyAlignment="0" applyProtection="0"/>
    <xf numFmtId="0" fontId="39"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2" fillId="69" borderId="0" applyNumberFormat="0" applyBorder="0" applyAlignment="0" applyProtection="0"/>
    <xf numFmtId="0" fontId="51" fillId="52" borderId="18"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0" fontId="49" fillId="0" borderId="25" applyNumberFormat="0" applyFill="0" applyAlignment="0" applyProtection="0"/>
    <xf numFmtId="0" fontId="49" fillId="77" borderId="0" applyNumberFormat="0" applyBorder="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9" fontId="6" fillId="0" borderId="0" applyFont="0" applyFill="0" applyBorder="0" applyAlignment="0" applyProtection="0"/>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85" fillId="88" borderId="19" applyNumberFormat="0" applyProtection="0">
      <alignment vertical="center"/>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112"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112"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104"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104"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85" fillId="102" borderId="19" applyNumberFormat="0" applyProtection="0">
      <alignment horizontal="right" vertical="center"/>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Protection="0">
      <alignment horizontal="left" vertical="center" indent="1"/>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applyNumberFormat="0" applyFill="0" applyBorder="0" applyAlignment="0" applyProtection="0"/>
    <xf numFmtId="0" fontId="46" fillId="0" borderId="33" applyNumberFormat="0" applyFill="0" applyAlignment="0" applyProtection="0"/>
    <xf numFmtId="0" fontId="67" fillId="0" borderId="0" applyNumberFormat="0" applyFill="0" applyBorder="0" applyAlignment="0" applyProtection="0"/>
    <xf numFmtId="0" fontId="1" fillId="0" borderId="0"/>
    <xf numFmtId="4" fontId="40" fillId="89" borderId="19" applyNumberFormat="0" applyProtection="0">
      <alignment horizontal="left" vertical="center" indent="1"/>
    </xf>
    <xf numFmtId="0" fontId="1" fillId="0" borderId="0"/>
    <xf numFmtId="0" fontId="1" fillId="0" borderId="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44" fillId="79"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0" fontId="50" fillId="77" borderId="19"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40" fillId="76" borderId="19" applyNumberFormat="0" applyFont="0" applyAlignment="0" applyProtection="0"/>
    <xf numFmtId="0" fontId="6" fillId="86" borderId="26" applyNumberFormat="0" applyFont="0" applyAlignment="0" applyProtection="0"/>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112"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40" fillId="85" borderId="19" applyNumberFormat="0" applyProtection="0">
      <alignment vertical="center"/>
    </xf>
    <xf numFmtId="4" fontId="85" fillId="88" borderId="19" applyNumberFormat="0" applyProtection="0">
      <alignment vertical="center"/>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112"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88" borderId="19" applyNumberFormat="0" applyProtection="0">
      <alignment horizontal="left" vertical="center" indent="1"/>
    </xf>
    <xf numFmtId="4" fontId="40" fillId="112"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Border="0" applyProtection="0">
      <alignment horizontal="left" vertical="center" indent="1"/>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87"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90"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58"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2"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93"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4"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50"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94"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49" borderId="19" applyNumberFormat="0" applyProtection="0">
      <alignment horizontal="right" vertical="center"/>
    </xf>
    <xf numFmtId="4" fontId="40" fillId="114" borderId="29" applyNumberFormat="0" applyProtection="0">
      <alignment horizontal="left" vertical="center" indent="1"/>
    </xf>
    <xf numFmtId="4" fontId="40" fillId="114" borderId="2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104"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53" borderId="19" applyNumberFormat="0" applyProtection="0">
      <alignment horizontal="left" vertical="center" indent="1"/>
    </xf>
    <xf numFmtId="0" fontId="40" fillId="104"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6"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97"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0" fontId="40" fillId="48" borderId="19" applyNumberFormat="0" applyProtection="0">
      <alignment horizontal="left" vertical="center" indent="1"/>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0"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40" fillId="98" borderId="19" applyNumberFormat="0" applyProtection="0">
      <alignment horizontal="right" vertical="center"/>
    </xf>
    <xf numFmtId="4" fontId="85" fillId="102" borderId="19" applyNumberFormat="0" applyProtection="0">
      <alignment horizontal="right" vertical="center"/>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89" borderId="19" applyNumberFormat="0" applyProtection="0">
      <alignment horizontal="left" vertical="center" indent="1"/>
    </xf>
    <xf numFmtId="4" fontId="40" fillId="113" borderId="19" applyNumberFormat="0" applyProtection="0">
      <alignment horizontal="left" vertical="center" indent="1"/>
    </xf>
    <xf numFmtId="4" fontId="61" fillId="130" borderId="29" applyNumberFormat="0" applyProtection="0">
      <alignment horizontal="left" vertical="center" indent="1"/>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4" fontId="62" fillId="98" borderId="19"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6" fillId="0" borderId="0"/>
    <xf numFmtId="0" fontId="6" fillId="0" borderId="0"/>
  </cellStyleXfs>
  <cellXfs count="249">
    <xf numFmtId="0" fontId="0" fillId="0" borderId="0" xfId="0">
      <alignment vertical="top"/>
    </xf>
    <xf numFmtId="0" fontId="7" fillId="0" borderId="0" xfId="4" applyFont="1">
      <alignment vertical="top"/>
    </xf>
    <xf numFmtId="0" fontId="6" fillId="0" borderId="0" xfId="4">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6" fillId="0" borderId="2" xfId="4" applyBorder="1">
      <alignment vertical="top"/>
    </xf>
    <xf numFmtId="49" fontId="9" fillId="5" borderId="1" xfId="5">
      <alignment vertical="top"/>
    </xf>
    <xf numFmtId="49" fontId="7" fillId="22" borderId="1" xfId="6">
      <alignment vertical="top"/>
    </xf>
    <xf numFmtId="0" fontId="6" fillId="0" borderId="0" xfId="4" applyFill="1">
      <alignment vertical="top"/>
    </xf>
    <xf numFmtId="0" fontId="6"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6" fillId="8" borderId="0" xfId="4" applyFill="1">
      <alignment vertical="top"/>
    </xf>
    <xf numFmtId="2" fontId="6" fillId="13"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2" fillId="0" borderId="0" xfId="4" applyFont="1" applyFill="1">
      <alignment vertical="top"/>
    </xf>
    <xf numFmtId="0" fontId="13" fillId="6" borderId="1" xfId="4" applyFont="1" applyFill="1" applyBorder="1">
      <alignment vertical="top"/>
    </xf>
    <xf numFmtId="0" fontId="9" fillId="5" borderId="1" xfId="5" applyNumberFormat="1">
      <alignment vertical="top"/>
    </xf>
    <xf numFmtId="0" fontId="14" fillId="0" borderId="0" xfId="4" applyFont="1">
      <alignment vertical="top"/>
    </xf>
    <xf numFmtId="0" fontId="6" fillId="0" borderId="0" xfId="4" applyAlignment="1">
      <alignment horizontal="center" vertical="top"/>
    </xf>
    <xf numFmtId="0" fontId="6" fillId="17" borderId="0" xfId="4" applyFill="1">
      <alignment vertical="top"/>
    </xf>
    <xf numFmtId="0" fontId="6" fillId="0" borderId="0" xfId="4" applyFont="1">
      <alignment vertical="top"/>
    </xf>
    <xf numFmtId="49" fontId="6" fillId="22" borderId="2" xfId="6" applyFont="1" applyBorder="1">
      <alignment vertical="top"/>
    </xf>
    <xf numFmtId="0" fontId="6" fillId="0" borderId="2" xfId="4" applyFont="1" applyBorder="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3" fontId="6" fillId="15" borderId="0" xfId="8">
      <alignment vertical="top"/>
    </xf>
    <xf numFmtId="9" fontId="6" fillId="0" borderId="0" xfId="4" applyNumberFormat="1">
      <alignment vertical="top"/>
    </xf>
    <xf numFmtId="43" fontId="6" fillId="14" borderId="0" xfId="63" applyFill="1">
      <alignment vertical="top"/>
    </xf>
    <xf numFmtId="43" fontId="6" fillId="7" borderId="0" xfId="63" applyFill="1">
      <alignment vertical="top"/>
    </xf>
    <xf numFmtId="43" fontId="6" fillId="16" borderId="0" xfId="63" applyFill="1">
      <alignment vertical="top"/>
    </xf>
    <xf numFmtId="43" fontId="6" fillId="12" borderId="0" xfId="10">
      <alignment vertical="top"/>
    </xf>
    <xf numFmtId="43" fontId="6" fillId="9" borderId="0" xfId="12">
      <alignment vertical="top"/>
    </xf>
    <xf numFmtId="43" fontId="6" fillId="7" borderId="2" xfId="11" applyBorder="1">
      <alignment vertical="top"/>
    </xf>
    <xf numFmtId="43" fontId="12" fillId="0" borderId="0" xfId="63" applyFont="1" applyFill="1">
      <alignment vertical="top"/>
    </xf>
    <xf numFmtId="10" fontId="6" fillId="0" borderId="0" xfId="64">
      <alignment vertical="top"/>
    </xf>
    <xf numFmtId="0" fontId="6" fillId="0" borderId="14" xfId="4" applyBorder="1" applyAlignment="1">
      <alignment horizontal="left" vertical="top" wrapText="1"/>
    </xf>
    <xf numFmtId="14" fontId="6" fillId="0" borderId="2" xfId="4" applyNumberFormat="1" applyBorder="1" applyAlignment="1">
      <alignment horizontal="left" vertical="top"/>
    </xf>
    <xf numFmtId="0" fontId="6" fillId="0" borderId="14" xfId="4" applyBorder="1" applyAlignment="1">
      <alignment vertical="top" wrapText="1"/>
    </xf>
    <xf numFmtId="0" fontId="6" fillId="0" borderId="14" xfId="4" applyBorder="1">
      <alignment vertical="top"/>
    </xf>
    <xf numFmtId="0" fontId="6" fillId="0" borderId="16" xfId="4" applyBorder="1">
      <alignment vertical="top"/>
    </xf>
    <xf numFmtId="0" fontId="6" fillId="0" borderId="17" xfId="4" applyBorder="1">
      <alignment vertical="top"/>
    </xf>
    <xf numFmtId="0" fontId="6" fillId="0" borderId="15" xfId="4" applyBorder="1">
      <alignment vertical="top"/>
    </xf>
    <xf numFmtId="10" fontId="6" fillId="0" borderId="0" xfId="64" applyFill="1">
      <alignment vertical="top"/>
    </xf>
    <xf numFmtId="164" fontId="6" fillId="0" borderId="0" xfId="63" applyNumberFormat="1" applyFill="1">
      <alignment vertical="top"/>
    </xf>
    <xf numFmtId="0" fontId="2" fillId="0" borderId="0" xfId="0" applyFont="1" applyBorder="1" applyAlignment="1"/>
    <xf numFmtId="165" fontId="6" fillId="0" borderId="0" xfId="64" applyNumberFormat="1">
      <alignment vertical="top"/>
    </xf>
    <xf numFmtId="43" fontId="31" fillId="8" borderId="0" xfId="63" applyFont="1" applyFill="1">
      <alignment vertical="top"/>
    </xf>
    <xf numFmtId="10" fontId="31" fillId="8" borderId="0" xfId="64" applyFont="1" applyFill="1">
      <alignment vertical="top"/>
    </xf>
    <xf numFmtId="10" fontId="6" fillId="0" borderId="0" xfId="4" applyNumberFormat="1">
      <alignment vertical="top"/>
    </xf>
    <xf numFmtId="166" fontId="6" fillId="14" borderId="0" xfId="63" applyNumberFormat="1" applyFill="1">
      <alignment vertical="top"/>
    </xf>
    <xf numFmtId="49" fontId="6" fillId="0" borderId="0" xfId="7" applyFont="1">
      <alignment vertical="top"/>
    </xf>
    <xf numFmtId="166" fontId="31" fillId="8" borderId="0" xfId="63" applyNumberFormat="1" applyFont="1" applyFill="1">
      <alignment vertical="top"/>
    </xf>
    <xf numFmtId="49" fontId="21" fillId="0" borderId="2" xfId="61" applyBorder="1" applyAlignment="1">
      <alignment vertical="top" wrapText="1"/>
    </xf>
    <xf numFmtId="0" fontId="28" fillId="0" borderId="0" xfId="0" applyFont="1" applyFill="1" applyBorder="1" applyAlignment="1"/>
    <xf numFmtId="10" fontId="6" fillId="14" borderId="0" xfId="64" applyFill="1">
      <alignment vertical="top"/>
    </xf>
    <xf numFmtId="164" fontId="6" fillId="14" borderId="0" xfId="9" applyNumberFormat="1">
      <alignment vertical="top"/>
    </xf>
    <xf numFmtId="14" fontId="6" fillId="0" borderId="14" xfId="4" applyNumberFormat="1" applyBorder="1" applyAlignment="1">
      <alignment horizontal="left" vertical="top" wrapText="1"/>
    </xf>
    <xf numFmtId="0" fontId="0" fillId="0" borderId="2" xfId="0" applyBorder="1">
      <alignment vertical="top"/>
    </xf>
    <xf numFmtId="165" fontId="6" fillId="16" borderId="0" xfId="64" applyNumberFormat="1" applyFill="1">
      <alignment vertical="top"/>
    </xf>
    <xf numFmtId="166" fontId="6" fillId="16" borderId="0" xfId="63" applyNumberFormat="1" applyFill="1">
      <alignment vertical="top"/>
    </xf>
    <xf numFmtId="49" fontId="7" fillId="22" borderId="4" xfId="6" applyBorder="1">
      <alignment vertical="top"/>
    </xf>
    <xf numFmtId="49" fontId="7" fillId="22" borderId="36" xfId="6" applyBorder="1">
      <alignment vertical="top"/>
    </xf>
    <xf numFmtId="49" fontId="7" fillId="22" borderId="36" xfId="6" applyFont="1" applyBorder="1">
      <alignment vertical="top"/>
    </xf>
    <xf numFmtId="0" fontId="6" fillId="0" borderId="0" xfId="63" applyNumberFormat="1" applyFill="1" applyAlignment="1">
      <alignment horizontal="center" vertical="top"/>
    </xf>
    <xf numFmtId="14" fontId="6" fillId="0" borderId="0" xfId="4" applyNumberFormat="1" applyAlignment="1">
      <alignment horizontal="center" vertical="top"/>
    </xf>
    <xf numFmtId="11" fontId="6" fillId="0" borderId="0" xfId="4" applyNumberFormat="1" applyAlignment="1">
      <alignment horizontal="center" vertical="top"/>
    </xf>
    <xf numFmtId="49" fontId="7" fillId="22" borderId="36" xfId="6" applyBorder="1" applyAlignment="1">
      <alignment horizontal="center" vertical="top"/>
    </xf>
    <xf numFmtId="49" fontId="7" fillId="22" borderId="36" xfId="6" applyBorder="1" applyAlignment="1">
      <alignment horizontal="left" vertical="top"/>
    </xf>
    <xf numFmtId="49" fontId="7" fillId="22" borderId="0" xfId="6" applyBorder="1">
      <alignment vertical="top"/>
    </xf>
    <xf numFmtId="0" fontId="6" fillId="16" borderId="0" xfId="4" applyFill="1">
      <alignment vertical="top"/>
    </xf>
    <xf numFmtId="0" fontId="6" fillId="14" borderId="0" xfId="4" applyFill="1">
      <alignment vertical="top"/>
    </xf>
    <xf numFmtId="49" fontId="7" fillId="22" borderId="36" xfId="6" applyFont="1" applyBorder="1" applyAlignment="1"/>
    <xf numFmtId="49" fontId="7" fillId="22" borderId="36" xfId="6" applyBorder="1" applyAlignment="1"/>
    <xf numFmtId="49" fontId="7" fillId="22" borderId="36" xfId="6" applyBorder="1" applyAlignment="1">
      <alignment horizontal="center"/>
    </xf>
    <xf numFmtId="49" fontId="7" fillId="22" borderId="36" xfId="6" applyBorder="1" applyAlignment="1">
      <alignment horizontal="left"/>
    </xf>
    <xf numFmtId="14" fontId="6" fillId="16" borderId="0" xfId="4" applyNumberFormat="1" applyFill="1">
      <alignment vertical="top"/>
    </xf>
    <xf numFmtId="164" fontId="6" fillId="16" borderId="0" xfId="63" applyNumberFormat="1" applyFill="1">
      <alignment vertical="top"/>
    </xf>
    <xf numFmtId="164" fontId="6" fillId="14" borderId="0" xfId="63" applyNumberFormat="1" applyFill="1">
      <alignment vertical="top"/>
    </xf>
    <xf numFmtId="164" fontId="31" fillId="8" borderId="0" xfId="63" applyNumberFormat="1" applyFont="1" applyFill="1">
      <alignment vertical="top"/>
    </xf>
    <xf numFmtId="0" fontId="7" fillId="22" borderId="36" xfId="6" applyNumberFormat="1" applyBorder="1" applyAlignment="1"/>
    <xf numFmtId="0" fontId="7" fillId="22" borderId="1" xfId="6" applyNumberFormat="1">
      <alignment vertical="top"/>
    </xf>
    <xf numFmtId="14" fontId="6" fillId="0" borderId="0" xfId="4" applyNumberFormat="1" applyFill="1">
      <alignment vertical="top"/>
    </xf>
    <xf numFmtId="262" fontId="6" fillId="14" borderId="0" xfId="4" applyNumberFormat="1" applyFill="1">
      <alignment vertical="top"/>
    </xf>
    <xf numFmtId="164" fontId="6" fillId="14" borderId="0" xfId="4" applyNumberFormat="1" applyFill="1">
      <alignment vertical="top"/>
    </xf>
    <xf numFmtId="49" fontId="7" fillId="0" borderId="0" xfId="6" applyFont="1" applyFill="1" applyBorder="1" applyAlignment="1"/>
    <xf numFmtId="49" fontId="7" fillId="0" borderId="0" xfId="6" applyFill="1" applyBorder="1" applyAlignment="1"/>
    <xf numFmtId="49" fontId="7" fillId="0" borderId="0" xfId="6" applyFill="1" applyBorder="1" applyAlignment="1">
      <alignment horizontal="center"/>
    </xf>
    <xf numFmtId="49" fontId="7" fillId="0" borderId="0" xfId="6" applyFill="1" applyBorder="1" applyAlignment="1">
      <alignment horizontal="left"/>
    </xf>
    <xf numFmtId="0" fontId="7" fillId="0" borderId="0" xfId="6" applyNumberFormat="1" applyFill="1" applyBorder="1" applyAlignment="1"/>
    <xf numFmtId="11" fontId="6" fillId="14" borderId="0" xfId="4" applyNumberFormat="1" applyFill="1">
      <alignment vertical="top"/>
    </xf>
    <xf numFmtId="164" fontId="6" fillId="15" borderId="0" xfId="63" applyNumberFormat="1" applyFill="1">
      <alignment vertical="top"/>
    </xf>
    <xf numFmtId="164" fontId="6" fillId="16" borderId="0" xfId="12" applyNumberFormat="1" applyFont="1" applyFill="1">
      <alignment vertical="top"/>
    </xf>
    <xf numFmtId="164" fontId="6" fillId="15" borderId="0" xfId="4" applyNumberFormat="1" applyFill="1">
      <alignment vertical="top"/>
    </xf>
    <xf numFmtId="164" fontId="6" fillId="16" borderId="0" xfId="4" applyNumberFormat="1" applyFill="1">
      <alignment vertical="top"/>
    </xf>
    <xf numFmtId="166" fontId="31" fillId="0" borderId="0" xfId="63" applyNumberFormat="1" applyFont="1" applyFill="1">
      <alignment vertical="top"/>
    </xf>
    <xf numFmtId="0" fontId="7" fillId="22" borderId="1" xfId="6" applyNumberFormat="1" applyAlignment="1">
      <alignment horizontal="right" vertical="top"/>
    </xf>
    <xf numFmtId="49" fontId="7" fillId="22" borderId="0" xfId="6" applyBorder="1" applyAlignment="1">
      <alignment vertical="top"/>
    </xf>
    <xf numFmtId="10" fontId="6" fillId="14" borderId="0" xfId="64" applyNumberFormat="1" applyFill="1">
      <alignment vertical="top"/>
    </xf>
    <xf numFmtId="263" fontId="6" fillId="16" borderId="0" xfId="4" applyNumberFormat="1" applyFill="1">
      <alignment vertical="top"/>
    </xf>
    <xf numFmtId="10" fontId="6" fillId="16" borderId="0" xfId="4" applyNumberFormat="1" applyFill="1">
      <alignment vertical="top"/>
    </xf>
    <xf numFmtId="10" fontId="6" fillId="0" borderId="0" xfId="4" applyNumberFormat="1" applyFill="1">
      <alignment vertical="top"/>
    </xf>
    <xf numFmtId="43" fontId="6" fillId="0" borderId="2" xfId="12" applyFill="1" applyBorder="1">
      <alignment vertical="top"/>
    </xf>
    <xf numFmtId="49" fontId="7" fillId="22" borderId="1" xfId="6" applyAlignment="1">
      <alignment vertical="top" wrapText="1"/>
    </xf>
    <xf numFmtId="49" fontId="7" fillId="22" borderId="1" xfId="6" applyBorder="1">
      <alignment vertical="top"/>
    </xf>
    <xf numFmtId="166" fontId="6" fillId="15" borderId="0" xfId="63" applyNumberFormat="1" applyFill="1">
      <alignment vertical="top"/>
    </xf>
    <xf numFmtId="43" fontId="6" fillId="0" borderId="3" xfId="12" applyFill="1" applyBorder="1" applyAlignment="1">
      <alignment vertical="top" wrapText="1"/>
    </xf>
    <xf numFmtId="0" fontId="6" fillId="0" borderId="0" xfId="4" applyAlignment="1">
      <alignment vertical="top" wrapText="1"/>
    </xf>
    <xf numFmtId="14" fontId="6" fillId="0" borderId="14" xfId="4" applyNumberFormat="1" applyBorder="1" applyAlignment="1">
      <alignment horizontal="left" vertical="top"/>
    </xf>
    <xf numFmtId="43" fontId="14" fillId="7" borderId="0" xfId="63" applyFont="1" applyFill="1">
      <alignment vertical="top"/>
    </xf>
    <xf numFmtId="49" fontId="21" fillId="0" borderId="15" xfId="61" applyBorder="1" applyAlignment="1">
      <alignment vertical="top" wrapText="1"/>
    </xf>
    <xf numFmtId="0" fontId="6" fillId="16" borderId="0" xfId="4" applyFill="1" applyAlignment="1">
      <alignment horizontal="center" vertical="top"/>
    </xf>
    <xf numFmtId="11" fontId="6" fillId="16" borderId="0" xfId="4" applyNumberFormat="1" applyFill="1" applyAlignment="1">
      <alignment horizontal="center" vertical="top"/>
    </xf>
    <xf numFmtId="14" fontId="6" fillId="16" borderId="0" xfId="63" applyNumberFormat="1" applyFill="1">
      <alignment vertical="top"/>
    </xf>
    <xf numFmtId="0" fontId="6" fillId="0" borderId="0" xfId="4" applyFont="1" applyAlignment="1">
      <alignment vertical="top"/>
    </xf>
    <xf numFmtId="0" fontId="6" fillId="0" borderId="2" xfId="12" applyNumberFormat="1" applyFill="1" applyBorder="1">
      <alignment vertical="top"/>
    </xf>
    <xf numFmtId="49" fontId="7" fillId="0" borderId="0" xfId="7" applyAlignment="1">
      <alignment vertical="top"/>
    </xf>
    <xf numFmtId="49" fontId="7" fillId="22" borderId="36" xfId="6" applyBorder="1" applyAlignment="1">
      <alignment horizontal="left" wrapText="1"/>
    </xf>
    <xf numFmtId="165" fontId="31" fillId="8" borderId="0" xfId="64" applyNumberFormat="1" applyFont="1" applyFill="1">
      <alignment vertical="top"/>
    </xf>
    <xf numFmtId="0" fontId="6" fillId="0" borderId="0" xfId="50031" applyFont="1" applyFill="1"/>
    <xf numFmtId="0" fontId="160" fillId="155" borderId="0" xfId="0" applyFont="1" applyFill="1" applyBorder="1" applyAlignment="1">
      <alignment vertical="top"/>
    </xf>
    <xf numFmtId="0" fontId="32" fillId="155" borderId="74" xfId="0" applyFont="1" applyFill="1" applyBorder="1" applyAlignment="1">
      <alignment vertical="top"/>
    </xf>
    <xf numFmtId="0" fontId="32" fillId="155" borderId="75" xfId="0" applyFont="1" applyFill="1" applyBorder="1" applyAlignment="1">
      <alignment vertical="top"/>
    </xf>
    <xf numFmtId="0" fontId="32" fillId="155" borderId="76" xfId="0" applyFont="1" applyFill="1" applyBorder="1" applyAlignment="1">
      <alignment vertical="top"/>
    </xf>
    <xf numFmtId="0" fontId="32" fillId="155" borderId="0" xfId="0" applyFont="1" applyFill="1" applyBorder="1" applyAlignment="1">
      <alignment vertical="top"/>
    </xf>
    <xf numFmtId="0" fontId="6" fillId="0" borderId="0" xfId="50031" applyFont="1" applyFill="1" applyBorder="1"/>
    <xf numFmtId="0" fontId="32" fillId="155" borderId="77" xfId="0" applyFont="1" applyFill="1" applyBorder="1" applyAlignment="1">
      <alignment vertical="top"/>
    </xf>
    <xf numFmtId="0" fontId="32" fillId="7" borderId="0" xfId="0" applyFont="1" applyFill="1" applyBorder="1" applyAlignment="1">
      <alignment horizontal="center" vertical="top"/>
    </xf>
    <xf numFmtId="0" fontId="32" fillId="155" borderId="78" xfId="0" applyFont="1" applyFill="1" applyBorder="1" applyAlignment="1">
      <alignment vertical="top"/>
    </xf>
    <xf numFmtId="0" fontId="32" fillId="14" borderId="0" xfId="0" applyFont="1" applyFill="1" applyBorder="1" applyAlignment="1">
      <alignment horizontal="center" vertical="top"/>
    </xf>
    <xf numFmtId="0" fontId="32" fillId="155" borderId="79" xfId="0" applyFont="1" applyFill="1" applyBorder="1" applyAlignment="1">
      <alignment vertical="top"/>
    </xf>
    <xf numFmtId="0" fontId="32" fillId="155" borderId="80" xfId="0" applyFont="1" applyFill="1" applyBorder="1" applyAlignment="1">
      <alignment vertical="top"/>
    </xf>
    <xf numFmtId="0" fontId="32" fillId="155" borderId="81" xfId="0" applyFont="1" applyFill="1" applyBorder="1" applyAlignment="1">
      <alignment vertical="top"/>
    </xf>
    <xf numFmtId="0" fontId="11" fillId="0" borderId="0" xfId="50031" applyFont="1" applyFill="1"/>
    <xf numFmtId="49" fontId="21" fillId="155" borderId="80" xfId="61" applyFill="1" applyBorder="1" applyAlignment="1">
      <alignment vertical="top"/>
    </xf>
    <xf numFmtId="0" fontId="32" fillId="15" borderId="0" xfId="0" applyFont="1" applyFill="1" applyBorder="1" applyAlignment="1">
      <alignment horizontal="center" vertical="top"/>
    </xf>
    <xf numFmtId="0" fontId="256" fillId="14" borderId="0" xfId="0" applyFont="1" applyFill="1" applyBorder="1" applyAlignment="1">
      <alignment horizontal="center" vertical="top"/>
    </xf>
    <xf numFmtId="0" fontId="32" fillId="0" borderId="0" xfId="0" applyFont="1" applyFill="1" applyBorder="1" applyAlignment="1">
      <alignment vertical="top"/>
    </xf>
    <xf numFmtId="0" fontId="32" fillId="0" borderId="0" xfId="0" applyFont="1" applyFill="1" applyBorder="1" applyAlignment="1">
      <alignment horizontal="center" vertical="top"/>
    </xf>
    <xf numFmtId="0" fontId="160" fillId="0" borderId="0" xfId="0" applyFont="1" applyFill="1" applyBorder="1" applyAlignment="1">
      <alignment vertical="top"/>
    </xf>
    <xf numFmtId="0" fontId="69" fillId="0" borderId="0" xfId="0" applyFont="1" applyFill="1" applyBorder="1" applyAlignment="1">
      <alignment vertical="top"/>
    </xf>
    <xf numFmtId="0" fontId="69" fillId="0" borderId="0" xfId="0" applyFont="1" applyFill="1" applyBorder="1" applyAlignment="1">
      <alignment horizontal="center" vertical="top"/>
    </xf>
    <xf numFmtId="10" fontId="6" fillId="16" borderId="0" xfId="64" applyFill="1">
      <alignment vertical="top"/>
    </xf>
    <xf numFmtId="0" fontId="6" fillId="0" borderId="0" xfId="4" applyFont="1" applyFill="1">
      <alignment vertical="top"/>
    </xf>
    <xf numFmtId="263" fontId="6" fillId="0" borderId="0" xfId="4" applyNumberFormat="1" applyFont="1" applyFill="1" applyAlignment="1">
      <alignment horizontal="center" vertical="center"/>
    </xf>
    <xf numFmtId="166" fontId="6" fillId="0" borderId="0" xfId="63" applyNumberFormat="1" applyFont="1" applyFill="1" applyAlignment="1">
      <alignment horizontal="center" vertical="center"/>
    </xf>
    <xf numFmtId="166" fontId="6" fillId="0" borderId="0" xfId="63" applyNumberFormat="1" applyFont="1" applyFill="1">
      <alignment vertical="top"/>
    </xf>
    <xf numFmtId="241" fontId="6" fillId="0" borderId="0" xfId="63" applyNumberFormat="1" applyFont="1" applyFill="1">
      <alignment vertical="top"/>
    </xf>
    <xf numFmtId="0" fontId="7" fillId="0" borderId="0" xfId="4" applyFont="1" applyFill="1">
      <alignment vertical="top"/>
    </xf>
    <xf numFmtId="49" fontId="7" fillId="22" borderId="1" xfId="6" applyAlignment="1">
      <alignment horizontal="center" vertical="top"/>
    </xf>
    <xf numFmtId="0" fontId="7" fillId="22" borderId="1" xfId="6" applyNumberFormat="1" applyAlignment="1">
      <alignment horizontal="center" vertical="top"/>
    </xf>
    <xf numFmtId="49" fontId="6" fillId="22" borderId="1" xfId="6" applyFont="1">
      <alignment vertical="top"/>
    </xf>
    <xf numFmtId="49" fontId="7" fillId="22" borderId="1" xfId="6" applyFont="1">
      <alignment vertical="top"/>
    </xf>
    <xf numFmtId="164" fontId="6" fillId="16" borderId="0" xfId="63" applyNumberFormat="1" applyFont="1" applyFill="1">
      <alignment vertical="top"/>
    </xf>
    <xf numFmtId="9" fontId="6" fillId="16" borderId="0" xfId="4" applyNumberFormat="1" applyFill="1">
      <alignment vertical="top"/>
    </xf>
    <xf numFmtId="264" fontId="6" fillId="14" borderId="0" xfId="4" applyNumberFormat="1" applyFill="1">
      <alignment vertical="top"/>
    </xf>
    <xf numFmtId="49" fontId="7" fillId="0" borderId="0" xfId="7" applyFill="1">
      <alignment vertical="top"/>
    </xf>
    <xf numFmtId="49" fontId="21" fillId="0" borderId="15" xfId="61" applyFill="1" applyBorder="1" applyAlignment="1">
      <alignment vertical="top" wrapText="1"/>
    </xf>
    <xf numFmtId="0" fontId="6" fillId="7" borderId="0" xfId="4" applyFont="1" applyFill="1">
      <alignment vertical="top"/>
    </xf>
    <xf numFmtId="164" fontId="6" fillId="7" borderId="0" xfId="63" applyNumberFormat="1" applyFont="1" applyFill="1">
      <alignment vertical="top"/>
    </xf>
    <xf numFmtId="164" fontId="6" fillId="7" borderId="0" xfId="12" applyNumberFormat="1" applyFont="1" applyFill="1">
      <alignment vertical="top"/>
    </xf>
    <xf numFmtId="0" fontId="6" fillId="0" borderId="0" xfId="4" applyFont="1" applyBorder="1">
      <alignment vertical="top"/>
    </xf>
    <xf numFmtId="0" fontId="6" fillId="0" borderId="0" xfId="4" applyBorder="1">
      <alignment vertical="top"/>
    </xf>
    <xf numFmtId="49" fontId="21" fillId="0" borderId="0" xfId="61" applyBorder="1" applyAlignment="1">
      <alignment vertical="top" wrapText="1"/>
    </xf>
    <xf numFmtId="0" fontId="0" fillId="0" borderId="0" xfId="0" applyBorder="1">
      <alignment vertical="top"/>
    </xf>
    <xf numFmtId="164" fontId="6" fillId="16" borderId="0" xfId="12" applyNumberFormat="1" applyFill="1">
      <alignment vertical="top"/>
    </xf>
    <xf numFmtId="43" fontId="6" fillId="0" borderId="0" xfId="63" applyFont="1" applyFill="1" applyBorder="1">
      <alignment vertical="top"/>
    </xf>
    <xf numFmtId="0" fontId="6" fillId="11" borderId="0" xfId="4" applyFont="1" applyFill="1">
      <alignment vertical="top"/>
    </xf>
    <xf numFmtId="0" fontId="6" fillId="10" borderId="0" xfId="4" applyFont="1" applyFill="1">
      <alignment vertical="top"/>
    </xf>
    <xf numFmtId="0" fontId="6" fillId="14" borderId="0" xfId="4" applyFont="1" applyFill="1">
      <alignment vertical="top"/>
    </xf>
    <xf numFmtId="49" fontId="6" fillId="22" borderId="0" xfId="6" applyFont="1" applyBorder="1">
      <alignment vertical="top"/>
    </xf>
    <xf numFmtId="0" fontId="2" fillId="0" borderId="34" xfId="0" applyFont="1" applyFill="1" applyBorder="1" applyAlignment="1"/>
    <xf numFmtId="0" fontId="2" fillId="0" borderId="0" xfId="0" applyFont="1" applyFill="1" applyBorder="1" applyAlignment="1"/>
    <xf numFmtId="0" fontId="7" fillId="0" borderId="34" xfId="0" applyFont="1" applyFill="1" applyBorder="1" applyAlignment="1"/>
    <xf numFmtId="263" fontId="2" fillId="0" borderId="0" xfId="0" applyNumberFormat="1" applyFont="1" applyFill="1" applyBorder="1" applyAlignment="1"/>
    <xf numFmtId="0" fontId="0" fillId="0" borderId="0" xfId="0" applyFont="1" applyFill="1" applyBorder="1" applyAlignment="1"/>
    <xf numFmtId="0" fontId="28" fillId="0" borderId="0" xfId="0" applyFont="1">
      <alignment vertical="top"/>
    </xf>
    <xf numFmtId="0" fontId="7" fillId="0" borderId="0" xfId="0" applyFont="1" applyFill="1" applyBorder="1" applyAlignment="1"/>
    <xf numFmtId="0" fontId="6" fillId="0" borderId="0" xfId="0" applyFont="1" applyBorder="1" applyAlignment="1"/>
    <xf numFmtId="0" fontId="6" fillId="0" borderId="0" xfId="0" applyFont="1" applyFill="1" applyBorder="1" applyAlignment="1"/>
    <xf numFmtId="3" fontId="257" fillId="156" borderId="0" xfId="210" applyNumberFormat="1" applyFont="1" applyFill="1" applyBorder="1"/>
    <xf numFmtId="10" fontId="6" fillId="7" borderId="0" xfId="0" applyNumberFormat="1" applyFont="1" applyFill="1" applyBorder="1" applyAlignment="1"/>
    <xf numFmtId="3" fontId="2" fillId="7" borderId="0" xfId="0" applyNumberFormat="1" applyFont="1" applyFill="1" applyBorder="1" applyAlignment="1"/>
    <xf numFmtId="265" fontId="6" fillId="156" borderId="0" xfId="485" applyNumberFormat="1" applyFont="1" applyFill="1" applyBorder="1" applyAlignment="1">
      <alignment horizontal="right"/>
    </xf>
    <xf numFmtId="265" fontId="6" fillId="157" borderId="0" xfId="485" applyNumberFormat="1" applyFont="1" applyFill="1" applyBorder="1" applyAlignment="1">
      <alignment horizontal="right"/>
    </xf>
    <xf numFmtId="3" fontId="6" fillId="16" borderId="0" xfId="50032" applyNumberFormat="1" applyFont="1" applyFill="1" applyBorder="1" applyAlignment="1" applyProtection="1">
      <alignment horizontal="right"/>
    </xf>
    <xf numFmtId="3" fontId="6" fillId="16" borderId="0" xfId="0" applyNumberFormat="1" applyFont="1" applyFill="1" applyBorder="1" applyAlignment="1"/>
    <xf numFmtId="3" fontId="257" fillId="157" borderId="0" xfId="210" applyNumberFormat="1" applyFont="1" applyFill="1" applyBorder="1"/>
    <xf numFmtId="10" fontId="6" fillId="16" borderId="0" xfId="0" applyNumberFormat="1" applyFont="1" applyFill="1" applyBorder="1" applyAlignment="1"/>
    <xf numFmtId="3" fontId="2" fillId="16" borderId="0" xfId="0" applyNumberFormat="1" applyFont="1" applyFill="1" applyBorder="1" applyAlignment="1"/>
    <xf numFmtId="165" fontId="2" fillId="16" borderId="0" xfId="64" applyNumberFormat="1" applyFont="1" applyFill="1" applyBorder="1" applyAlignment="1"/>
    <xf numFmtId="0" fontId="2" fillId="16" borderId="0" xfId="0" applyFont="1" applyFill="1" applyBorder="1" applyAlignment="1"/>
    <xf numFmtId="2" fontId="2" fillId="16" borderId="0" xfId="0" applyNumberFormat="1" applyFont="1" applyFill="1" applyBorder="1" applyAlignment="1"/>
    <xf numFmtId="0" fontId="6" fillId="0" borderId="0" xfId="4" applyFont="1" applyFill="1" applyBorder="1" applyAlignment="1">
      <alignment horizontal="left" vertical="top" wrapText="1"/>
    </xf>
    <xf numFmtId="0" fontId="6" fillId="0" borderId="0" xfId="4" applyAlignment="1">
      <alignment vertical="center"/>
    </xf>
    <xf numFmtId="166" fontId="6" fillId="15" borderId="0" xfId="63" applyNumberFormat="1" applyFill="1" applyAlignment="1">
      <alignment vertical="center"/>
    </xf>
    <xf numFmtId="241" fontId="6" fillId="15" borderId="0" xfId="63" applyNumberFormat="1" applyFill="1" applyAlignment="1">
      <alignment vertical="center"/>
    </xf>
    <xf numFmtId="49" fontId="7" fillId="22" borderId="4" xfId="6" applyBorder="1" applyAlignment="1">
      <alignment vertical="center"/>
    </xf>
    <xf numFmtId="49" fontId="7" fillId="22" borderId="0" xfId="6" applyBorder="1" applyAlignment="1">
      <alignment vertical="center"/>
    </xf>
    <xf numFmtId="49" fontId="7" fillId="22" borderId="36" xfId="6" applyBorder="1" applyAlignment="1">
      <alignment vertical="center"/>
    </xf>
    <xf numFmtId="49" fontId="7" fillId="22" borderId="36" xfId="6" applyFont="1" applyBorder="1" applyAlignment="1">
      <alignment vertical="center"/>
    </xf>
    <xf numFmtId="0" fontId="6" fillId="14" borderId="0" xfId="0" applyFont="1" applyFill="1" applyBorder="1" applyAlignment="1">
      <alignment horizontal="center" vertical="top"/>
    </xf>
    <xf numFmtId="0" fontId="6" fillId="14" borderId="0" xfId="0" applyFont="1" applyFill="1" applyBorder="1" applyAlignment="1">
      <alignment horizontal="left" vertical="top"/>
    </xf>
    <xf numFmtId="10" fontId="6" fillId="0" borderId="0" xfId="64" applyFont="1" applyFill="1">
      <alignment vertical="top"/>
    </xf>
    <xf numFmtId="164" fontId="6" fillId="0" borderId="0" xfId="63" applyNumberFormat="1" applyFont="1" applyFill="1">
      <alignment vertical="top"/>
    </xf>
    <xf numFmtId="165" fontId="6" fillId="0" borderId="0" xfId="64" applyNumberFormat="1" applyFont="1">
      <alignment vertical="top"/>
    </xf>
    <xf numFmtId="10" fontId="6" fillId="8" borderId="0" xfId="64" applyFont="1" applyFill="1">
      <alignment vertical="top"/>
    </xf>
    <xf numFmtId="0" fontId="13" fillId="0" borderId="34" xfId="0" applyFont="1" applyFill="1" applyBorder="1" applyAlignment="1"/>
    <xf numFmtId="0" fontId="13" fillId="0" borderId="0" xfId="0" applyFont="1" applyFill="1" applyBorder="1" applyAlignment="1"/>
    <xf numFmtId="0" fontId="13" fillId="0" borderId="0" xfId="0" applyFont="1" applyFill="1" applyBorder="1" applyAlignment="1">
      <alignment horizontal="center" vertical="center"/>
    </xf>
    <xf numFmtId="0" fontId="6" fillId="0" borderId="2" xfId="4" applyBorder="1" applyAlignment="1">
      <alignment vertical="top" wrapText="1"/>
    </xf>
    <xf numFmtId="263" fontId="2" fillId="16" borderId="0" xfId="0" applyNumberFormat="1" applyFont="1" applyFill="1" applyBorder="1" applyAlignment="1"/>
    <xf numFmtId="3" fontId="6" fillId="14" borderId="0" xfId="0" applyNumberFormat="1" applyFont="1" applyFill="1" applyBorder="1" applyAlignment="1"/>
    <xf numFmtId="3" fontId="257" fillId="158" borderId="0" xfId="210" applyNumberFormat="1" applyFont="1" applyFill="1" applyBorder="1"/>
    <xf numFmtId="164" fontId="6" fillId="14" borderId="0" xfId="63" applyNumberFormat="1" applyFont="1" applyFill="1" applyBorder="1" applyAlignment="1"/>
    <xf numFmtId="0" fontId="9" fillId="5" borderId="1" xfId="5" applyNumberFormat="1" applyFont="1">
      <alignment vertical="top"/>
    </xf>
    <xf numFmtId="164" fontId="6" fillId="14" borderId="0" xfId="4" applyNumberFormat="1" applyFont="1" applyFill="1">
      <alignment vertical="top"/>
    </xf>
    <xf numFmtId="241" fontId="6" fillId="12" borderId="0" xfId="10" applyNumberFormat="1">
      <alignment vertical="top"/>
    </xf>
    <xf numFmtId="170" fontId="6" fillId="12" borderId="0" xfId="10" applyNumberFormat="1">
      <alignment vertical="top"/>
    </xf>
    <xf numFmtId="263" fontId="6" fillId="15" borderId="0" xfId="63" applyNumberFormat="1" applyFill="1">
      <alignment vertical="top"/>
    </xf>
    <xf numFmtId="263" fontId="6" fillId="0" borderId="0" xfId="4" applyNumberFormat="1">
      <alignment vertical="top"/>
    </xf>
    <xf numFmtId="166" fontId="6" fillId="0" borderId="0" xfId="63" applyNumberFormat="1" applyFill="1">
      <alignment vertical="top"/>
    </xf>
    <xf numFmtId="43" fontId="6" fillId="0" borderId="2" xfId="12" applyFill="1" applyBorder="1">
      <alignment vertical="top"/>
    </xf>
    <xf numFmtId="10" fontId="6" fillId="12" borderId="0" xfId="64" applyFill="1">
      <alignment vertical="top"/>
    </xf>
    <xf numFmtId="164" fontId="6" fillId="0" borderId="0" xfId="4" applyNumberFormat="1">
      <alignment vertical="top"/>
    </xf>
    <xf numFmtId="49" fontId="6" fillId="0" borderId="2" xfId="61" applyFont="1" applyBorder="1" applyAlignment="1">
      <alignment vertical="top" wrapText="1"/>
    </xf>
    <xf numFmtId="0" fontId="0" fillId="0" borderId="0" xfId="0" applyFont="1">
      <alignment vertical="top"/>
    </xf>
    <xf numFmtId="166" fontId="6" fillId="12" borderId="0" xfId="63" applyNumberFormat="1" applyFill="1">
      <alignment vertical="top"/>
    </xf>
    <xf numFmtId="3" fontId="6" fillId="14" borderId="0" xfId="4" applyNumberFormat="1" applyFill="1">
      <alignment vertical="top"/>
    </xf>
    <xf numFmtId="3" fontId="6" fillId="15" borderId="0" xfId="0" applyNumberFormat="1" applyFont="1" applyFill="1" applyBorder="1" applyAlignment="1"/>
    <xf numFmtId="10" fontId="6" fillId="14" borderId="0" xfId="4" applyNumberFormat="1" applyFill="1">
      <alignment vertical="top"/>
    </xf>
    <xf numFmtId="0" fontId="0" fillId="0" borderId="2" xfId="0" applyFont="1" applyBorder="1">
      <alignment vertical="top"/>
    </xf>
    <xf numFmtId="49" fontId="31" fillId="8" borderId="0" xfId="63" applyNumberFormat="1" applyFont="1" applyFill="1">
      <alignment vertical="top"/>
    </xf>
    <xf numFmtId="49" fontId="6" fillId="14" borderId="0" xfId="63" applyNumberFormat="1" applyFill="1">
      <alignment vertical="top"/>
    </xf>
    <xf numFmtId="164" fontId="6" fillId="159" borderId="0" xfId="63" applyNumberFormat="1" applyFill="1">
      <alignment vertical="top"/>
    </xf>
    <xf numFmtId="49" fontId="6" fillId="16" borderId="0" xfId="63" applyNumberFormat="1" applyFill="1">
      <alignment vertical="top"/>
    </xf>
    <xf numFmtId="0" fontId="6" fillId="0" borderId="0" xfId="4" applyFont="1" applyFill="1" applyBorder="1" applyAlignment="1">
      <alignment horizontal="left" vertical="top" wrapText="1"/>
    </xf>
    <xf numFmtId="263" fontId="6" fillId="15" borderId="0" xfId="4" applyNumberFormat="1" applyFill="1" applyAlignment="1">
      <alignment horizontal="center" vertical="center"/>
    </xf>
    <xf numFmtId="166" fontId="6" fillId="15" borderId="0" xfId="63" applyNumberFormat="1" applyFill="1" applyAlignment="1">
      <alignment horizontal="center" vertical="center"/>
    </xf>
    <xf numFmtId="0" fontId="6" fillId="0" borderId="0" xfId="4" applyFont="1" applyAlignment="1">
      <alignment horizontal="left" vertical="top" wrapText="1"/>
    </xf>
    <xf numFmtId="0" fontId="6" fillId="0" borderId="0" xfId="4" applyFont="1" applyAlignment="1">
      <alignment horizontal="left" vertical="top"/>
    </xf>
    <xf numFmtId="0" fontId="6" fillId="0" borderId="0" xfId="4" applyAlignment="1">
      <alignment horizontal="left" vertical="top" wrapText="1"/>
    </xf>
    <xf numFmtId="49" fontId="7" fillId="22" borderId="0" xfId="6" applyBorder="1" applyAlignment="1">
      <alignment horizontal="center" vertical="top"/>
    </xf>
    <xf numFmtId="266" fontId="6" fillId="0" borderId="0" xfId="4" applyNumberFormat="1" applyAlignment="1">
      <alignment horizontal="left" vertical="top" wrapText="1"/>
    </xf>
    <xf numFmtId="263" fontId="6" fillId="15" borderId="0" xfId="63" applyNumberFormat="1" applyFill="1" applyAlignment="1">
      <alignment horizontal="center" vertical="center"/>
    </xf>
    <xf numFmtId="166" fontId="6" fillId="15" borderId="0" xfId="4" applyNumberFormat="1" applyFill="1" applyAlignment="1">
      <alignment horizontal="center" vertical="center"/>
    </xf>
  </cellXfs>
  <cellStyles count="50033">
    <cellStyle name="_x000a__x000a_JournalTemplate=C:\COMFO\CTALK\JOURSTD.TPL_x000a__x000a_LbStateAddress=3 3 0 251 1 89 2 311_x000a__x000a_LbStateJou" xfId="596"/>
    <cellStyle name="_x000a__x000a_JournalTemplate=C:\COMFO\CTALK\JOURSTD.TPL_x000a__x000a_LbStateAddress=3 3 0 251 1 89 2 311_x000a__x000a_LbStateJou 2" xfId="2595"/>
    <cellStyle name="_x000a_386grabber=M" xfId="20108"/>
    <cellStyle name="_x000d__x000a_JournalTemplate=C:\COMFO\CTALK\JOURSTD.TPL_x000d__x000a_LbStateAddress=3 3 0 251 1 89 2 311_x000d__x000a_LbStateJou" xfId="66"/>
    <cellStyle name="_x000d__x000a_JournalTemplate=C:\COMFO\CTALK\JOURSTD.TPL_x000d__x000a_LbStateAddress=3 3 0 251 1 89 2 311_x000d__x000a_LbStateJou 10" xfId="467"/>
    <cellStyle name="_x000d__x000a_JournalTemplate=C:\COMFO\CTALK\JOURSTD.TPL_x000d__x000a_LbStateAddress=3 3 0 251 1 89 2 311_x000d__x000a_LbStateJou 10 2" xfId="2596"/>
    <cellStyle name="_x000d__x000a_JournalTemplate=C:\COMFO\CTALK\JOURSTD.TPL_x000d__x000a_LbStateAddress=3 3 0 251 1 89 2 311_x000d__x000a_LbStateJou 11" xfId="468"/>
    <cellStyle name="_x000d__x000a_JournalTemplate=C:\COMFO\CTALK\JOURSTD.TPL_x000d__x000a_LbStateAddress=3 3 0 251 1 89 2 311_x000d__x000a_LbStateJou 11 2" xfId="2597"/>
    <cellStyle name="_x000d__x000a_JournalTemplate=C:\COMFO\CTALK\JOURSTD.TPL_x000d__x000a_LbStateAddress=3 3 0 251 1 89 2 311_x000d__x000a_LbStateJou 12" xfId="469"/>
    <cellStyle name="_x000d__x000a_JournalTemplate=C:\COMFO\CTALK\JOURSTD.TPL_x000d__x000a_LbStateAddress=3 3 0 251 1 89 2 311_x000d__x000a_LbStateJou 12 2" xfId="2598"/>
    <cellStyle name="_x000d__x000a_JournalTemplate=C:\COMFO\CTALK\JOURSTD.TPL_x000d__x000a_LbStateAddress=3 3 0 251 1 89 2 311_x000d__x000a_LbStateJou 13" xfId="470"/>
    <cellStyle name="_x000d__x000a_JournalTemplate=C:\COMFO\CTALK\JOURSTD.TPL_x000d__x000a_LbStateAddress=3 3 0 251 1 89 2 311_x000d__x000a_LbStateJou 13 2" xfId="2599"/>
    <cellStyle name="_x000d__x000a_JournalTemplate=C:\COMFO\CTALK\JOURSTD.TPL_x000d__x000a_LbStateAddress=3 3 0 251 1 89 2 311_x000d__x000a_LbStateJou 14" xfId="471"/>
    <cellStyle name="_x000d__x000a_JournalTemplate=C:\COMFO\CTALK\JOURSTD.TPL_x000d__x000a_LbStateAddress=3 3 0 251 1 89 2 311_x000d__x000a_LbStateJou 14 2" xfId="2600"/>
    <cellStyle name="_x000d__x000a_JournalTemplate=C:\COMFO\CTALK\JOURSTD.TPL_x000d__x000a_LbStateAddress=3 3 0 251 1 89 2 311_x000d__x000a_LbStateJou 15" xfId="472"/>
    <cellStyle name="_x000d__x000a_JournalTemplate=C:\COMFO\CTALK\JOURSTD.TPL_x000d__x000a_LbStateAddress=3 3 0 251 1 89 2 311_x000d__x000a_LbStateJou 15 2" xfId="2601"/>
    <cellStyle name="_x000d__x000a_JournalTemplate=C:\COMFO\CTALK\JOURSTD.TPL_x000d__x000a_LbStateAddress=3 3 0 251 1 89 2 311_x000d__x000a_LbStateJou 16" xfId="1335"/>
    <cellStyle name="_x000d__x000a_JournalTemplate=C:\COMFO\CTALK\JOURSTD.TPL_x000d__x000a_LbStateAddress=3 3 0 251 1 89 2 311_x000d__x000a_LbStateJou 16 2" xfId="48958"/>
    <cellStyle name="_x000d__x000a_JournalTemplate=C:\COMFO\CTALK\JOURSTD.TPL_x000d__x000a_LbStateAddress=3 3 0 251 1 89 2 311_x000d__x000a_LbStateJou 17" xfId="20109"/>
    <cellStyle name="_x000d__x000a_JournalTemplate=C:\COMFO\CTALK\JOURSTD.TPL_x000d__x000a_LbStateAddress=3 3 0 251 1 89 2 311_x000d__x000a_LbStateJou 2" xfId="67"/>
    <cellStyle name="_x000d__x000a_JournalTemplate=C:\COMFO\CTALK\JOURSTD.TPL_x000d__x000a_LbStateAddress=3 3 0 251 1 89 2 311_x000d__x000a_LbStateJou 2 2" xfId="458"/>
    <cellStyle name="_x000d__x000a_JournalTemplate=C:\COMFO\CTALK\JOURSTD.TPL_x000d__x000a_LbStateAddress=3 3 0 251 1 89 2 311_x000d__x000a_LbStateJou 2 2 2" xfId="2602"/>
    <cellStyle name="_x000d__x000a_JournalTemplate=C:\COMFO\CTALK\JOURSTD.TPL_x000d__x000a_LbStateAddress=3 3 0 251 1 89 2 311_x000d__x000a_LbStateJou 2 3" xfId="1337"/>
    <cellStyle name="_x000d__x000a_JournalTemplate=C:\COMFO\CTALK\JOURSTD.TPL_x000d__x000a_LbStateAddress=3 3 0 251 1 89 2 311_x000d__x000a_LbStateJou 2 3 2" xfId="2603"/>
    <cellStyle name="_x000d__x000a_JournalTemplate=C:\COMFO\CTALK\JOURSTD.TPL_x000d__x000a_LbStateAddress=3 3 0 251 1 89 2 311_x000d__x000a_LbStateJou 2 4" xfId="1336"/>
    <cellStyle name="_x000d__x000a_JournalTemplate=C:\COMFO\CTALK\JOURSTD.TPL_x000d__x000a_LbStateAddress=3 3 0 251 1 89 2 311_x000d__x000a_LbStateJou 2 4 2" xfId="2604"/>
    <cellStyle name="_x000d__x000a_JournalTemplate=C:\COMFO\CTALK\JOURSTD.TPL_x000d__x000a_LbStateAddress=3 3 0 251 1 89 2 311_x000d__x000a_LbStateJou 2 4 3" xfId="20110"/>
    <cellStyle name="_x000d__x000a_JournalTemplate=C:\COMFO\CTALK\JOURSTD.TPL_x000d__x000a_LbStateAddress=3 3 0 251 1 89 2 311_x000d__x000a_LbStateJou 2 5" xfId="2605"/>
    <cellStyle name="_x000d__x000a_JournalTemplate=C:\COMFO\CTALK\JOURSTD.TPL_x000d__x000a_LbStateAddress=3 3 0 251 1 89 2 311_x000d__x000a_LbStateJou 2 6" xfId="19675"/>
    <cellStyle name="_x000d__x000a_JournalTemplate=C:\COMFO\CTALK\JOURSTD.TPL_x000d__x000a_LbStateAddress=3 3 0 251 1 89 2 311_x000d__x000a_LbStateJou 3" xfId="160"/>
    <cellStyle name="_x000d__x000a_JournalTemplate=C:\COMFO\CTALK\JOURSTD.TPL_x000d__x000a_LbStateAddress=3 3 0 251 1 89 2 311_x000d__x000a_LbStateJou 3 2" xfId="462"/>
    <cellStyle name="_x000d__x000a_JournalTemplate=C:\COMFO\CTALK\JOURSTD.TPL_x000d__x000a_LbStateAddress=3 3 0 251 1 89 2 311_x000d__x000a_LbStateJou 3 2 2" xfId="598"/>
    <cellStyle name="_x000d__x000a_JournalTemplate=C:\COMFO\CTALK\JOURSTD.TPL_x000d__x000a_LbStateAddress=3 3 0 251 1 89 2 311_x000d__x000a_LbStateJou 3 2 2 2" xfId="2606"/>
    <cellStyle name="_x000d__x000a_JournalTemplate=C:\COMFO\CTALK\JOURSTD.TPL_x000d__x000a_LbStateAddress=3 3 0 251 1 89 2 311_x000d__x000a_LbStateJou 3 2 3" xfId="2607"/>
    <cellStyle name="_x000d__x000a_JournalTemplate=C:\COMFO\CTALK\JOURSTD.TPL_x000d__x000a_LbStateAddress=3 3 0 251 1 89 2 311_x000d__x000a_LbStateJou 3 3" xfId="473"/>
    <cellStyle name="_x000d__x000a_JournalTemplate=C:\COMFO\CTALK\JOURSTD.TPL_x000d__x000a_LbStateAddress=3 3 0 251 1 89 2 311_x000d__x000a_LbStateJou 3 3 2" xfId="2608"/>
    <cellStyle name="_x000d__x000a_JournalTemplate=C:\COMFO\CTALK\JOURSTD.TPL_x000d__x000a_LbStateAddress=3 3 0 251 1 89 2 311_x000d__x000a_LbStateJou 3 4" xfId="597"/>
    <cellStyle name="_x000d__x000a_JournalTemplate=C:\COMFO\CTALK\JOURSTD.TPL_x000d__x000a_LbStateAddress=3 3 0 251 1 89 2 311_x000d__x000a_LbStateJou 3 5" xfId="2609"/>
    <cellStyle name="_x000d__x000a_JournalTemplate=C:\COMFO\CTALK\JOURSTD.TPL_x000d__x000a_LbStateAddress=3 3 0 251 1 89 2 311_x000d__x000a_LbStateJou 4" xfId="227"/>
    <cellStyle name="_x000d__x000a_JournalTemplate=C:\COMFO\CTALK\JOURSTD.TPL_x000d__x000a_LbStateAddress=3 3 0 251 1 89 2 311_x000d__x000a_LbStateJou 4 2" xfId="600"/>
    <cellStyle name="_x000d__x000a_JournalTemplate=C:\COMFO\CTALK\JOURSTD.TPL_x000d__x000a_LbStateAddress=3 3 0 251 1 89 2 311_x000d__x000a_LbStateJou 4 2 2" xfId="2610"/>
    <cellStyle name="_x000d__x000a_JournalTemplate=C:\COMFO\CTALK\JOURSTD.TPL_x000d__x000a_LbStateAddress=3 3 0 251 1 89 2 311_x000d__x000a_LbStateJou 4 3" xfId="599"/>
    <cellStyle name="_x000d__x000a_JournalTemplate=C:\COMFO\CTALK\JOURSTD.TPL_x000d__x000a_LbStateAddress=3 3 0 251 1 89 2 311_x000d__x000a_LbStateJou 4 4" xfId="2611"/>
    <cellStyle name="_x000d__x000a_JournalTemplate=C:\COMFO\CTALK\JOURSTD.TPL_x000d__x000a_LbStateAddress=3 3 0 251 1 89 2 311_x000d__x000a_LbStateJou 5" xfId="474"/>
    <cellStyle name="_x000d__x000a_JournalTemplate=C:\COMFO\CTALK\JOURSTD.TPL_x000d__x000a_LbStateAddress=3 3 0 251 1 89 2 311_x000d__x000a_LbStateJou 5 2" xfId="601"/>
    <cellStyle name="_x000d__x000a_JournalTemplate=C:\COMFO\CTALK\JOURSTD.TPL_x000d__x000a_LbStateAddress=3 3 0 251 1 89 2 311_x000d__x000a_LbStateJou 5 2 2" xfId="2612"/>
    <cellStyle name="_x000d__x000a_JournalTemplate=C:\COMFO\CTALK\JOURSTD.TPL_x000d__x000a_LbStateAddress=3 3 0 251 1 89 2 311_x000d__x000a_LbStateJou 6" xfId="475"/>
    <cellStyle name="_x000d__x000a_JournalTemplate=C:\COMFO\CTALK\JOURSTD.TPL_x000d__x000a_LbStateAddress=3 3 0 251 1 89 2 311_x000d__x000a_LbStateJou 6 2" xfId="2613"/>
    <cellStyle name="_x000d__x000a_JournalTemplate=C:\COMFO\CTALK\JOURSTD.TPL_x000d__x000a_LbStateAddress=3 3 0 251 1 89 2 311_x000d__x000a_LbStateJou 7" xfId="476"/>
    <cellStyle name="_x000d__x000a_JournalTemplate=C:\COMFO\CTALK\JOURSTD.TPL_x000d__x000a_LbStateAddress=3 3 0 251 1 89 2 311_x000d__x000a_LbStateJou 7 2" xfId="2614"/>
    <cellStyle name="_x000d__x000a_JournalTemplate=C:\COMFO\CTALK\JOURSTD.TPL_x000d__x000a_LbStateAddress=3 3 0 251 1 89 2 311_x000d__x000a_LbStateJou 8" xfId="477"/>
    <cellStyle name="_x000d__x000a_JournalTemplate=C:\COMFO\CTALK\JOURSTD.TPL_x000d__x000a_LbStateAddress=3 3 0 251 1 89 2 311_x000d__x000a_LbStateJou 8 2" xfId="2615"/>
    <cellStyle name="_x000d__x000a_JournalTemplate=C:\COMFO\CTALK\JOURSTD.TPL_x000d__x000a_LbStateAddress=3 3 0 251 1 89 2 311_x000d__x000a_LbStateJou 9" xfId="478"/>
    <cellStyle name="_x000d__x000a_JournalTemplate=C:\COMFO\CTALK\JOURSTD.TPL_x000d__x000a_LbStateAddress=3 3 0 251 1 89 2 311_x000d__x000a_LbStateJou 9 2" xfId="2616"/>
    <cellStyle name="_x000d__x000a_JournalTemplate=C:\COMFO\CTALK\JOURSTD.TPL_x000d__x000a_LbStateAddress=3 3 0 251 1 89 2 311_x000d__x000a_LbStateJou_01. TS-TAR(i)-12-09" xfId="479"/>
    <cellStyle name="_x000d__x000a_JournalTemplate=C:\COMFO\CTALK\JOURSTD.TPL_x000d__x000a_LbStateAddress=3 3 0 251 1 89 2 311_x000d__x000a_LbStateJou_Concept x-factor model22-187987 2" xfId="50032"/>
    <cellStyle name="&quot;X&quot; Men" xfId="20111"/>
    <cellStyle name="#" xfId="20112"/>
    <cellStyle name="#-" xfId="20113"/>
    <cellStyle name="$" xfId="20114"/>
    <cellStyle name="$-" xfId="20115"/>
    <cellStyle name="$ 0 decimal" xfId="20116"/>
    <cellStyle name="$ 2 decimals" xfId="20117"/>
    <cellStyle name="$_Project Hammerhead Financials.c" xfId="20118"/>
    <cellStyle name="%" xfId="20119"/>
    <cellStyle name="%-" xfId="20120"/>
    <cellStyle name="% 2" xfId="20121"/>
    <cellStyle name="% Input" xfId="20122"/>
    <cellStyle name="%_Delphi_Operating_model_v 1 0 181206 (Final MS3 Adjust) - unlinked" xfId="20123"/>
    <cellStyle name="%_Sun_LBO_v2" xfId="20124"/>
    <cellStyle name="%0" xfId="20125"/>
    <cellStyle name="%1" xfId="20126"/>
    <cellStyle name="%2" xfId="20127"/>
    <cellStyle name="(M)Currency ($)" xfId="20128"/>
    <cellStyle name="(M)Currency (no $)" xfId="20129"/>
    <cellStyle name="(M)Multiple (no x)" xfId="20130"/>
    <cellStyle name="(M)Multiple (x)" xfId="20131"/>
    <cellStyle name="(M)Percent (%)" xfId="20132"/>
    <cellStyle name="(M)Percent (no %)" xfId="20133"/>
    <cellStyle name="(S)Currency ($)" xfId="20134"/>
    <cellStyle name="(S)Currency (no $)" xfId="20135"/>
    <cellStyle name="(S)Multiple (no x)" xfId="20136"/>
    <cellStyle name="(S)Multiple (x)" xfId="20137"/>
    <cellStyle name="(S)Percent (%)" xfId="20138"/>
    <cellStyle name="(S)Percent (no %)" xfId="20139"/>
    <cellStyle name="******************************************" xfId="20140"/>
    <cellStyle name="_%(SignOnly)" xfId="20141"/>
    <cellStyle name="_%(SignSpaceOnly)" xfId="20142"/>
    <cellStyle name="_323" xfId="20143"/>
    <cellStyle name="_323.xls Chart 1" xfId="20144"/>
    <cellStyle name="_323.xls Chart 1 2" xfId="20145"/>
    <cellStyle name="_323.xls Chart 1 2_121204 Impairment test GTS" xfId="20146"/>
    <cellStyle name="_323.xls Chart 1 2_121204 Integrated model" xfId="20147"/>
    <cellStyle name="_323.xls Chart 1_111212 Omzet calculatie def" xfId="20148"/>
    <cellStyle name="_323.xls Chart 1_121015 MJP 3e kw 2012" xfId="20149"/>
    <cellStyle name="_323.xls Chart 1_121029 MJP 3e kw 2012" xfId="20150"/>
    <cellStyle name="_323.xls Chart 1_121204 Impairment test GTS" xfId="20151"/>
    <cellStyle name="_3gny0472" xfId="20152"/>
    <cellStyle name="_3gny0472 2" xfId="20153"/>
    <cellStyle name="_3gny0472 2_121204 Impairment test GTS" xfId="20154"/>
    <cellStyle name="_3gny0472 2_121204 Integrated model" xfId="20155"/>
    <cellStyle name="_3gny0472_111212 Omzet calculatie def" xfId="20156"/>
    <cellStyle name="_3gny0472_121015 MJP 3e kw 2012" xfId="20157"/>
    <cellStyle name="_3gny0472_121029 MJP 3e kw 2012" xfId="20158"/>
    <cellStyle name="_3gny0472_121204 Impairment test GTS" xfId="20159"/>
    <cellStyle name="_3kny0911" xfId="20160"/>
    <cellStyle name="_3lny0756" xfId="20161"/>
    <cellStyle name="_4fny0358" xfId="20162"/>
    <cellStyle name="_5gny1198" xfId="20163"/>
    <cellStyle name="_5gny1198 2" xfId="20164"/>
    <cellStyle name="_5gny1198 2_121204 Impairment test GTS" xfId="20165"/>
    <cellStyle name="_5gny1198 2_121204 Integrated model" xfId="20166"/>
    <cellStyle name="_5gny1198_111212 Omzet calculatie def" xfId="20167"/>
    <cellStyle name="_5gny1198_121015 MJP 3e kw 2012" xfId="20168"/>
    <cellStyle name="_5gny1198_121029 MJP 3e kw 2012" xfId="20169"/>
    <cellStyle name="_5gny1198_121204 Impairment test GTS" xfId="20170"/>
    <cellStyle name="_Column1" xfId="20171"/>
    <cellStyle name="_Column2" xfId="20172"/>
    <cellStyle name="_Column3" xfId="20173"/>
    <cellStyle name="_Column4" xfId="20174"/>
    <cellStyle name="_Column5" xfId="20175"/>
    <cellStyle name="_Column6" xfId="20176"/>
    <cellStyle name="_Column7" xfId="20177"/>
    <cellStyle name="_Comma" xfId="20178"/>
    <cellStyle name="_Currency" xfId="20179"/>
    <cellStyle name="_CurrencySpace" xfId="20180"/>
    <cellStyle name="_Data" xfId="20181"/>
    <cellStyle name="_Data_111212 Omzet calculatie def" xfId="20182"/>
    <cellStyle name="_Data_121204 Impairment test GTS" xfId="20183"/>
    <cellStyle name="_dex floating bars" xfId="20184"/>
    <cellStyle name="_Dex_4.04_v1.xls Chart 1" xfId="20185"/>
    <cellStyle name="_Euro" xfId="20186"/>
    <cellStyle name="_has gets graphs" xfId="20187"/>
    <cellStyle name="_has gets graphs 2" xfId="20188"/>
    <cellStyle name="_has gets graphs 2_121204 Impairment test GTS" xfId="20189"/>
    <cellStyle name="_has gets graphs 2_121204 Integrated model" xfId="20190"/>
    <cellStyle name="_has gets graphs v2" xfId="20191"/>
    <cellStyle name="_has gets graphs v2 2" xfId="20192"/>
    <cellStyle name="_has gets graphs v2 2_121204 Impairment test GTS" xfId="20193"/>
    <cellStyle name="_has gets graphs v2 2_121204 Integrated model" xfId="20194"/>
    <cellStyle name="_has gets graphs v2_111212 Omzet calculatie def" xfId="20195"/>
    <cellStyle name="_has gets graphs v2_121015 MJP 3e kw 2012" xfId="20196"/>
    <cellStyle name="_has gets graphs v2_121029 MJP 3e kw 2012" xfId="20197"/>
    <cellStyle name="_has gets graphs v2_121204 Impairment test GTS" xfId="20198"/>
    <cellStyle name="_has gets graphs_111212 Omzet calculatie def" xfId="20199"/>
    <cellStyle name="_has gets graphs_121015 MJP 3e kw 2012" xfId="20200"/>
    <cellStyle name="_has gets graphs_121029 MJP 3e kw 2012" xfId="20201"/>
    <cellStyle name="_has gets graphs_121204 Impairment test GTS" xfId="20202"/>
    <cellStyle name="_Header" xfId="20203"/>
    <cellStyle name="_Heading" xfId="20204"/>
    <cellStyle name="_HEAT-Warriors Model 6-9-2006(JPM) V28" xfId="20205"/>
    <cellStyle name="_High yield link" xfId="20206"/>
    <cellStyle name="_High yield link 2" xfId="20207"/>
    <cellStyle name="_High yield link 2_121204 Impairment test GTS" xfId="20208"/>
    <cellStyle name="_High yield link 2_121204 Integrated model" xfId="20209"/>
    <cellStyle name="_High yield link_111212 Omzet calculatie def" xfId="20210"/>
    <cellStyle name="_High yield link_121015 MJP 3e kw 2012" xfId="20211"/>
    <cellStyle name="_High yield link_121029 MJP 3e kw 2012" xfId="20212"/>
    <cellStyle name="_High yield link_121204 Impairment test GTS" xfId="20213"/>
    <cellStyle name="_Highlight" xfId="20214"/>
    <cellStyle name="_kop1 Bladtitel" xfId="5"/>
    <cellStyle name="_kop2 Bloktitel" xfId="6"/>
    <cellStyle name="_kop3 Subkop" xfId="7"/>
    <cellStyle name="_Mini-Merge Healthcare REIT BUYS WRS (Interloper) 5-24-2006 v10" xfId="20215"/>
    <cellStyle name="_Mini-Merge Healthcare REIT BUYS WRS v223" xfId="20216"/>
    <cellStyle name="_Multiple" xfId="20217"/>
    <cellStyle name="_Multiple 10" xfId="20218"/>
    <cellStyle name="_Multiple 11" xfId="20219"/>
    <cellStyle name="_Multiple 12" xfId="20220"/>
    <cellStyle name="_Multiple 12 2" xfId="20221"/>
    <cellStyle name="_Multiple 12 3" xfId="20222"/>
    <cellStyle name="_Multiple 12 4" xfId="20223"/>
    <cellStyle name="_Multiple 12 5" xfId="20224"/>
    <cellStyle name="_Multiple 12 6" xfId="20225"/>
    <cellStyle name="_Multiple 12 7" xfId="20226"/>
    <cellStyle name="_Multiple 12 8" xfId="20227"/>
    <cellStyle name="_Multiple 13" xfId="20228"/>
    <cellStyle name="_Multiple 13 2" xfId="20229"/>
    <cellStyle name="_Multiple 13 3" xfId="20230"/>
    <cellStyle name="_Multiple 13 4" xfId="20231"/>
    <cellStyle name="_Multiple 13 5" xfId="20232"/>
    <cellStyle name="_Multiple 13 6" xfId="20233"/>
    <cellStyle name="_Multiple 13 7" xfId="20234"/>
    <cellStyle name="_Multiple 13 8" xfId="20235"/>
    <cellStyle name="_Multiple 14" xfId="20236"/>
    <cellStyle name="_Multiple 14 2" xfId="20237"/>
    <cellStyle name="_Multiple 14 3" xfId="20238"/>
    <cellStyle name="_Multiple 14 4" xfId="20239"/>
    <cellStyle name="_Multiple 14 5" xfId="20240"/>
    <cellStyle name="_Multiple 14 6" xfId="20241"/>
    <cellStyle name="_Multiple 14 7" xfId="20242"/>
    <cellStyle name="_Multiple 14 8" xfId="20243"/>
    <cellStyle name="_Multiple 15" xfId="20244"/>
    <cellStyle name="_Multiple 15 2" xfId="20245"/>
    <cellStyle name="_Multiple 15 3" xfId="20246"/>
    <cellStyle name="_Multiple 15 4" xfId="20247"/>
    <cellStyle name="_Multiple 15 5" xfId="20248"/>
    <cellStyle name="_Multiple 15 6" xfId="20249"/>
    <cellStyle name="_Multiple 15 7" xfId="20250"/>
    <cellStyle name="_Multiple 15 8" xfId="20251"/>
    <cellStyle name="_Multiple 16" xfId="20252"/>
    <cellStyle name="_Multiple 17" xfId="20253"/>
    <cellStyle name="_Multiple 18" xfId="20254"/>
    <cellStyle name="_Multiple 19" xfId="20255"/>
    <cellStyle name="_Multiple 2" xfId="20256"/>
    <cellStyle name="_Multiple 20" xfId="20257"/>
    <cellStyle name="_Multiple 21" xfId="20258"/>
    <cellStyle name="_Multiple 22" xfId="20259"/>
    <cellStyle name="_Multiple 23" xfId="20260"/>
    <cellStyle name="_Multiple 24" xfId="20261"/>
    <cellStyle name="_Multiple 25" xfId="20262"/>
    <cellStyle name="_Multiple 26" xfId="20263"/>
    <cellStyle name="_Multiple 27" xfId="20264"/>
    <cellStyle name="_Multiple 3" xfId="20265"/>
    <cellStyle name="_Multiple 4" xfId="20266"/>
    <cellStyle name="_Multiple 5" xfId="20267"/>
    <cellStyle name="_Multiple 6" xfId="20268"/>
    <cellStyle name="_Multiple 7" xfId="20269"/>
    <cellStyle name="_Multiple 8" xfId="20270"/>
    <cellStyle name="_Multiple 9" xfId="20271"/>
    <cellStyle name="_Multiple_Standard templates model &amp; tables-v1" xfId="20272"/>
    <cellStyle name="_Multiple_Standard templates model &amp; tables-v2" xfId="20273"/>
    <cellStyle name="_MultipleSpace" xfId="20274"/>
    <cellStyle name="_NBA AVP" xfId="20275"/>
    <cellStyle name="_New SBA Model High Yield 08" xfId="20276"/>
    <cellStyle name="_New1.xls Chart 1" xfId="20277"/>
    <cellStyle name="_Percent" xfId="20278"/>
    <cellStyle name="_PercentSpace" xfId="20279"/>
    <cellStyle name="_Revenue model" xfId="20280"/>
    <cellStyle name="_Revenue model2" xfId="20281"/>
    <cellStyle name="_Row1" xfId="20282"/>
    <cellStyle name="_Row2" xfId="20283"/>
    <cellStyle name="_Row3" xfId="20284"/>
    <cellStyle name="_Row4" xfId="20285"/>
    <cellStyle name="_Row5" xfId="20286"/>
    <cellStyle name="_Row6" xfId="20287"/>
    <cellStyle name="_Row7" xfId="20288"/>
    <cellStyle name="_SBA Model 27 - $300" xfId="20289"/>
    <cellStyle name="_SubHeading" xfId="20290"/>
    <cellStyle name="_SubHeading_Standard templates model &amp; tables-v1" xfId="20291"/>
    <cellStyle name="_SubHeading_Standard templates model &amp; tables-v2" xfId="20292"/>
    <cellStyle name="_Table" xfId="20293"/>
    <cellStyle name="_Table_111212 Omzet calculatie def" xfId="20294"/>
    <cellStyle name="_Table_121204 Impairment test GTS" xfId="20295"/>
    <cellStyle name="_Table_121204 Integrated model" xfId="20296"/>
    <cellStyle name="_TableHead" xfId="20297"/>
    <cellStyle name="_TableHead_111212 Omzet calculatie def" xfId="20298"/>
    <cellStyle name="_TableHead_121204 Impairment test GTS" xfId="20299"/>
    <cellStyle name="_TableHead_Louis Strategic Plan - CEE_FINAL formula" xfId="20300"/>
    <cellStyle name="_TableHead_Louis Strategic Plan - CEE_FINAL formula_111212 Omzet calculatie def" xfId="20301"/>
    <cellStyle name="_TableHead_Louis Strategic Plan - CEE_FINAL formula_121204 Impairment test GTS" xfId="20302"/>
    <cellStyle name="_TableHead_Standard templates model &amp; tables-v1" xfId="20303"/>
    <cellStyle name="_TableHead_Standard templates model &amp; tables-v1_111212 Omzet calculatie def" xfId="20304"/>
    <cellStyle name="_TableHead_Standard templates model &amp; tables-v1_121204 Impairment test GTS" xfId="20305"/>
    <cellStyle name="_TableHead_Standard templates model &amp; tables-v2" xfId="20306"/>
    <cellStyle name="_TableHead_Standard templates model &amp; tables-v2_111212 Omzet calculatie def" xfId="20307"/>
    <cellStyle name="_TableHead_Standard templates model &amp; tables-v2_121204 Impairment test GTS" xfId="20308"/>
    <cellStyle name="_TableRowHead" xfId="20309"/>
    <cellStyle name="_TableSuperHead" xfId="20310"/>
    <cellStyle name="_TableSuperHead_Louis Strategic Plan - CEE_FINAL formula" xfId="20311"/>
    <cellStyle name="’Ê‰Ý [0.00]_Region Orders (2)" xfId="20312"/>
    <cellStyle name="’Ê‰Ý_Region Orders (2)" xfId="20313"/>
    <cellStyle name="£ BP" xfId="20314"/>
    <cellStyle name="¥ JY" xfId="20315"/>
    <cellStyle name="=C:\WINNT\SYSTEM32\COMMAND.COM" xfId="20316"/>
    <cellStyle name="=C:\WINNT35\SYSTEM32\COMMAND.COM" xfId="20317"/>
    <cellStyle name="=D:\WINNT\SYSTEM32\COMMAND.COM" xfId="20318"/>
    <cellStyle name="•W€_Pacific Region P&amp;L" xfId="20319"/>
    <cellStyle name="000" xfId="20320"/>
    <cellStyle name="20 % - Akzent1" xfId="161"/>
    <cellStyle name="20 % - Akzent2" xfId="162"/>
    <cellStyle name="20 % - Akzent3" xfId="163"/>
    <cellStyle name="20 % - Akzent4" xfId="164"/>
    <cellStyle name="20 % - Akzent5" xfId="165"/>
    <cellStyle name="20 % - Akzent6" xfId="166"/>
    <cellStyle name="20% - Accent1" xfId="37" builtinId="30" hidden="1"/>
    <cellStyle name="20% - Accent1" xfId="68" builtinId="30" customBuiltin="1"/>
    <cellStyle name="20% - Accent1 2" xfId="229"/>
    <cellStyle name="20% - Accent1 2 2" xfId="20321"/>
    <cellStyle name="20% - Accent1 2 3" xfId="20322"/>
    <cellStyle name="20% - Accent1 2 4" xfId="20323"/>
    <cellStyle name="20% - Accent1 3" xfId="1339"/>
    <cellStyle name="20% - Accent1 3 2" xfId="2445"/>
    <cellStyle name="20% - Accent1 3 3" xfId="2525"/>
    <cellStyle name="20% - Accent1 3 3 2" xfId="2617"/>
    <cellStyle name="20% - Accent1 3 3 2 2" xfId="19680"/>
    <cellStyle name="20% - Accent1 3 3 3" xfId="19679"/>
    <cellStyle name="20% - Accent1 3 3 4" xfId="19960"/>
    <cellStyle name="20% - Accent1 3 4" xfId="2618"/>
    <cellStyle name="20% - Accent1 3 4 2" xfId="19681"/>
    <cellStyle name="20% - Accent1 3 5" xfId="19678"/>
    <cellStyle name="20% - Accent1 3 6" xfId="19961"/>
    <cellStyle name="20% - Accent1 4" xfId="1406"/>
    <cellStyle name="20% - Accent1 4 2" xfId="2550"/>
    <cellStyle name="20% - Accent1 4 2 2" xfId="2619"/>
    <cellStyle name="20% - Accent1 4 2 2 2" xfId="19684"/>
    <cellStyle name="20% - Accent1 4 2 3" xfId="19683"/>
    <cellStyle name="20% - Accent1 4 2 4" xfId="19962"/>
    <cellStyle name="20% - Accent1 4 3" xfId="2620"/>
    <cellStyle name="20% - Accent1 4 3 2" xfId="19685"/>
    <cellStyle name="20% - Accent1 4 4" xfId="19682"/>
    <cellStyle name="20% - Accent1 4 5" xfId="19963"/>
    <cellStyle name="20% - Accent1 4 6" xfId="48964"/>
    <cellStyle name="20% - Accent1 5" xfId="20324"/>
    <cellStyle name="20% - Accent2" xfId="41" builtinId="34" hidden="1"/>
    <cellStyle name="20% - Accent2" xfId="69" builtinId="34" customBuiltin="1"/>
    <cellStyle name="20% - Accent2 2" xfId="230"/>
    <cellStyle name="20% - Accent2 2 2" xfId="20325"/>
    <cellStyle name="20% - Accent2 2 3" xfId="20326"/>
    <cellStyle name="20% - Accent2 2 4" xfId="20327"/>
    <cellStyle name="20% - Accent2 3" xfId="1340"/>
    <cellStyle name="20% - Accent2 3 2" xfId="2446"/>
    <cellStyle name="20% - Accent2 3 3" xfId="2526"/>
    <cellStyle name="20% - Accent2 3 3 2" xfId="2621"/>
    <cellStyle name="20% - Accent2 3 3 2 2" xfId="19688"/>
    <cellStyle name="20% - Accent2 3 3 3" xfId="19687"/>
    <cellStyle name="20% - Accent2 3 3 4" xfId="19964"/>
    <cellStyle name="20% - Accent2 3 4" xfId="2622"/>
    <cellStyle name="20% - Accent2 3 4 2" xfId="19689"/>
    <cellStyle name="20% - Accent2 3 5" xfId="19686"/>
    <cellStyle name="20% - Accent2 3 6" xfId="19965"/>
    <cellStyle name="20% - Accent2 4" xfId="1407"/>
    <cellStyle name="20% - Accent2 4 2" xfId="2551"/>
    <cellStyle name="20% - Accent2 4 2 2" xfId="2623"/>
    <cellStyle name="20% - Accent2 4 2 2 2" xfId="19692"/>
    <cellStyle name="20% - Accent2 4 2 3" xfId="19691"/>
    <cellStyle name="20% - Accent2 4 2 4" xfId="19966"/>
    <cellStyle name="20% - Accent2 4 3" xfId="2624"/>
    <cellStyle name="20% - Accent2 4 3 2" xfId="19693"/>
    <cellStyle name="20% - Accent2 4 4" xfId="19690"/>
    <cellStyle name="20% - Accent2 4 5" xfId="19967"/>
    <cellStyle name="20% - Accent2 4 6" xfId="48965"/>
    <cellStyle name="20% - Accent2 5" xfId="20328"/>
    <cellStyle name="20% - Accent3" xfId="45" builtinId="38" hidden="1"/>
    <cellStyle name="20% - Accent3" xfId="70" builtinId="38" customBuiltin="1"/>
    <cellStyle name="20% - Accent3 2" xfId="231"/>
    <cellStyle name="20% - Accent3 2 2" xfId="20329"/>
    <cellStyle name="20% - Accent3 2 3" xfId="20330"/>
    <cellStyle name="20% - Accent3 2 4" xfId="20331"/>
    <cellStyle name="20% - Accent3 3" xfId="1341"/>
    <cellStyle name="20% - Accent3 3 2" xfId="2447"/>
    <cellStyle name="20% - Accent3 3 3" xfId="2527"/>
    <cellStyle name="20% - Accent3 3 3 2" xfId="2625"/>
    <cellStyle name="20% - Accent3 3 3 2 2" xfId="19696"/>
    <cellStyle name="20% - Accent3 3 3 3" xfId="19695"/>
    <cellStyle name="20% - Accent3 3 3 4" xfId="19968"/>
    <cellStyle name="20% - Accent3 3 4" xfId="2626"/>
    <cellStyle name="20% - Accent3 3 4 2" xfId="19697"/>
    <cellStyle name="20% - Accent3 3 5" xfId="19694"/>
    <cellStyle name="20% - Accent3 3 6" xfId="19969"/>
    <cellStyle name="20% - Accent3 4" xfId="1408"/>
    <cellStyle name="20% - Accent3 4 2" xfId="2552"/>
    <cellStyle name="20% - Accent3 4 2 2" xfId="2627"/>
    <cellStyle name="20% - Accent3 4 2 2 2" xfId="19700"/>
    <cellStyle name="20% - Accent3 4 2 3" xfId="19699"/>
    <cellStyle name="20% - Accent3 4 2 4" xfId="19970"/>
    <cellStyle name="20% - Accent3 4 3" xfId="2628"/>
    <cellStyle name="20% - Accent3 4 3 2" xfId="19701"/>
    <cellStyle name="20% - Accent3 4 4" xfId="19698"/>
    <cellStyle name="20% - Accent3 4 5" xfId="19971"/>
    <cellStyle name="20% - Accent3 4 6" xfId="48966"/>
    <cellStyle name="20% - Accent3 5" xfId="20332"/>
    <cellStyle name="20% - Accent4" xfId="49" builtinId="42" hidden="1"/>
    <cellStyle name="20% - Accent4" xfId="71" builtinId="42" customBuiltin="1"/>
    <cellStyle name="20% - Accent4 2" xfId="232"/>
    <cellStyle name="20% - Accent4 2 2" xfId="20333"/>
    <cellStyle name="20% - Accent4 2 3" xfId="20334"/>
    <cellStyle name="20% - Accent4 2 4" xfId="20335"/>
    <cellStyle name="20% - Accent4 3" xfId="1342"/>
    <cellStyle name="20% - Accent4 3 2" xfId="2448"/>
    <cellStyle name="20% - Accent4 3 3" xfId="2528"/>
    <cellStyle name="20% - Accent4 3 3 2" xfId="2629"/>
    <cellStyle name="20% - Accent4 3 3 2 2" xfId="19704"/>
    <cellStyle name="20% - Accent4 3 3 3" xfId="19703"/>
    <cellStyle name="20% - Accent4 3 3 4" xfId="19972"/>
    <cellStyle name="20% - Accent4 3 4" xfId="2630"/>
    <cellStyle name="20% - Accent4 3 4 2" xfId="19705"/>
    <cellStyle name="20% - Accent4 3 5" xfId="19702"/>
    <cellStyle name="20% - Accent4 3 6" xfId="19973"/>
    <cellStyle name="20% - Accent4 4" xfId="1409"/>
    <cellStyle name="20% - Accent4 4 2" xfId="2553"/>
    <cellStyle name="20% - Accent4 4 2 2" xfId="2631"/>
    <cellStyle name="20% - Accent4 4 2 2 2" xfId="19708"/>
    <cellStyle name="20% - Accent4 4 2 3" xfId="19707"/>
    <cellStyle name="20% - Accent4 4 2 4" xfId="19974"/>
    <cellStyle name="20% - Accent4 4 3" xfId="2632"/>
    <cellStyle name="20% - Accent4 4 3 2" xfId="19709"/>
    <cellStyle name="20% - Accent4 4 4" xfId="19706"/>
    <cellStyle name="20% - Accent4 4 5" xfId="19975"/>
    <cellStyle name="20% - Accent4 4 6" xfId="48967"/>
    <cellStyle name="20% - Accent4 5" xfId="20336"/>
    <cellStyle name="20% - Accent5" xfId="53" builtinId="46" hidden="1"/>
    <cellStyle name="20% - Accent5" xfId="72" builtinId="46" customBuiltin="1"/>
    <cellStyle name="20% - Accent5 2" xfId="233"/>
    <cellStyle name="20% - Accent5 2 2" xfId="20337"/>
    <cellStyle name="20% - Accent5 2 3" xfId="20338"/>
    <cellStyle name="20% - Accent5 2 4" xfId="20339"/>
    <cellStyle name="20% - Accent5 3" xfId="1343"/>
    <cellStyle name="20% - Accent5 3 2" xfId="2449"/>
    <cellStyle name="20% - Accent5 3 3" xfId="2529"/>
    <cellStyle name="20% - Accent5 3 3 2" xfId="2633"/>
    <cellStyle name="20% - Accent5 3 3 2 2" xfId="19712"/>
    <cellStyle name="20% - Accent5 3 3 3" xfId="19711"/>
    <cellStyle name="20% - Accent5 3 3 4" xfId="19976"/>
    <cellStyle name="20% - Accent5 3 4" xfId="2634"/>
    <cellStyle name="20% - Accent5 3 4 2" xfId="19713"/>
    <cellStyle name="20% - Accent5 3 5" xfId="19710"/>
    <cellStyle name="20% - Accent5 3 6" xfId="19977"/>
    <cellStyle name="20% - Accent5 4" xfId="1410"/>
    <cellStyle name="20% - Accent5 4 2" xfId="2554"/>
    <cellStyle name="20% - Accent5 4 2 2" xfId="2635"/>
    <cellStyle name="20% - Accent5 4 2 2 2" xfId="19716"/>
    <cellStyle name="20% - Accent5 4 2 3" xfId="19715"/>
    <cellStyle name="20% - Accent5 4 2 4" xfId="19978"/>
    <cellStyle name="20% - Accent5 4 3" xfId="2636"/>
    <cellStyle name="20% - Accent5 4 3 2" xfId="19717"/>
    <cellStyle name="20% - Accent5 4 4" xfId="19714"/>
    <cellStyle name="20% - Accent5 4 5" xfId="19979"/>
    <cellStyle name="20% - Accent5 4 6" xfId="48968"/>
    <cellStyle name="20% - Accent5 5" xfId="20340"/>
    <cellStyle name="20% - Accent6" xfId="57" builtinId="50" hidden="1"/>
    <cellStyle name="20% - Accent6" xfId="73" builtinId="50" customBuiltin="1"/>
    <cellStyle name="20% - Accent6 2" xfId="234"/>
    <cellStyle name="20% - Accent6 2 2" xfId="20341"/>
    <cellStyle name="20% - Accent6 2 3" xfId="20342"/>
    <cellStyle name="20% - Accent6 2 4" xfId="20343"/>
    <cellStyle name="20% - Accent6 3" xfId="1344"/>
    <cellStyle name="20% - Accent6 3 2" xfId="2450"/>
    <cellStyle name="20% - Accent6 3 3" xfId="2530"/>
    <cellStyle name="20% - Accent6 3 3 2" xfId="2637"/>
    <cellStyle name="20% - Accent6 3 3 2 2" xfId="19720"/>
    <cellStyle name="20% - Accent6 3 3 3" xfId="19719"/>
    <cellStyle name="20% - Accent6 3 3 4" xfId="19980"/>
    <cellStyle name="20% - Accent6 3 4" xfId="2638"/>
    <cellStyle name="20% - Accent6 3 4 2" xfId="19721"/>
    <cellStyle name="20% - Accent6 3 5" xfId="19718"/>
    <cellStyle name="20% - Accent6 3 6" xfId="19981"/>
    <cellStyle name="20% - Accent6 4" xfId="1411"/>
    <cellStyle name="20% - Accent6 4 2" xfId="2555"/>
    <cellStyle name="20% - Accent6 4 2 2" xfId="2639"/>
    <cellStyle name="20% - Accent6 4 2 2 2" xfId="19724"/>
    <cellStyle name="20% - Accent6 4 2 3" xfId="19723"/>
    <cellStyle name="20% - Accent6 4 2 4" xfId="19982"/>
    <cellStyle name="20% - Accent6 4 3" xfId="2640"/>
    <cellStyle name="20% - Accent6 4 3 2" xfId="19725"/>
    <cellStyle name="20% - Accent6 4 4" xfId="19722"/>
    <cellStyle name="20% - Accent6 4 5" xfId="19983"/>
    <cellStyle name="20% - Accent6 4 6" xfId="48969"/>
    <cellStyle name="20% - Accent6 5" xfId="20344"/>
    <cellStyle name="40 % - Akzent1" xfId="167"/>
    <cellStyle name="40 % - Akzent2" xfId="168"/>
    <cellStyle name="40 % - Akzent3" xfId="169"/>
    <cellStyle name="40 % - Akzent4" xfId="170"/>
    <cellStyle name="40 % - Akzent5" xfId="171"/>
    <cellStyle name="40 % - Akzent6" xfId="172"/>
    <cellStyle name="40% - Accent1" xfId="38" builtinId="31" hidden="1"/>
    <cellStyle name="40% - Accent1" xfId="74" builtinId="31" customBuiltin="1"/>
    <cellStyle name="40% - Accent1 2" xfId="235"/>
    <cellStyle name="40% - Accent1 2 2" xfId="20345"/>
    <cellStyle name="40% - Accent1 2 3" xfId="20346"/>
    <cellStyle name="40% - Accent1 2 4" xfId="20347"/>
    <cellStyle name="40% - Accent1 3" xfId="1345"/>
    <cellStyle name="40% - Accent1 3 2" xfId="2451"/>
    <cellStyle name="40% - Accent1 3 3" xfId="2531"/>
    <cellStyle name="40% - Accent1 3 3 2" xfId="2641"/>
    <cellStyle name="40% - Accent1 3 3 2 2" xfId="19728"/>
    <cellStyle name="40% - Accent1 3 3 3" xfId="19727"/>
    <cellStyle name="40% - Accent1 3 3 4" xfId="19984"/>
    <cellStyle name="40% - Accent1 3 4" xfId="2642"/>
    <cellStyle name="40% - Accent1 3 4 2" xfId="19729"/>
    <cellStyle name="40% - Accent1 3 5" xfId="19726"/>
    <cellStyle name="40% - Accent1 3 6" xfId="19985"/>
    <cellStyle name="40% - Accent1 4" xfId="1412"/>
    <cellStyle name="40% - Accent1 4 2" xfId="2556"/>
    <cellStyle name="40% - Accent1 4 2 2" xfId="2643"/>
    <cellStyle name="40% - Accent1 4 2 2 2" xfId="19732"/>
    <cellStyle name="40% - Accent1 4 2 3" xfId="19731"/>
    <cellStyle name="40% - Accent1 4 2 4" xfId="19986"/>
    <cellStyle name="40% - Accent1 4 3" xfId="2644"/>
    <cellStyle name="40% - Accent1 4 3 2" xfId="19733"/>
    <cellStyle name="40% - Accent1 4 4" xfId="19730"/>
    <cellStyle name="40% - Accent1 4 5" xfId="19987"/>
    <cellStyle name="40% - Accent1 4 6" xfId="48970"/>
    <cellStyle name="40% - Accent1 5" xfId="20348"/>
    <cellStyle name="40% - Accent2" xfId="42" builtinId="35" hidden="1"/>
    <cellStyle name="40% - Accent2" xfId="75" builtinId="35" customBuiltin="1"/>
    <cellStyle name="40% - Accent2 2" xfId="236"/>
    <cellStyle name="40% - Accent2 2 2" xfId="20349"/>
    <cellStyle name="40% - Accent2 2 3" xfId="20350"/>
    <cellStyle name="40% - Accent2 2 4" xfId="20351"/>
    <cellStyle name="40% - Accent2 3" xfId="1346"/>
    <cellStyle name="40% - Accent2 3 2" xfId="2452"/>
    <cellStyle name="40% - Accent2 3 3" xfId="2532"/>
    <cellStyle name="40% - Accent2 3 3 2" xfId="2645"/>
    <cellStyle name="40% - Accent2 3 3 2 2" xfId="19736"/>
    <cellStyle name="40% - Accent2 3 3 3" xfId="19735"/>
    <cellStyle name="40% - Accent2 3 3 4" xfId="19988"/>
    <cellStyle name="40% - Accent2 3 4" xfId="2646"/>
    <cellStyle name="40% - Accent2 3 4 2" xfId="19737"/>
    <cellStyle name="40% - Accent2 3 5" xfId="19734"/>
    <cellStyle name="40% - Accent2 3 6" xfId="19989"/>
    <cellStyle name="40% - Accent2 4" xfId="1413"/>
    <cellStyle name="40% - Accent2 4 2" xfId="2557"/>
    <cellStyle name="40% - Accent2 4 2 2" xfId="2647"/>
    <cellStyle name="40% - Accent2 4 2 2 2" xfId="19740"/>
    <cellStyle name="40% - Accent2 4 2 3" xfId="19739"/>
    <cellStyle name="40% - Accent2 4 2 4" xfId="19990"/>
    <cellStyle name="40% - Accent2 4 3" xfId="2648"/>
    <cellStyle name="40% - Accent2 4 3 2" xfId="19741"/>
    <cellStyle name="40% - Accent2 4 4" xfId="19738"/>
    <cellStyle name="40% - Accent2 4 5" xfId="19991"/>
    <cellStyle name="40% - Accent2 4 6" xfId="48971"/>
    <cellStyle name="40% - Accent2 5" xfId="20352"/>
    <cellStyle name="40% - Accent3" xfId="46" builtinId="39" hidden="1"/>
    <cellStyle name="40% - Accent3" xfId="76" builtinId="39" customBuiltin="1"/>
    <cellStyle name="40% - Accent3 2" xfId="237"/>
    <cellStyle name="40% - Accent3 2 2" xfId="20353"/>
    <cellStyle name="40% - Accent3 2 3" xfId="20354"/>
    <cellStyle name="40% - Accent3 2 4" xfId="20355"/>
    <cellStyle name="40% - Accent3 3" xfId="1347"/>
    <cellStyle name="40% - Accent3 3 2" xfId="2453"/>
    <cellStyle name="40% - Accent3 3 3" xfId="2533"/>
    <cellStyle name="40% - Accent3 3 3 2" xfId="2649"/>
    <cellStyle name="40% - Accent3 3 3 2 2" xfId="19744"/>
    <cellStyle name="40% - Accent3 3 3 3" xfId="19743"/>
    <cellStyle name="40% - Accent3 3 3 4" xfId="19992"/>
    <cellStyle name="40% - Accent3 3 4" xfId="2650"/>
    <cellStyle name="40% - Accent3 3 4 2" xfId="19745"/>
    <cellStyle name="40% - Accent3 3 5" xfId="19742"/>
    <cellStyle name="40% - Accent3 3 6" xfId="19993"/>
    <cellStyle name="40% - Accent3 4" xfId="1414"/>
    <cellStyle name="40% - Accent3 4 2" xfId="2558"/>
    <cellStyle name="40% - Accent3 4 2 2" xfId="2651"/>
    <cellStyle name="40% - Accent3 4 2 2 2" xfId="19748"/>
    <cellStyle name="40% - Accent3 4 2 3" xfId="19747"/>
    <cellStyle name="40% - Accent3 4 2 4" xfId="19994"/>
    <cellStyle name="40% - Accent3 4 3" xfId="2652"/>
    <cellStyle name="40% - Accent3 4 3 2" xfId="19749"/>
    <cellStyle name="40% - Accent3 4 4" xfId="19746"/>
    <cellStyle name="40% - Accent3 4 5" xfId="19995"/>
    <cellStyle name="40% - Accent3 4 6" xfId="48972"/>
    <cellStyle name="40% - Accent3 5" xfId="20356"/>
    <cellStyle name="40% - Accent4" xfId="50" builtinId="43" hidden="1"/>
    <cellStyle name="40% - Accent4" xfId="77" builtinId="43" customBuiltin="1"/>
    <cellStyle name="40% - Accent4 2" xfId="238"/>
    <cellStyle name="40% - Accent4 2 2" xfId="20357"/>
    <cellStyle name="40% - Accent4 2 3" xfId="20358"/>
    <cellStyle name="40% - Accent4 2 4" xfId="20359"/>
    <cellStyle name="40% - Accent4 3" xfId="1348"/>
    <cellStyle name="40% - Accent4 3 2" xfId="2454"/>
    <cellStyle name="40% - Accent4 3 3" xfId="2534"/>
    <cellStyle name="40% - Accent4 3 3 2" xfId="2653"/>
    <cellStyle name="40% - Accent4 3 3 2 2" xfId="19752"/>
    <cellStyle name="40% - Accent4 3 3 3" xfId="19751"/>
    <cellStyle name="40% - Accent4 3 3 4" xfId="19996"/>
    <cellStyle name="40% - Accent4 3 4" xfId="2654"/>
    <cellStyle name="40% - Accent4 3 4 2" xfId="19753"/>
    <cellStyle name="40% - Accent4 3 5" xfId="19750"/>
    <cellStyle name="40% - Accent4 3 6" xfId="19997"/>
    <cellStyle name="40% - Accent4 4" xfId="1415"/>
    <cellStyle name="40% - Accent4 4 2" xfId="2559"/>
    <cellStyle name="40% - Accent4 4 2 2" xfId="2655"/>
    <cellStyle name="40% - Accent4 4 2 2 2" xfId="19756"/>
    <cellStyle name="40% - Accent4 4 2 3" xfId="19755"/>
    <cellStyle name="40% - Accent4 4 2 4" xfId="19998"/>
    <cellStyle name="40% - Accent4 4 3" xfId="2656"/>
    <cellStyle name="40% - Accent4 4 3 2" xfId="19757"/>
    <cellStyle name="40% - Accent4 4 4" xfId="19754"/>
    <cellStyle name="40% - Accent4 4 5" xfId="19999"/>
    <cellStyle name="40% - Accent4 4 6" xfId="48973"/>
    <cellStyle name="40% - Accent4 5" xfId="20360"/>
    <cellStyle name="40% - Accent5" xfId="54" builtinId="47" hidden="1"/>
    <cellStyle name="40% - Accent5" xfId="78" builtinId="47" customBuiltin="1"/>
    <cellStyle name="40% - Accent5 2" xfId="239"/>
    <cellStyle name="40% - Accent5 2 2" xfId="20361"/>
    <cellStyle name="40% - Accent5 2 3" xfId="20362"/>
    <cellStyle name="40% - Accent5 2 4" xfId="20363"/>
    <cellStyle name="40% - Accent5 3" xfId="1349"/>
    <cellStyle name="40% - Accent5 3 2" xfId="2455"/>
    <cellStyle name="40% - Accent5 3 3" xfId="2535"/>
    <cellStyle name="40% - Accent5 3 3 2" xfId="2657"/>
    <cellStyle name="40% - Accent5 3 3 2 2" xfId="19760"/>
    <cellStyle name="40% - Accent5 3 3 3" xfId="19759"/>
    <cellStyle name="40% - Accent5 3 3 4" xfId="20000"/>
    <cellStyle name="40% - Accent5 3 4" xfId="2658"/>
    <cellStyle name="40% - Accent5 3 4 2" xfId="19761"/>
    <cellStyle name="40% - Accent5 3 5" xfId="19758"/>
    <cellStyle name="40% - Accent5 3 6" xfId="20001"/>
    <cellStyle name="40% - Accent5 4" xfId="1416"/>
    <cellStyle name="40% - Accent5 4 2" xfId="2560"/>
    <cellStyle name="40% - Accent5 4 2 2" xfId="2659"/>
    <cellStyle name="40% - Accent5 4 2 2 2" xfId="19764"/>
    <cellStyle name="40% - Accent5 4 2 3" xfId="19763"/>
    <cellStyle name="40% - Accent5 4 2 4" xfId="20002"/>
    <cellStyle name="40% - Accent5 4 3" xfId="2660"/>
    <cellStyle name="40% - Accent5 4 3 2" xfId="19765"/>
    <cellStyle name="40% - Accent5 4 4" xfId="19762"/>
    <cellStyle name="40% - Accent5 4 5" xfId="20003"/>
    <cellStyle name="40% - Accent5 4 6" xfId="48974"/>
    <cellStyle name="40% - Accent5 5" xfId="20364"/>
    <cellStyle name="40% - Accent6" xfId="58" builtinId="51" hidden="1"/>
    <cellStyle name="40% - Accent6" xfId="79" builtinId="51" customBuiltin="1"/>
    <cellStyle name="40% - Accent6 2" xfId="240"/>
    <cellStyle name="40% - Accent6 2 2" xfId="20365"/>
    <cellStyle name="40% - Accent6 2 3" xfId="20366"/>
    <cellStyle name="40% - Accent6 2 4" xfId="20367"/>
    <cellStyle name="40% - Accent6 3" xfId="1350"/>
    <cellStyle name="40% - Accent6 3 2" xfId="2456"/>
    <cellStyle name="40% - Accent6 3 3" xfId="2536"/>
    <cellStyle name="40% - Accent6 3 3 2" xfId="2661"/>
    <cellStyle name="40% - Accent6 3 3 2 2" xfId="19768"/>
    <cellStyle name="40% - Accent6 3 3 3" xfId="19767"/>
    <cellStyle name="40% - Accent6 3 3 4" xfId="20004"/>
    <cellStyle name="40% - Accent6 3 4" xfId="2662"/>
    <cellStyle name="40% - Accent6 3 4 2" xfId="19769"/>
    <cellStyle name="40% - Accent6 3 5" xfId="19766"/>
    <cellStyle name="40% - Accent6 3 6" xfId="20005"/>
    <cellStyle name="40% - Accent6 4" xfId="1417"/>
    <cellStyle name="40% - Accent6 4 2" xfId="2561"/>
    <cellStyle name="40% - Accent6 4 2 2" xfId="2663"/>
    <cellStyle name="40% - Accent6 4 2 2 2" xfId="19772"/>
    <cellStyle name="40% - Accent6 4 2 3" xfId="19771"/>
    <cellStyle name="40% - Accent6 4 2 4" xfId="20006"/>
    <cellStyle name="40% - Accent6 4 3" xfId="2664"/>
    <cellStyle name="40% - Accent6 4 3 2" xfId="19773"/>
    <cellStyle name="40% - Accent6 4 4" xfId="19770"/>
    <cellStyle name="40% - Accent6 4 5" xfId="20007"/>
    <cellStyle name="40% - Accent6 4 6" xfId="48975"/>
    <cellStyle name="40% - Accent6 5" xfId="20368"/>
    <cellStyle name="44" xfId="20369"/>
    <cellStyle name="51" xfId="20370"/>
    <cellStyle name="52" xfId="20371"/>
    <cellStyle name="53" xfId="20372"/>
    <cellStyle name="60 % - Akzent1" xfId="173"/>
    <cellStyle name="60 % - Akzent2" xfId="174"/>
    <cellStyle name="60 % - Akzent3" xfId="175"/>
    <cellStyle name="60 % - Akzent4" xfId="176"/>
    <cellStyle name="60 % - Akzent5" xfId="177"/>
    <cellStyle name="60 % - Akzent6" xfId="178"/>
    <cellStyle name="60% - Accent1" xfId="39" builtinId="32" hidden="1"/>
    <cellStyle name="60% - Accent1" xfId="80" builtinId="32" customBuiltin="1"/>
    <cellStyle name="60% - Accent1 2" xfId="241"/>
    <cellStyle name="60% - Accent1 2 2" xfId="20373"/>
    <cellStyle name="60% - Accent1 2 3" xfId="20374"/>
    <cellStyle name="60% - Accent1 2 4" xfId="20375"/>
    <cellStyle name="60% - Accent1 3" xfId="1352"/>
    <cellStyle name="60% - Accent1 3 2" xfId="2457"/>
    <cellStyle name="60% - Accent1 3 3" xfId="20376"/>
    <cellStyle name="60% - Accent1 3 4" xfId="20377"/>
    <cellStyle name="60% - Accent1 4" xfId="1418"/>
    <cellStyle name="60% - Accent1 4 2" xfId="48976"/>
    <cellStyle name="60% - Accent1 5" xfId="20378"/>
    <cellStyle name="60% - Accent2" xfId="43" builtinId="36" hidden="1"/>
    <cellStyle name="60% - Accent2" xfId="81" builtinId="36" customBuiltin="1"/>
    <cellStyle name="60% - Accent2 2" xfId="242"/>
    <cellStyle name="60% - Accent2 2 2" xfId="20379"/>
    <cellStyle name="60% - Accent2 2 3" xfId="20380"/>
    <cellStyle name="60% - Accent2 2 4" xfId="20381"/>
    <cellStyle name="60% - Accent2 3" xfId="1353"/>
    <cellStyle name="60% - Accent2 3 2" xfId="2458"/>
    <cellStyle name="60% - Accent2 3 3" xfId="20382"/>
    <cellStyle name="60% - Accent2 3 4" xfId="20383"/>
    <cellStyle name="60% - Accent2 4" xfId="1419"/>
    <cellStyle name="60% - Accent2 4 2" xfId="48977"/>
    <cellStyle name="60% - Accent2 5" xfId="20384"/>
    <cellStyle name="60% - Accent3" xfId="47" builtinId="40" hidden="1"/>
    <cellStyle name="60% - Accent3" xfId="82" builtinId="40" customBuiltin="1"/>
    <cellStyle name="60% - Accent3 2" xfId="243"/>
    <cellStyle name="60% - Accent3 2 2" xfId="20385"/>
    <cellStyle name="60% - Accent3 2 3" xfId="20386"/>
    <cellStyle name="60% - Accent3 2 4" xfId="20387"/>
    <cellStyle name="60% - Accent3 3" xfId="1354"/>
    <cellStyle name="60% - Accent3 3 2" xfId="2459"/>
    <cellStyle name="60% - Accent3 3 3" xfId="20388"/>
    <cellStyle name="60% - Accent3 3 4" xfId="20389"/>
    <cellStyle name="60% - Accent3 4" xfId="1420"/>
    <cellStyle name="60% - Accent3 4 2" xfId="48978"/>
    <cellStyle name="60% - Accent3 5" xfId="20390"/>
    <cellStyle name="60% - Accent4" xfId="51" builtinId="44" hidden="1"/>
    <cellStyle name="60% - Accent4" xfId="83" builtinId="44" customBuiltin="1"/>
    <cellStyle name="60% - Accent4 2" xfId="244"/>
    <cellStyle name="60% - Accent4 2 2" xfId="20391"/>
    <cellStyle name="60% - Accent4 2 3" xfId="20392"/>
    <cellStyle name="60% - Accent4 2 4" xfId="20393"/>
    <cellStyle name="60% - Accent4 3" xfId="1355"/>
    <cellStyle name="60% - Accent4 3 2" xfId="2460"/>
    <cellStyle name="60% - Accent4 3 3" xfId="20394"/>
    <cellStyle name="60% - Accent4 3 4" xfId="20395"/>
    <cellStyle name="60% - Accent4 4" xfId="1421"/>
    <cellStyle name="60% - Accent4 4 2" xfId="48979"/>
    <cellStyle name="60% - Accent4 5" xfId="20396"/>
    <cellStyle name="60% - Accent5" xfId="55" builtinId="48" hidden="1"/>
    <cellStyle name="60% - Accent5" xfId="84" builtinId="48" customBuiltin="1"/>
    <cellStyle name="60% - Accent5 2" xfId="245"/>
    <cellStyle name="60% - Accent5 2 2" xfId="20397"/>
    <cellStyle name="60% - Accent5 2 3" xfId="20398"/>
    <cellStyle name="60% - Accent5 2 4" xfId="20399"/>
    <cellStyle name="60% - Accent5 3" xfId="1356"/>
    <cellStyle name="60% - Accent5 3 2" xfId="2461"/>
    <cellStyle name="60% - Accent5 3 3" xfId="20400"/>
    <cellStyle name="60% - Accent5 3 4" xfId="20401"/>
    <cellStyle name="60% - Accent5 4" xfId="1422"/>
    <cellStyle name="60% - Accent5 4 2" xfId="48980"/>
    <cellStyle name="60% - Accent5 5" xfId="20402"/>
    <cellStyle name="60% - Accent6" xfId="59" builtinId="52" hidden="1"/>
    <cellStyle name="60% - Accent6" xfId="85" builtinId="52" customBuiltin="1"/>
    <cellStyle name="60% - Accent6 2" xfId="246"/>
    <cellStyle name="60% - Accent6 2 2" xfId="20403"/>
    <cellStyle name="60% - Accent6 2 3" xfId="20404"/>
    <cellStyle name="60% - Accent6 2 4" xfId="20405"/>
    <cellStyle name="60% - Accent6 3" xfId="1357"/>
    <cellStyle name="60% - Accent6 3 2" xfId="2462"/>
    <cellStyle name="60% - Accent6 3 3" xfId="20406"/>
    <cellStyle name="60% - Accent6 3 4" xfId="20407"/>
    <cellStyle name="60% - Accent6 4" xfId="1423"/>
    <cellStyle name="60% - Accent6 4 2" xfId="48981"/>
    <cellStyle name="60% - Accent6 5" xfId="20408"/>
    <cellStyle name="ac" xfId="20409"/>
    <cellStyle name="ac 2" xfId="20410"/>
    <cellStyle name="ac 2 2" xfId="20411"/>
    <cellStyle name="ac 3" xfId="20412"/>
    <cellStyle name="Accent1" xfId="36" builtinId="29" hidden="1"/>
    <cellStyle name="Accent1" xfId="86" builtinId="29" customBuiltin="1"/>
    <cellStyle name="Accent1 - 20%" xfId="87"/>
    <cellStyle name="Accent1 - 40%" xfId="88"/>
    <cellStyle name="Accent1 - 60%" xfId="89"/>
    <cellStyle name="Accent1 10" xfId="247"/>
    <cellStyle name="Accent1 10 2" xfId="20413"/>
    <cellStyle name="Accent1 11" xfId="248"/>
    <cellStyle name="Accent1 11 2" xfId="20414"/>
    <cellStyle name="Accent1 12" xfId="249"/>
    <cellStyle name="Accent1 12 2" xfId="20415"/>
    <cellStyle name="Accent1 13" xfId="250"/>
    <cellStyle name="Accent1 13 2" xfId="20416"/>
    <cellStyle name="Accent1 14" xfId="251"/>
    <cellStyle name="Accent1 14 2" xfId="20417"/>
    <cellStyle name="Accent1 15" xfId="252"/>
    <cellStyle name="Accent1 15 2" xfId="20418"/>
    <cellStyle name="Accent1 16" xfId="253"/>
    <cellStyle name="Accent1 16 2" xfId="20419"/>
    <cellStyle name="Accent1 17" xfId="254"/>
    <cellStyle name="Accent1 17 2" xfId="20420"/>
    <cellStyle name="Accent1 18" xfId="255"/>
    <cellStyle name="Accent1 18 2" xfId="20421"/>
    <cellStyle name="Accent1 19" xfId="256"/>
    <cellStyle name="Accent1 19 2" xfId="20422"/>
    <cellStyle name="Accent1 2" xfId="257"/>
    <cellStyle name="Accent1 2 2" xfId="20423"/>
    <cellStyle name="Accent1 2 3" xfId="20424"/>
    <cellStyle name="Accent1 2 4" xfId="20425"/>
    <cellStyle name="Accent1 20" xfId="258"/>
    <cellStyle name="Accent1 20 2" xfId="20426"/>
    <cellStyle name="Accent1 21" xfId="259"/>
    <cellStyle name="Accent1 21 2" xfId="20427"/>
    <cellStyle name="Accent1 22" xfId="260"/>
    <cellStyle name="Accent1 22 2" xfId="20428"/>
    <cellStyle name="Accent1 23" xfId="261"/>
    <cellStyle name="Accent1 23 2" xfId="20429"/>
    <cellStyle name="Accent1 24" xfId="262"/>
    <cellStyle name="Accent1 24 2" xfId="20430"/>
    <cellStyle name="Accent1 25" xfId="1358"/>
    <cellStyle name="Accent1 25 2" xfId="2463"/>
    <cellStyle name="Accent1 25 2 2" xfId="20431"/>
    <cellStyle name="Accent1 25 3" xfId="20432"/>
    <cellStyle name="Accent1 25 4" xfId="20433"/>
    <cellStyle name="Accent1 26" xfId="1387"/>
    <cellStyle name="Accent1 26 2" xfId="2464"/>
    <cellStyle name="Accent1 26 2 2" xfId="20434"/>
    <cellStyle name="Accent1 26 3" xfId="20435"/>
    <cellStyle name="Accent1 26 4" xfId="20436"/>
    <cellStyle name="Accent1 27" xfId="1338"/>
    <cellStyle name="Accent1 27 2" xfId="2465"/>
    <cellStyle name="Accent1 27 2 2" xfId="20437"/>
    <cellStyle name="Accent1 27 3" xfId="20438"/>
    <cellStyle name="Accent1 27 4" xfId="20439"/>
    <cellStyle name="Accent1 28" xfId="1388"/>
    <cellStyle name="Accent1 28 2" xfId="2466"/>
    <cellStyle name="Accent1 28 2 2" xfId="20440"/>
    <cellStyle name="Accent1 28 3" xfId="20441"/>
    <cellStyle name="Accent1 28 4" xfId="20442"/>
    <cellStyle name="Accent1 29" xfId="1424"/>
    <cellStyle name="Accent1 29 2" xfId="20443"/>
    <cellStyle name="Accent1 3" xfId="263"/>
    <cellStyle name="Accent1 3 2" xfId="20444"/>
    <cellStyle name="Accent1 3 3" xfId="20445"/>
    <cellStyle name="Accent1 30" xfId="1425"/>
    <cellStyle name="Accent1 30 2" xfId="20446"/>
    <cellStyle name="Accent1 30 2 2" xfId="20447"/>
    <cellStyle name="Accent1 30 3" xfId="20448"/>
    <cellStyle name="Accent1 30 4" xfId="48982"/>
    <cellStyle name="Accent1 31" xfId="1426"/>
    <cellStyle name="Accent1 31 2" xfId="20449"/>
    <cellStyle name="Accent1 31 2 2" xfId="20450"/>
    <cellStyle name="Accent1 31 3" xfId="20451"/>
    <cellStyle name="Accent1 31 4" xfId="48983"/>
    <cellStyle name="Accent1 32" xfId="1427"/>
    <cellStyle name="Accent1 32 2" xfId="20452"/>
    <cellStyle name="Accent1 32 2 2" xfId="20453"/>
    <cellStyle name="Accent1 32 3" xfId="20454"/>
    <cellStyle name="Accent1 33" xfId="1428"/>
    <cellStyle name="Accent1 33 2" xfId="20455"/>
    <cellStyle name="Accent1 33 2 2" xfId="20456"/>
    <cellStyle name="Accent1 33 3" xfId="20457"/>
    <cellStyle name="Accent1 34" xfId="2665"/>
    <cellStyle name="Accent1 34 2" xfId="20458"/>
    <cellStyle name="Accent1 35" xfId="2666"/>
    <cellStyle name="Accent1 35 2" xfId="20459"/>
    <cellStyle name="Accent1 36" xfId="2667"/>
    <cellStyle name="Accent1 37" xfId="2668"/>
    <cellStyle name="Accent1 38" xfId="2669"/>
    <cellStyle name="Accent1 39" xfId="2670"/>
    <cellStyle name="Accent1 4" xfId="264"/>
    <cellStyle name="Accent1 4 2" xfId="20460"/>
    <cellStyle name="Accent1 4 3" xfId="20461"/>
    <cellStyle name="Accent1 40" xfId="20462"/>
    <cellStyle name="Accent1 41" xfId="20463"/>
    <cellStyle name="Accent1 42" xfId="20464"/>
    <cellStyle name="Accent1 43" xfId="20465"/>
    <cellStyle name="Accent1 44" xfId="20466"/>
    <cellStyle name="Accent1 45" xfId="20467"/>
    <cellStyle name="Accent1 46" xfId="20468"/>
    <cellStyle name="Accent1 47" xfId="20469"/>
    <cellStyle name="Accent1 48" xfId="20470"/>
    <cellStyle name="Accent1 49" xfId="20471"/>
    <cellStyle name="Accent1 5" xfId="265"/>
    <cellStyle name="Accent1 5 2" xfId="20472"/>
    <cellStyle name="Accent1 50" xfId="20473"/>
    <cellStyle name="Accent1 51" xfId="20474"/>
    <cellStyle name="Accent1 52" xfId="20475"/>
    <cellStyle name="Accent1 6" xfId="266"/>
    <cellStyle name="Accent1 6 2" xfId="20476"/>
    <cellStyle name="Accent1 7" xfId="267"/>
    <cellStyle name="Accent1 7 2" xfId="20477"/>
    <cellStyle name="Accent1 8" xfId="268"/>
    <cellStyle name="Accent1 8 2" xfId="20478"/>
    <cellStyle name="Accent1 9" xfId="269"/>
    <cellStyle name="Accent1 9 2" xfId="20479"/>
    <cellStyle name="Accent2" xfId="40" builtinId="33" hidden="1"/>
    <cellStyle name="Accent2" xfId="90" builtinId="33" customBuiltin="1"/>
    <cellStyle name="Accent2 - 20%" xfId="91"/>
    <cellStyle name="Accent2 - 40%" xfId="92"/>
    <cellStyle name="Accent2 - 60%" xfId="93"/>
    <cellStyle name="Accent2 10" xfId="270"/>
    <cellStyle name="Accent2 10 2" xfId="20480"/>
    <cellStyle name="Accent2 11" xfId="271"/>
    <cellStyle name="Accent2 11 2" xfId="20481"/>
    <cellStyle name="Accent2 12" xfId="272"/>
    <cellStyle name="Accent2 12 2" xfId="20482"/>
    <cellStyle name="Accent2 13" xfId="273"/>
    <cellStyle name="Accent2 13 2" xfId="20483"/>
    <cellStyle name="Accent2 14" xfId="274"/>
    <cellStyle name="Accent2 14 2" xfId="20484"/>
    <cellStyle name="Accent2 15" xfId="275"/>
    <cellStyle name="Accent2 15 2" xfId="20485"/>
    <cellStyle name="Accent2 16" xfId="276"/>
    <cellStyle name="Accent2 16 2" xfId="20486"/>
    <cellStyle name="Accent2 17" xfId="277"/>
    <cellStyle name="Accent2 17 2" xfId="20487"/>
    <cellStyle name="Accent2 18" xfId="278"/>
    <cellStyle name="Accent2 18 2" xfId="20488"/>
    <cellStyle name="Accent2 19" xfId="279"/>
    <cellStyle name="Accent2 19 2" xfId="20489"/>
    <cellStyle name="Accent2 2" xfId="280"/>
    <cellStyle name="Accent2 2 2" xfId="20490"/>
    <cellStyle name="Accent2 2 3" xfId="20491"/>
    <cellStyle name="Accent2 2 4" xfId="20492"/>
    <cellStyle name="Accent2 20" xfId="281"/>
    <cellStyle name="Accent2 20 2" xfId="20493"/>
    <cellStyle name="Accent2 21" xfId="282"/>
    <cellStyle name="Accent2 21 2" xfId="20494"/>
    <cellStyle name="Accent2 22" xfId="283"/>
    <cellStyle name="Accent2 22 2" xfId="20495"/>
    <cellStyle name="Accent2 23" xfId="284"/>
    <cellStyle name="Accent2 23 2" xfId="20496"/>
    <cellStyle name="Accent2 24" xfId="285"/>
    <cellStyle name="Accent2 24 2" xfId="20497"/>
    <cellStyle name="Accent2 25" xfId="1360"/>
    <cellStyle name="Accent2 25 2" xfId="2467"/>
    <cellStyle name="Accent2 25 2 2" xfId="20498"/>
    <cellStyle name="Accent2 25 3" xfId="20499"/>
    <cellStyle name="Accent2 25 4" xfId="20500"/>
    <cellStyle name="Accent2 26" xfId="1385"/>
    <cellStyle name="Accent2 26 2" xfId="2468"/>
    <cellStyle name="Accent2 26 2 2" xfId="20501"/>
    <cellStyle name="Accent2 26 3" xfId="20502"/>
    <cellStyle name="Accent2 26 4" xfId="20503"/>
    <cellStyle name="Accent2 27" xfId="1351"/>
    <cellStyle name="Accent2 27 2" xfId="2469"/>
    <cellStyle name="Accent2 27 2 2" xfId="20504"/>
    <cellStyle name="Accent2 27 3" xfId="20505"/>
    <cellStyle name="Accent2 27 4" xfId="20506"/>
    <cellStyle name="Accent2 28" xfId="1386"/>
    <cellStyle name="Accent2 28 2" xfId="2470"/>
    <cellStyle name="Accent2 28 2 2" xfId="20507"/>
    <cellStyle name="Accent2 28 3" xfId="20508"/>
    <cellStyle name="Accent2 28 4" xfId="20509"/>
    <cellStyle name="Accent2 29" xfId="1429"/>
    <cellStyle name="Accent2 29 2" xfId="20510"/>
    <cellStyle name="Accent2 3" xfId="286"/>
    <cellStyle name="Accent2 3 2" xfId="20511"/>
    <cellStyle name="Accent2 3 3" xfId="20512"/>
    <cellStyle name="Accent2 30" xfId="1430"/>
    <cellStyle name="Accent2 30 2" xfId="20513"/>
    <cellStyle name="Accent2 30 2 2" xfId="20514"/>
    <cellStyle name="Accent2 30 3" xfId="20515"/>
    <cellStyle name="Accent2 30 4" xfId="48984"/>
    <cellStyle name="Accent2 31" xfId="1431"/>
    <cellStyle name="Accent2 31 2" xfId="20516"/>
    <cellStyle name="Accent2 31 2 2" xfId="20517"/>
    <cellStyle name="Accent2 31 3" xfId="20518"/>
    <cellStyle name="Accent2 31 4" xfId="48985"/>
    <cellStyle name="Accent2 32" xfId="1432"/>
    <cellStyle name="Accent2 32 2" xfId="20519"/>
    <cellStyle name="Accent2 32 2 2" xfId="20520"/>
    <cellStyle name="Accent2 32 3" xfId="20521"/>
    <cellStyle name="Accent2 33" xfId="1433"/>
    <cellStyle name="Accent2 33 2" xfId="20522"/>
    <cellStyle name="Accent2 33 2 2" xfId="20523"/>
    <cellStyle name="Accent2 33 3" xfId="20524"/>
    <cellStyle name="Accent2 34" xfId="2671"/>
    <cellStyle name="Accent2 34 2" xfId="20525"/>
    <cellStyle name="Accent2 35" xfId="2672"/>
    <cellStyle name="Accent2 35 2" xfId="20526"/>
    <cellStyle name="Accent2 36" xfId="2673"/>
    <cellStyle name="Accent2 37" xfId="2674"/>
    <cellStyle name="Accent2 38" xfId="2675"/>
    <cellStyle name="Accent2 39" xfId="2676"/>
    <cellStyle name="Accent2 4" xfId="287"/>
    <cellStyle name="Accent2 4 2" xfId="20527"/>
    <cellStyle name="Accent2 4 3" xfId="20528"/>
    <cellStyle name="Accent2 40" xfId="20529"/>
    <cellStyle name="Accent2 41" xfId="20530"/>
    <cellStyle name="Accent2 42" xfId="20531"/>
    <cellStyle name="Accent2 43" xfId="20532"/>
    <cellStyle name="Accent2 44" xfId="20533"/>
    <cellStyle name="Accent2 45" xfId="20534"/>
    <cellStyle name="Accent2 46" xfId="20535"/>
    <cellStyle name="Accent2 47" xfId="20536"/>
    <cellStyle name="Accent2 48" xfId="20537"/>
    <cellStyle name="Accent2 49" xfId="20538"/>
    <cellStyle name="Accent2 5" xfId="288"/>
    <cellStyle name="Accent2 5 2" xfId="20539"/>
    <cellStyle name="Accent2 50" xfId="20540"/>
    <cellStyle name="Accent2 51" xfId="20541"/>
    <cellStyle name="Accent2 52" xfId="20542"/>
    <cellStyle name="Accent2 6" xfId="289"/>
    <cellStyle name="Accent2 6 2" xfId="20543"/>
    <cellStyle name="Accent2 7" xfId="290"/>
    <cellStyle name="Accent2 7 2" xfId="20544"/>
    <cellStyle name="Accent2 8" xfId="291"/>
    <cellStyle name="Accent2 8 2" xfId="20545"/>
    <cellStyle name="Accent2 9" xfId="292"/>
    <cellStyle name="Accent2 9 2" xfId="20546"/>
    <cellStyle name="Accent3" xfId="44" builtinId="37" hidden="1"/>
    <cellStyle name="Accent3" xfId="94" builtinId="37" customBuiltin="1"/>
    <cellStyle name="Accent3 - 20%" xfId="95"/>
    <cellStyle name="Accent3 - 40%" xfId="96"/>
    <cellStyle name="Accent3 - 60%" xfId="97"/>
    <cellStyle name="Accent3 10" xfId="293"/>
    <cellStyle name="Accent3 10 2" xfId="20547"/>
    <cellStyle name="Accent3 11" xfId="294"/>
    <cellStyle name="Accent3 11 2" xfId="20548"/>
    <cellStyle name="Accent3 12" xfId="295"/>
    <cellStyle name="Accent3 12 2" xfId="20549"/>
    <cellStyle name="Accent3 13" xfId="296"/>
    <cellStyle name="Accent3 13 2" xfId="20550"/>
    <cellStyle name="Accent3 14" xfId="297"/>
    <cellStyle name="Accent3 14 2" xfId="20551"/>
    <cellStyle name="Accent3 15" xfId="298"/>
    <cellStyle name="Accent3 15 2" xfId="20552"/>
    <cellStyle name="Accent3 16" xfId="299"/>
    <cellStyle name="Accent3 16 2" xfId="20553"/>
    <cellStyle name="Accent3 17" xfId="300"/>
    <cellStyle name="Accent3 17 2" xfId="20554"/>
    <cellStyle name="Accent3 18" xfId="301"/>
    <cellStyle name="Accent3 18 2" xfId="20555"/>
    <cellStyle name="Accent3 19" xfId="302"/>
    <cellStyle name="Accent3 19 2" xfId="20556"/>
    <cellStyle name="Accent3 2" xfId="303"/>
    <cellStyle name="Accent3 2 2" xfId="20557"/>
    <cellStyle name="Accent3 2 3" xfId="20558"/>
    <cellStyle name="Accent3 2 4" xfId="20559"/>
    <cellStyle name="Accent3 20" xfId="304"/>
    <cellStyle name="Accent3 20 2" xfId="20560"/>
    <cellStyle name="Accent3 21" xfId="305"/>
    <cellStyle name="Accent3 21 2" xfId="20561"/>
    <cellStyle name="Accent3 22" xfId="306"/>
    <cellStyle name="Accent3 22 2" xfId="20562"/>
    <cellStyle name="Accent3 23" xfId="307"/>
    <cellStyle name="Accent3 23 2" xfId="20563"/>
    <cellStyle name="Accent3 24" xfId="308"/>
    <cellStyle name="Accent3 24 2" xfId="20564"/>
    <cellStyle name="Accent3 25" xfId="1362"/>
    <cellStyle name="Accent3 25 2" xfId="2471"/>
    <cellStyle name="Accent3 25 2 2" xfId="20565"/>
    <cellStyle name="Accent3 25 3" xfId="20566"/>
    <cellStyle name="Accent3 25 4" xfId="20567"/>
    <cellStyle name="Accent3 26" xfId="1383"/>
    <cellStyle name="Accent3 26 2" xfId="2472"/>
    <cellStyle name="Accent3 26 2 2" xfId="20568"/>
    <cellStyle name="Accent3 26 3" xfId="20569"/>
    <cellStyle name="Accent3 26 4" xfId="20570"/>
    <cellStyle name="Accent3 27" xfId="1359"/>
    <cellStyle name="Accent3 27 2" xfId="2473"/>
    <cellStyle name="Accent3 27 2 2" xfId="20571"/>
    <cellStyle name="Accent3 27 3" xfId="20572"/>
    <cellStyle name="Accent3 27 4" xfId="20573"/>
    <cellStyle name="Accent3 28" xfId="1384"/>
    <cellStyle name="Accent3 28 2" xfId="2474"/>
    <cellStyle name="Accent3 28 2 2" xfId="20574"/>
    <cellStyle name="Accent3 28 3" xfId="20575"/>
    <cellStyle name="Accent3 28 4" xfId="20576"/>
    <cellStyle name="Accent3 29" xfId="1434"/>
    <cellStyle name="Accent3 29 2" xfId="20577"/>
    <cellStyle name="Accent3 3" xfId="309"/>
    <cellStyle name="Accent3 3 2" xfId="20578"/>
    <cellStyle name="Accent3 3 3" xfId="20579"/>
    <cellStyle name="Accent3 30" xfId="1435"/>
    <cellStyle name="Accent3 30 2" xfId="20580"/>
    <cellStyle name="Accent3 30 2 2" xfId="20581"/>
    <cellStyle name="Accent3 30 3" xfId="20582"/>
    <cellStyle name="Accent3 30 4" xfId="48986"/>
    <cellStyle name="Accent3 31" xfId="1436"/>
    <cellStyle name="Accent3 31 2" xfId="20583"/>
    <cellStyle name="Accent3 31 2 2" xfId="20584"/>
    <cellStyle name="Accent3 31 3" xfId="20585"/>
    <cellStyle name="Accent3 31 4" xfId="48987"/>
    <cellStyle name="Accent3 32" xfId="1437"/>
    <cellStyle name="Accent3 32 2" xfId="20586"/>
    <cellStyle name="Accent3 32 2 2" xfId="20587"/>
    <cellStyle name="Accent3 32 3" xfId="20588"/>
    <cellStyle name="Accent3 33" xfId="1438"/>
    <cellStyle name="Accent3 33 2" xfId="20589"/>
    <cellStyle name="Accent3 33 2 2" xfId="20590"/>
    <cellStyle name="Accent3 33 3" xfId="20591"/>
    <cellStyle name="Accent3 34" xfId="2677"/>
    <cellStyle name="Accent3 34 2" xfId="20592"/>
    <cellStyle name="Accent3 35" xfId="2678"/>
    <cellStyle name="Accent3 35 2" xfId="20593"/>
    <cellStyle name="Accent3 36" xfId="2679"/>
    <cellStyle name="Accent3 37" xfId="2680"/>
    <cellStyle name="Accent3 38" xfId="2681"/>
    <cellStyle name="Accent3 39" xfId="2682"/>
    <cellStyle name="Accent3 4" xfId="310"/>
    <cellStyle name="Accent3 4 2" xfId="20594"/>
    <cellStyle name="Accent3 4 3" xfId="20595"/>
    <cellStyle name="Accent3 40" xfId="20596"/>
    <cellStyle name="Accent3 41" xfId="20597"/>
    <cellStyle name="Accent3 42" xfId="20598"/>
    <cellStyle name="Accent3 43" xfId="20599"/>
    <cellStyle name="Accent3 44" xfId="20600"/>
    <cellStyle name="Accent3 45" xfId="20601"/>
    <cellStyle name="Accent3 46" xfId="20602"/>
    <cellStyle name="Accent3 47" xfId="20603"/>
    <cellStyle name="Accent3 48" xfId="20604"/>
    <cellStyle name="Accent3 49" xfId="20605"/>
    <cellStyle name="Accent3 5" xfId="311"/>
    <cellStyle name="Accent3 5 2" xfId="20606"/>
    <cellStyle name="Accent3 50" xfId="20607"/>
    <cellStyle name="Accent3 51" xfId="20608"/>
    <cellStyle name="Accent3 52" xfId="20609"/>
    <cellStyle name="Accent3 6" xfId="312"/>
    <cellStyle name="Accent3 6 2" xfId="20610"/>
    <cellStyle name="Accent3 7" xfId="313"/>
    <cellStyle name="Accent3 7 2" xfId="20611"/>
    <cellStyle name="Accent3 8" xfId="314"/>
    <cellStyle name="Accent3 8 2" xfId="20612"/>
    <cellStyle name="Accent3 9" xfId="315"/>
    <cellStyle name="Accent3 9 2" xfId="20613"/>
    <cellStyle name="Accent4" xfId="48" builtinId="41" hidden="1"/>
    <cellStyle name="Accent4" xfId="98" builtinId="41" customBuiltin="1"/>
    <cellStyle name="Accent4 - 20%" xfId="99"/>
    <cellStyle name="Accent4 - 40%" xfId="100"/>
    <cellStyle name="Accent4 - 60%" xfId="101"/>
    <cellStyle name="Accent4 10" xfId="316"/>
    <cellStyle name="Accent4 10 2" xfId="20614"/>
    <cellStyle name="Accent4 11" xfId="317"/>
    <cellStyle name="Accent4 11 2" xfId="20615"/>
    <cellStyle name="Accent4 12" xfId="318"/>
    <cellStyle name="Accent4 12 2" xfId="20616"/>
    <cellStyle name="Accent4 13" xfId="319"/>
    <cellStyle name="Accent4 13 2" xfId="20617"/>
    <cellStyle name="Accent4 14" xfId="320"/>
    <cellStyle name="Accent4 14 2" xfId="20618"/>
    <cellStyle name="Accent4 15" xfId="321"/>
    <cellStyle name="Accent4 15 2" xfId="20619"/>
    <cellStyle name="Accent4 16" xfId="322"/>
    <cellStyle name="Accent4 16 2" xfId="20620"/>
    <cellStyle name="Accent4 17" xfId="323"/>
    <cellStyle name="Accent4 17 2" xfId="20621"/>
    <cellStyle name="Accent4 18" xfId="324"/>
    <cellStyle name="Accent4 18 2" xfId="20622"/>
    <cellStyle name="Accent4 19" xfId="325"/>
    <cellStyle name="Accent4 19 2" xfId="20623"/>
    <cellStyle name="Accent4 2" xfId="326"/>
    <cellStyle name="Accent4 2 2" xfId="20624"/>
    <cellStyle name="Accent4 2 3" xfId="20625"/>
    <cellStyle name="Accent4 2 4" xfId="20626"/>
    <cellStyle name="Accent4 20" xfId="327"/>
    <cellStyle name="Accent4 20 2" xfId="20627"/>
    <cellStyle name="Accent4 21" xfId="328"/>
    <cellStyle name="Accent4 21 2" xfId="20628"/>
    <cellStyle name="Accent4 22" xfId="329"/>
    <cellStyle name="Accent4 22 2" xfId="20629"/>
    <cellStyle name="Accent4 23" xfId="330"/>
    <cellStyle name="Accent4 23 2" xfId="20630"/>
    <cellStyle name="Accent4 24" xfId="331"/>
    <cellStyle name="Accent4 24 2" xfId="20631"/>
    <cellStyle name="Accent4 25" xfId="1364"/>
    <cellStyle name="Accent4 25 2" xfId="2475"/>
    <cellStyle name="Accent4 25 2 2" xfId="20632"/>
    <cellStyle name="Accent4 25 3" xfId="20633"/>
    <cellStyle name="Accent4 25 4" xfId="20634"/>
    <cellStyle name="Accent4 26" xfId="1381"/>
    <cellStyle name="Accent4 26 2" xfId="2476"/>
    <cellStyle name="Accent4 26 2 2" xfId="20635"/>
    <cellStyle name="Accent4 26 3" xfId="20636"/>
    <cellStyle name="Accent4 26 4" xfId="20637"/>
    <cellStyle name="Accent4 27" xfId="1361"/>
    <cellStyle name="Accent4 27 2" xfId="2477"/>
    <cellStyle name="Accent4 27 2 2" xfId="20638"/>
    <cellStyle name="Accent4 27 3" xfId="20639"/>
    <cellStyle name="Accent4 27 4" xfId="20640"/>
    <cellStyle name="Accent4 28" xfId="1382"/>
    <cellStyle name="Accent4 28 2" xfId="2478"/>
    <cellStyle name="Accent4 28 2 2" xfId="20641"/>
    <cellStyle name="Accent4 28 3" xfId="20642"/>
    <cellStyle name="Accent4 28 4" xfId="20643"/>
    <cellStyle name="Accent4 29" xfId="1439"/>
    <cellStyle name="Accent4 29 2" xfId="20644"/>
    <cellStyle name="Accent4 3" xfId="332"/>
    <cellStyle name="Accent4 3 2" xfId="20645"/>
    <cellStyle name="Accent4 3 3" xfId="20646"/>
    <cellStyle name="Accent4 30" xfId="1440"/>
    <cellStyle name="Accent4 30 2" xfId="20647"/>
    <cellStyle name="Accent4 30 2 2" xfId="20648"/>
    <cellStyle name="Accent4 30 3" xfId="20649"/>
    <cellStyle name="Accent4 30 4" xfId="48988"/>
    <cellStyle name="Accent4 31" xfId="1441"/>
    <cellStyle name="Accent4 31 2" xfId="20650"/>
    <cellStyle name="Accent4 31 2 2" xfId="20651"/>
    <cellStyle name="Accent4 31 3" xfId="20652"/>
    <cellStyle name="Accent4 31 4" xfId="48989"/>
    <cellStyle name="Accent4 32" xfId="1442"/>
    <cellStyle name="Accent4 32 2" xfId="20653"/>
    <cellStyle name="Accent4 32 2 2" xfId="20654"/>
    <cellStyle name="Accent4 32 3" xfId="20655"/>
    <cellStyle name="Accent4 33" xfId="1443"/>
    <cellStyle name="Accent4 33 2" xfId="20656"/>
    <cellStyle name="Accent4 33 2 2" xfId="20657"/>
    <cellStyle name="Accent4 33 3" xfId="20658"/>
    <cellStyle name="Accent4 34" xfId="2683"/>
    <cellStyle name="Accent4 34 2" xfId="20659"/>
    <cellStyle name="Accent4 35" xfId="2684"/>
    <cellStyle name="Accent4 35 2" xfId="20660"/>
    <cellStyle name="Accent4 36" xfId="2685"/>
    <cellStyle name="Accent4 37" xfId="2686"/>
    <cellStyle name="Accent4 38" xfId="2687"/>
    <cellStyle name="Accent4 39" xfId="2688"/>
    <cellStyle name="Accent4 4" xfId="333"/>
    <cellStyle name="Accent4 4 2" xfId="20661"/>
    <cellStyle name="Accent4 4 3" xfId="20662"/>
    <cellStyle name="Accent4 40" xfId="20663"/>
    <cellStyle name="Accent4 41" xfId="20664"/>
    <cellStyle name="Accent4 42" xfId="20665"/>
    <cellStyle name="Accent4 43" xfId="20666"/>
    <cellStyle name="Accent4 44" xfId="20667"/>
    <cellStyle name="Accent4 45" xfId="20668"/>
    <cellStyle name="Accent4 46" xfId="20669"/>
    <cellStyle name="Accent4 47" xfId="20670"/>
    <cellStyle name="Accent4 48" xfId="20671"/>
    <cellStyle name="Accent4 49" xfId="20672"/>
    <cellStyle name="Accent4 5" xfId="334"/>
    <cellStyle name="Accent4 5 2" xfId="20673"/>
    <cellStyle name="Accent4 50" xfId="20674"/>
    <cellStyle name="Accent4 51" xfId="20675"/>
    <cellStyle name="Accent4 52" xfId="20676"/>
    <cellStyle name="Accent4 6" xfId="335"/>
    <cellStyle name="Accent4 6 2" xfId="20677"/>
    <cellStyle name="Accent4 7" xfId="336"/>
    <cellStyle name="Accent4 7 2" xfId="20678"/>
    <cellStyle name="Accent4 8" xfId="337"/>
    <cellStyle name="Accent4 8 2" xfId="20679"/>
    <cellStyle name="Accent4 9" xfId="338"/>
    <cellStyle name="Accent4 9 2" xfId="20680"/>
    <cellStyle name="Accent5" xfId="52" builtinId="45" hidden="1"/>
    <cellStyle name="Accent5" xfId="102" builtinId="45" customBuiltin="1"/>
    <cellStyle name="Accent5 - 20%" xfId="103"/>
    <cellStyle name="Accent5 - 40%" xfId="104"/>
    <cellStyle name="Accent5 - 60%" xfId="105"/>
    <cellStyle name="Accent5 10" xfId="339"/>
    <cellStyle name="Accent5 10 2" xfId="20681"/>
    <cellStyle name="Accent5 11" xfId="340"/>
    <cellStyle name="Accent5 11 2" xfId="20682"/>
    <cellStyle name="Accent5 12" xfId="341"/>
    <cellStyle name="Accent5 12 2" xfId="20683"/>
    <cellStyle name="Accent5 13" xfId="342"/>
    <cellStyle name="Accent5 13 2" xfId="20684"/>
    <cellStyle name="Accent5 14" xfId="343"/>
    <cellStyle name="Accent5 14 2" xfId="20685"/>
    <cellStyle name="Accent5 15" xfId="344"/>
    <cellStyle name="Accent5 15 2" xfId="20686"/>
    <cellStyle name="Accent5 16" xfId="345"/>
    <cellStyle name="Accent5 16 2" xfId="20687"/>
    <cellStyle name="Accent5 17" xfId="346"/>
    <cellStyle name="Accent5 17 2" xfId="20688"/>
    <cellStyle name="Accent5 18" xfId="347"/>
    <cellStyle name="Accent5 18 2" xfId="20689"/>
    <cellStyle name="Accent5 19" xfId="348"/>
    <cellStyle name="Accent5 19 2" xfId="20690"/>
    <cellStyle name="Accent5 2" xfId="349"/>
    <cellStyle name="Accent5 2 2" xfId="20691"/>
    <cellStyle name="Accent5 2 3" xfId="20692"/>
    <cellStyle name="Accent5 2 4" xfId="20693"/>
    <cellStyle name="Accent5 20" xfId="350"/>
    <cellStyle name="Accent5 20 2" xfId="20694"/>
    <cellStyle name="Accent5 21" xfId="351"/>
    <cellStyle name="Accent5 21 2" xfId="20695"/>
    <cellStyle name="Accent5 22" xfId="352"/>
    <cellStyle name="Accent5 22 2" xfId="20696"/>
    <cellStyle name="Accent5 23" xfId="353"/>
    <cellStyle name="Accent5 23 2" xfId="20697"/>
    <cellStyle name="Accent5 24" xfId="354"/>
    <cellStyle name="Accent5 24 2" xfId="20698"/>
    <cellStyle name="Accent5 25" xfId="1366"/>
    <cellStyle name="Accent5 25 2" xfId="2479"/>
    <cellStyle name="Accent5 25 2 2" xfId="20699"/>
    <cellStyle name="Accent5 25 3" xfId="20700"/>
    <cellStyle name="Accent5 25 4" xfId="20701"/>
    <cellStyle name="Accent5 26" xfId="1379"/>
    <cellStyle name="Accent5 26 2" xfId="2480"/>
    <cellStyle name="Accent5 26 2 2" xfId="20702"/>
    <cellStyle name="Accent5 26 3" xfId="20703"/>
    <cellStyle name="Accent5 26 4" xfId="20704"/>
    <cellStyle name="Accent5 27" xfId="1363"/>
    <cellStyle name="Accent5 27 2" xfId="2481"/>
    <cellStyle name="Accent5 27 2 2" xfId="20705"/>
    <cellStyle name="Accent5 27 3" xfId="20706"/>
    <cellStyle name="Accent5 27 4" xfId="20707"/>
    <cellStyle name="Accent5 28" xfId="1380"/>
    <cellStyle name="Accent5 28 2" xfId="2482"/>
    <cellStyle name="Accent5 28 2 2" xfId="20708"/>
    <cellStyle name="Accent5 28 3" xfId="20709"/>
    <cellStyle name="Accent5 28 4" xfId="20710"/>
    <cellStyle name="Accent5 29" xfId="1444"/>
    <cellStyle name="Accent5 29 2" xfId="20711"/>
    <cellStyle name="Accent5 3" xfId="355"/>
    <cellStyle name="Accent5 3 2" xfId="20712"/>
    <cellStyle name="Accent5 3 3" xfId="20713"/>
    <cellStyle name="Accent5 30" xfId="1445"/>
    <cellStyle name="Accent5 30 2" xfId="20714"/>
    <cellStyle name="Accent5 30 2 2" xfId="20715"/>
    <cellStyle name="Accent5 30 3" xfId="20716"/>
    <cellStyle name="Accent5 30 4" xfId="48990"/>
    <cellStyle name="Accent5 31" xfId="1446"/>
    <cellStyle name="Accent5 31 2" xfId="20717"/>
    <cellStyle name="Accent5 31 2 2" xfId="20718"/>
    <cellStyle name="Accent5 31 3" xfId="20719"/>
    <cellStyle name="Accent5 31 4" xfId="48991"/>
    <cellStyle name="Accent5 32" xfId="1447"/>
    <cellStyle name="Accent5 32 2" xfId="20720"/>
    <cellStyle name="Accent5 32 2 2" xfId="20721"/>
    <cellStyle name="Accent5 32 3" xfId="20722"/>
    <cellStyle name="Accent5 33" xfId="1448"/>
    <cellStyle name="Accent5 33 2" xfId="20723"/>
    <cellStyle name="Accent5 33 2 2" xfId="20724"/>
    <cellStyle name="Accent5 33 3" xfId="20725"/>
    <cellStyle name="Accent5 34" xfId="2689"/>
    <cellStyle name="Accent5 34 2" xfId="20726"/>
    <cellStyle name="Accent5 35" xfId="2690"/>
    <cellStyle name="Accent5 35 2" xfId="20727"/>
    <cellStyle name="Accent5 36" xfId="2691"/>
    <cellStyle name="Accent5 37" xfId="2692"/>
    <cellStyle name="Accent5 38" xfId="2693"/>
    <cellStyle name="Accent5 39" xfId="2694"/>
    <cellStyle name="Accent5 4" xfId="356"/>
    <cellStyle name="Accent5 4 2" xfId="20728"/>
    <cellStyle name="Accent5 4 3" xfId="20729"/>
    <cellStyle name="Accent5 40" xfId="20730"/>
    <cellStyle name="Accent5 41" xfId="20731"/>
    <cellStyle name="Accent5 42" xfId="20732"/>
    <cellStyle name="Accent5 43" xfId="20733"/>
    <cellStyle name="Accent5 44" xfId="20734"/>
    <cellStyle name="Accent5 45" xfId="20735"/>
    <cellStyle name="Accent5 46" xfId="20736"/>
    <cellStyle name="Accent5 47" xfId="20737"/>
    <cellStyle name="Accent5 48" xfId="20738"/>
    <cellStyle name="Accent5 49" xfId="20739"/>
    <cellStyle name="Accent5 5" xfId="357"/>
    <cellStyle name="Accent5 5 2" xfId="20740"/>
    <cellStyle name="Accent5 50" xfId="20741"/>
    <cellStyle name="Accent5 51" xfId="20742"/>
    <cellStyle name="Accent5 52" xfId="20743"/>
    <cellStyle name="Accent5 6" xfId="358"/>
    <cellStyle name="Accent5 6 2" xfId="20744"/>
    <cellStyle name="Accent5 7" xfId="359"/>
    <cellStyle name="Accent5 7 2" xfId="20745"/>
    <cellStyle name="Accent5 8" xfId="360"/>
    <cellStyle name="Accent5 8 2" xfId="20746"/>
    <cellStyle name="Accent5 9" xfId="361"/>
    <cellStyle name="Accent5 9 2" xfId="20747"/>
    <cellStyle name="Accent6" xfId="56" builtinId="49" hidden="1"/>
    <cellStyle name="Accent6" xfId="106" builtinId="49" customBuiltin="1"/>
    <cellStyle name="Accent6 - 20%" xfId="107"/>
    <cellStyle name="Accent6 - 40%" xfId="108"/>
    <cellStyle name="Accent6 - 60%" xfId="109"/>
    <cellStyle name="Accent6 10" xfId="362"/>
    <cellStyle name="Accent6 10 2" xfId="20748"/>
    <cellStyle name="Accent6 11" xfId="363"/>
    <cellStyle name="Accent6 11 2" xfId="20749"/>
    <cellStyle name="Accent6 12" xfId="364"/>
    <cellStyle name="Accent6 12 2" xfId="20750"/>
    <cellStyle name="Accent6 13" xfId="365"/>
    <cellStyle name="Accent6 13 2" xfId="20751"/>
    <cellStyle name="Accent6 14" xfId="366"/>
    <cellStyle name="Accent6 14 2" xfId="20752"/>
    <cellStyle name="Accent6 15" xfId="367"/>
    <cellStyle name="Accent6 15 2" xfId="20753"/>
    <cellStyle name="Accent6 16" xfId="368"/>
    <cellStyle name="Accent6 16 2" xfId="20754"/>
    <cellStyle name="Accent6 17" xfId="369"/>
    <cellStyle name="Accent6 17 2" xfId="20755"/>
    <cellStyle name="Accent6 18" xfId="370"/>
    <cellStyle name="Accent6 18 2" xfId="20756"/>
    <cellStyle name="Accent6 19" xfId="371"/>
    <cellStyle name="Accent6 19 2" xfId="20757"/>
    <cellStyle name="Accent6 2" xfId="372"/>
    <cellStyle name="Accent6 2 2" xfId="20758"/>
    <cellStyle name="Accent6 2 3" xfId="20759"/>
    <cellStyle name="Accent6 2 4" xfId="20760"/>
    <cellStyle name="Accent6 20" xfId="373"/>
    <cellStyle name="Accent6 20 2" xfId="20761"/>
    <cellStyle name="Accent6 21" xfId="374"/>
    <cellStyle name="Accent6 21 2" xfId="20762"/>
    <cellStyle name="Accent6 22" xfId="375"/>
    <cellStyle name="Accent6 22 2" xfId="20763"/>
    <cellStyle name="Accent6 23" xfId="376"/>
    <cellStyle name="Accent6 23 2" xfId="20764"/>
    <cellStyle name="Accent6 24" xfId="377"/>
    <cellStyle name="Accent6 24 2" xfId="20765"/>
    <cellStyle name="Accent6 25" xfId="1367"/>
    <cellStyle name="Accent6 25 2" xfId="2483"/>
    <cellStyle name="Accent6 25 2 2" xfId="20766"/>
    <cellStyle name="Accent6 25 3" xfId="20767"/>
    <cellStyle name="Accent6 25 4" xfId="20768"/>
    <cellStyle name="Accent6 26" xfId="1377"/>
    <cellStyle name="Accent6 26 2" xfId="2484"/>
    <cellStyle name="Accent6 26 2 2" xfId="20769"/>
    <cellStyle name="Accent6 26 3" xfId="20770"/>
    <cellStyle name="Accent6 26 4" xfId="20771"/>
    <cellStyle name="Accent6 27" xfId="1365"/>
    <cellStyle name="Accent6 27 2" xfId="2485"/>
    <cellStyle name="Accent6 27 2 2" xfId="20772"/>
    <cellStyle name="Accent6 27 3" xfId="20773"/>
    <cellStyle name="Accent6 27 4" xfId="20774"/>
    <cellStyle name="Accent6 28" xfId="1378"/>
    <cellStyle name="Accent6 28 2" xfId="2486"/>
    <cellStyle name="Accent6 28 2 2" xfId="20775"/>
    <cellStyle name="Accent6 28 3" xfId="20776"/>
    <cellStyle name="Accent6 28 4" xfId="20777"/>
    <cellStyle name="Accent6 29" xfId="1449"/>
    <cellStyle name="Accent6 29 2" xfId="20778"/>
    <cellStyle name="Accent6 3" xfId="378"/>
    <cellStyle name="Accent6 3 2" xfId="20779"/>
    <cellStyle name="Accent6 3 3" xfId="20780"/>
    <cellStyle name="Accent6 30" xfId="1450"/>
    <cellStyle name="Accent6 30 2" xfId="20781"/>
    <cellStyle name="Accent6 30 2 2" xfId="20782"/>
    <cellStyle name="Accent6 30 3" xfId="20783"/>
    <cellStyle name="Accent6 30 4" xfId="48992"/>
    <cellStyle name="Accent6 31" xfId="1451"/>
    <cellStyle name="Accent6 31 2" xfId="20784"/>
    <cellStyle name="Accent6 31 2 2" xfId="20785"/>
    <cellStyle name="Accent6 31 3" xfId="20786"/>
    <cellStyle name="Accent6 31 4" xfId="48993"/>
    <cellStyle name="Accent6 32" xfId="1452"/>
    <cellStyle name="Accent6 32 2" xfId="20787"/>
    <cellStyle name="Accent6 32 2 2" xfId="20788"/>
    <cellStyle name="Accent6 32 3" xfId="20789"/>
    <cellStyle name="Accent6 33" xfId="1453"/>
    <cellStyle name="Accent6 33 2" xfId="20790"/>
    <cellStyle name="Accent6 33 2 2" xfId="20791"/>
    <cellStyle name="Accent6 33 3" xfId="20792"/>
    <cellStyle name="Accent6 34" xfId="2695"/>
    <cellStyle name="Accent6 34 2" xfId="20793"/>
    <cellStyle name="Accent6 35" xfId="2696"/>
    <cellStyle name="Accent6 35 2" xfId="20794"/>
    <cellStyle name="Accent6 36" xfId="2697"/>
    <cellStyle name="Accent6 37" xfId="2698"/>
    <cellStyle name="Accent6 38" xfId="2699"/>
    <cellStyle name="Accent6 39" xfId="2700"/>
    <cellStyle name="Accent6 4" xfId="379"/>
    <cellStyle name="Accent6 4 2" xfId="20795"/>
    <cellStyle name="Accent6 4 3" xfId="20796"/>
    <cellStyle name="Accent6 40" xfId="20797"/>
    <cellStyle name="Accent6 41" xfId="20798"/>
    <cellStyle name="Accent6 42" xfId="20799"/>
    <cellStyle name="Accent6 43" xfId="20800"/>
    <cellStyle name="Accent6 44" xfId="20801"/>
    <cellStyle name="Accent6 45" xfId="20802"/>
    <cellStyle name="Accent6 46" xfId="20803"/>
    <cellStyle name="Accent6 47" xfId="20804"/>
    <cellStyle name="Accent6 48" xfId="20805"/>
    <cellStyle name="Accent6 49" xfId="20806"/>
    <cellStyle name="Accent6 5" xfId="380"/>
    <cellStyle name="Accent6 5 2" xfId="20807"/>
    <cellStyle name="Accent6 50" xfId="20808"/>
    <cellStyle name="Accent6 51" xfId="20809"/>
    <cellStyle name="Accent6 52" xfId="20810"/>
    <cellStyle name="Accent6 6" xfId="381"/>
    <cellStyle name="Accent6 6 2" xfId="20811"/>
    <cellStyle name="Accent6 7" xfId="382"/>
    <cellStyle name="Accent6 7 2" xfId="20812"/>
    <cellStyle name="Accent6 8" xfId="383"/>
    <cellStyle name="Accent6 8 2" xfId="20813"/>
    <cellStyle name="Accent6 9" xfId="384"/>
    <cellStyle name="Accent6 9 2" xfId="20814"/>
    <cellStyle name="Actual Date" xfId="20815"/>
    <cellStyle name="adj_share" xfId="20816"/>
    <cellStyle name="AFE" xfId="20817"/>
    <cellStyle name="Afjusted" xfId="20818"/>
    <cellStyle name="Afjusted 2" xfId="20819"/>
    <cellStyle name="Akzent1" xfId="179"/>
    <cellStyle name="Akzent2" xfId="180"/>
    <cellStyle name="Akzent3" xfId="181"/>
    <cellStyle name="Akzent4" xfId="182"/>
    <cellStyle name="Akzent5" xfId="183"/>
    <cellStyle name="Akzent6" xfId="184"/>
    <cellStyle name="args.style" xfId="20820"/>
    <cellStyle name="Arial 10" xfId="20821"/>
    <cellStyle name="Arial 12" xfId="20822"/>
    <cellStyle name="Arial6Bold" xfId="20823"/>
    <cellStyle name="Arial6Bold 2" xfId="20824"/>
    <cellStyle name="Arial8Bold" xfId="20825"/>
    <cellStyle name="Arial8Bold 2" xfId="20826"/>
    <cellStyle name="Arial8Italic" xfId="20827"/>
    <cellStyle name="Arial8Italic 2" xfId="20828"/>
    <cellStyle name="ArialNormal" xfId="20829"/>
    <cellStyle name="Array" xfId="20830"/>
    <cellStyle name="Array Enter" xfId="20831"/>
    <cellStyle name="Array_111212 Omzet calculatie def" xfId="20832"/>
    <cellStyle name="at" xfId="20833"/>
    <cellStyle name="at 2" xfId="20834"/>
    <cellStyle name="at 2 2" xfId="20835"/>
    <cellStyle name="at 3" xfId="20836"/>
    <cellStyle name="Ausgabe" xfId="185"/>
    <cellStyle name="Ausgabe 10" xfId="20837"/>
    <cellStyle name="Ausgabe 11" xfId="20838"/>
    <cellStyle name="Ausgabe 12" xfId="20839"/>
    <cellStyle name="Ausgabe 13" xfId="20840"/>
    <cellStyle name="Ausgabe 14" xfId="20841"/>
    <cellStyle name="Ausgabe 15" xfId="20842"/>
    <cellStyle name="Ausgabe 16" xfId="20843"/>
    <cellStyle name="Ausgabe 17" xfId="20844"/>
    <cellStyle name="Ausgabe 18" xfId="20845"/>
    <cellStyle name="Ausgabe 19" xfId="20846"/>
    <cellStyle name="Ausgabe 2" xfId="1454"/>
    <cellStyle name="Ausgabe 2 2" xfId="2701"/>
    <cellStyle name="Ausgabe 2 2 2" xfId="2702"/>
    <cellStyle name="Ausgabe 2 2 2 2" xfId="2703"/>
    <cellStyle name="Ausgabe 2 2 2 2 2" xfId="2704"/>
    <cellStyle name="Ausgabe 2 2 2 3" xfId="2705"/>
    <cellStyle name="Ausgabe 2 2 3" xfId="2706"/>
    <cellStyle name="Ausgabe 2 2 3 2" xfId="2707"/>
    <cellStyle name="Ausgabe 2 2 3 2 2" xfId="2708"/>
    <cellStyle name="Ausgabe 2 2 4" xfId="2709"/>
    <cellStyle name="Ausgabe 2 2 4 2" xfId="2710"/>
    <cellStyle name="Ausgabe 2 3" xfId="2711"/>
    <cellStyle name="Ausgabe 2 3 2" xfId="2712"/>
    <cellStyle name="Ausgabe 2 3 2 2" xfId="2713"/>
    <cellStyle name="Ausgabe 2 3 3" xfId="2714"/>
    <cellStyle name="Ausgabe 2 4" xfId="2715"/>
    <cellStyle name="Ausgabe 2 4 2" xfId="2716"/>
    <cellStyle name="Ausgabe 2 4 2 2" xfId="2717"/>
    <cellStyle name="Ausgabe 2 5" xfId="2718"/>
    <cellStyle name="Ausgabe 2 5 2" xfId="2719"/>
    <cellStyle name="Ausgabe 2 6" xfId="20847"/>
    <cellStyle name="Ausgabe 2 7" xfId="20848"/>
    <cellStyle name="Ausgabe 20" xfId="20849"/>
    <cellStyle name="Ausgabe 21" xfId="20850"/>
    <cellStyle name="Ausgabe 22" xfId="20851"/>
    <cellStyle name="Ausgabe 23" xfId="20852"/>
    <cellStyle name="Ausgabe 24" xfId="20853"/>
    <cellStyle name="Ausgabe 25" xfId="20854"/>
    <cellStyle name="Ausgabe 26" xfId="20855"/>
    <cellStyle name="Ausgabe 27" xfId="20856"/>
    <cellStyle name="Ausgabe 3" xfId="20857"/>
    <cellStyle name="Ausgabe 4" xfId="20858"/>
    <cellStyle name="Ausgabe 5" xfId="20859"/>
    <cellStyle name="Ausgabe 6" xfId="20860"/>
    <cellStyle name="Ausgabe 7" xfId="20861"/>
    <cellStyle name="Ausgabe 8" xfId="20862"/>
    <cellStyle name="Ausgabe 9" xfId="20863"/>
    <cellStyle name="b%1" xfId="20864"/>
    <cellStyle name="b0" xfId="20865"/>
    <cellStyle name="b1" xfId="20866"/>
    <cellStyle name="b2" xfId="20867"/>
    <cellStyle name="Bad" xfId="2" hidden="1"/>
    <cellStyle name="Bad 2" xfId="186"/>
    <cellStyle name="Bad 2 2" xfId="1455"/>
    <cellStyle name="Bad 2 3" xfId="20868"/>
    <cellStyle name="Bad 3" xfId="1456"/>
    <cellStyle name="Bad 3 2" xfId="20869"/>
    <cellStyle name="Bad 3 3" xfId="20870"/>
    <cellStyle name="Bad 4" xfId="2720"/>
    <cellStyle name="Bad 4 2" xfId="20871"/>
    <cellStyle name="Bad 5" xfId="20872"/>
    <cellStyle name="BalanceSheet" xfId="20873"/>
    <cellStyle name="Berechnung" xfId="187"/>
    <cellStyle name="Berechnung 10" xfId="20874"/>
    <cellStyle name="Berechnung 11" xfId="20875"/>
    <cellStyle name="Berechnung 12" xfId="20876"/>
    <cellStyle name="Berechnung 13" xfId="20877"/>
    <cellStyle name="Berechnung 14" xfId="20878"/>
    <cellStyle name="Berechnung 15" xfId="20879"/>
    <cellStyle name="Berechnung 16" xfId="20880"/>
    <cellStyle name="Berechnung 17" xfId="20881"/>
    <cellStyle name="Berechnung 18" xfId="20882"/>
    <cellStyle name="Berechnung 19" xfId="20883"/>
    <cellStyle name="Berechnung 2" xfId="1457"/>
    <cellStyle name="Berechnung 2 2" xfId="2721"/>
    <cellStyle name="Berechnung 2 2 2" xfId="2722"/>
    <cellStyle name="Berechnung 2 2 2 2" xfId="2723"/>
    <cellStyle name="Berechnung 2 2 2 2 2" xfId="2724"/>
    <cellStyle name="Berechnung 2 2 2 3" xfId="2725"/>
    <cellStyle name="Berechnung 2 2 3" xfId="2726"/>
    <cellStyle name="Berechnung 2 2 3 2" xfId="2727"/>
    <cellStyle name="Berechnung 2 2 3 2 2" xfId="2728"/>
    <cellStyle name="Berechnung 2 2 4" xfId="2729"/>
    <cellStyle name="Berechnung 2 2 4 2" xfId="2730"/>
    <cellStyle name="Berechnung 2 3" xfId="2731"/>
    <cellStyle name="Berechnung 2 3 2" xfId="2732"/>
    <cellStyle name="Berechnung 2 3 2 2" xfId="2733"/>
    <cellStyle name="Berechnung 2 3 3" xfId="2734"/>
    <cellStyle name="Berechnung 2 4" xfId="2735"/>
    <cellStyle name="Berechnung 2 4 2" xfId="2736"/>
    <cellStyle name="Berechnung 2 4 2 2" xfId="2737"/>
    <cellStyle name="Berechnung 2 5" xfId="2738"/>
    <cellStyle name="Berechnung 2 5 2" xfId="2739"/>
    <cellStyle name="Berechnung 2 6" xfId="20884"/>
    <cellStyle name="Berechnung 2 7" xfId="20885"/>
    <cellStyle name="Berechnung 20" xfId="20886"/>
    <cellStyle name="Berechnung 21" xfId="20887"/>
    <cellStyle name="Berechnung 22" xfId="20888"/>
    <cellStyle name="Berechnung 23" xfId="20889"/>
    <cellStyle name="Berechnung 24" xfId="20890"/>
    <cellStyle name="Berechnung 25" xfId="20891"/>
    <cellStyle name="Berechnung 26" xfId="20892"/>
    <cellStyle name="Berechnung 27" xfId="20893"/>
    <cellStyle name="Berechnung 3" xfId="20894"/>
    <cellStyle name="Berechnung 4" xfId="20895"/>
    <cellStyle name="Berechnung 5" xfId="20896"/>
    <cellStyle name="Berechnung 6" xfId="20897"/>
    <cellStyle name="Berechnung 7" xfId="20898"/>
    <cellStyle name="Berechnung 8" xfId="20899"/>
    <cellStyle name="Berechnung 9" xfId="20900"/>
    <cellStyle name="Berekening" xfId="18" builtinId="22" hidden="1"/>
    <cellStyle name="Berekening" xfId="48997" builtinId="22" customBuiltin="1"/>
    <cellStyle name="Berekening 10" xfId="1458"/>
    <cellStyle name="Berekening 11" xfId="20901"/>
    <cellStyle name="Berekening 2" xfId="385"/>
    <cellStyle name="Berekening 2 10" xfId="20902"/>
    <cellStyle name="Berekening 2 11" xfId="20903"/>
    <cellStyle name="Berekening 2 12" xfId="20904"/>
    <cellStyle name="Berekening 2 13" xfId="20905"/>
    <cellStyle name="Berekening 2 14" xfId="20906"/>
    <cellStyle name="Berekening 2 15" xfId="20907"/>
    <cellStyle name="Berekening 2 16" xfId="20908"/>
    <cellStyle name="Berekening 2 17" xfId="20909"/>
    <cellStyle name="Berekening 2 18" xfId="20910"/>
    <cellStyle name="Berekening 2 19" xfId="20911"/>
    <cellStyle name="Berekening 2 2" xfId="480"/>
    <cellStyle name="Berekening 2 2 10" xfId="20912"/>
    <cellStyle name="Berekening 2 2 11" xfId="20913"/>
    <cellStyle name="Berekening 2 2 12" xfId="20914"/>
    <cellStyle name="Berekening 2 2 13" xfId="20915"/>
    <cellStyle name="Berekening 2 2 14" xfId="20916"/>
    <cellStyle name="Berekening 2 2 15" xfId="20917"/>
    <cellStyle name="Berekening 2 2 16" xfId="20918"/>
    <cellStyle name="Berekening 2 2 17" xfId="20919"/>
    <cellStyle name="Berekening 2 2 18" xfId="20920"/>
    <cellStyle name="Berekening 2 2 19" xfId="20921"/>
    <cellStyle name="Berekening 2 2 2" xfId="1459"/>
    <cellStyle name="Berekening 2 2 2 2" xfId="2740"/>
    <cellStyle name="Berekening 2 2 2 2 2" xfId="2741"/>
    <cellStyle name="Berekening 2 2 2 2 2 2" xfId="2742"/>
    <cellStyle name="Berekening 2 2 2 2 2 2 2" xfId="2743"/>
    <cellStyle name="Berekening 2 2 2 2 2 3" xfId="2744"/>
    <cellStyle name="Berekening 2 2 2 2 3" xfId="2745"/>
    <cellStyle name="Berekening 2 2 2 2 3 2" xfId="2746"/>
    <cellStyle name="Berekening 2 2 2 2 3 2 2" xfId="2747"/>
    <cellStyle name="Berekening 2 2 2 2 4" xfId="2748"/>
    <cellStyle name="Berekening 2 2 2 2 4 2" xfId="2749"/>
    <cellStyle name="Berekening 2 2 2 3" xfId="2750"/>
    <cellStyle name="Berekening 2 2 2 3 2" xfId="2751"/>
    <cellStyle name="Berekening 2 2 2 3 2 2" xfId="2752"/>
    <cellStyle name="Berekening 2 2 2 3 3" xfId="2753"/>
    <cellStyle name="Berekening 2 2 2 4" xfId="2754"/>
    <cellStyle name="Berekening 2 2 2 4 2" xfId="2755"/>
    <cellStyle name="Berekening 2 2 2 4 2 2" xfId="2756"/>
    <cellStyle name="Berekening 2 2 2 5" xfId="2757"/>
    <cellStyle name="Berekening 2 2 2 5 2" xfId="2758"/>
    <cellStyle name="Berekening 2 2 2 6" xfId="20922"/>
    <cellStyle name="Berekening 2 2 2 7" xfId="20923"/>
    <cellStyle name="Berekening 2 2 20" xfId="20924"/>
    <cellStyle name="Berekening 2 2 21" xfId="20925"/>
    <cellStyle name="Berekening 2 2 22" xfId="20926"/>
    <cellStyle name="Berekening 2 2 23" xfId="20927"/>
    <cellStyle name="Berekening 2 2 24" xfId="20928"/>
    <cellStyle name="Berekening 2 2 25" xfId="20929"/>
    <cellStyle name="Berekening 2 2 26" xfId="20930"/>
    <cellStyle name="Berekening 2 2 27" xfId="20931"/>
    <cellStyle name="Berekening 2 2 28" xfId="48054"/>
    <cellStyle name="Berekening 2 2 3" xfId="20932"/>
    <cellStyle name="Berekening 2 2 4" xfId="20933"/>
    <cellStyle name="Berekening 2 2 5" xfId="20934"/>
    <cellStyle name="Berekening 2 2 6" xfId="20935"/>
    <cellStyle name="Berekening 2 2 7" xfId="20936"/>
    <cellStyle name="Berekening 2 2 8" xfId="20937"/>
    <cellStyle name="Berekening 2 2 9" xfId="20938"/>
    <cellStyle name="Berekening 2 20" xfId="20939"/>
    <cellStyle name="Berekening 2 21" xfId="20940"/>
    <cellStyle name="Berekening 2 22" xfId="20941"/>
    <cellStyle name="Berekening 2 23" xfId="20942"/>
    <cellStyle name="Berekening 2 24" xfId="20943"/>
    <cellStyle name="Berekening 2 25" xfId="20944"/>
    <cellStyle name="Berekening 2 26" xfId="20945"/>
    <cellStyle name="Berekening 2 27" xfId="20946"/>
    <cellStyle name="Berekening 2 28" xfId="20947"/>
    <cellStyle name="Berekening 2 29" xfId="20948"/>
    <cellStyle name="Berekening 2 3" xfId="602"/>
    <cellStyle name="Berekening 2 3 10" xfId="20949"/>
    <cellStyle name="Berekening 2 3 11" xfId="20950"/>
    <cellStyle name="Berekening 2 3 12" xfId="20951"/>
    <cellStyle name="Berekening 2 3 13" xfId="20952"/>
    <cellStyle name="Berekening 2 3 14" xfId="20953"/>
    <cellStyle name="Berekening 2 3 15" xfId="20954"/>
    <cellStyle name="Berekening 2 3 16" xfId="20955"/>
    <cellStyle name="Berekening 2 3 17" xfId="20956"/>
    <cellStyle name="Berekening 2 3 18" xfId="20957"/>
    <cellStyle name="Berekening 2 3 19" xfId="20958"/>
    <cellStyle name="Berekening 2 3 2" xfId="1460"/>
    <cellStyle name="Berekening 2 3 2 2" xfId="2759"/>
    <cellStyle name="Berekening 2 3 2 2 2" xfId="2760"/>
    <cellStyle name="Berekening 2 3 2 2 2 2" xfId="2761"/>
    <cellStyle name="Berekening 2 3 2 2 2 2 2" xfId="2762"/>
    <cellStyle name="Berekening 2 3 2 2 2 3" xfId="2763"/>
    <cellStyle name="Berekening 2 3 2 2 3" xfId="2764"/>
    <cellStyle name="Berekening 2 3 2 2 3 2" xfId="2765"/>
    <cellStyle name="Berekening 2 3 2 2 3 2 2" xfId="2766"/>
    <cellStyle name="Berekening 2 3 2 2 4" xfId="2767"/>
    <cellStyle name="Berekening 2 3 2 2 4 2" xfId="2768"/>
    <cellStyle name="Berekening 2 3 2 3" xfId="2769"/>
    <cellStyle name="Berekening 2 3 2 3 2" xfId="2770"/>
    <cellStyle name="Berekening 2 3 2 3 2 2" xfId="2771"/>
    <cellStyle name="Berekening 2 3 2 3 3" xfId="2772"/>
    <cellStyle name="Berekening 2 3 2 4" xfId="2773"/>
    <cellStyle name="Berekening 2 3 2 4 2" xfId="2774"/>
    <cellStyle name="Berekening 2 3 2 4 2 2" xfId="2775"/>
    <cellStyle name="Berekening 2 3 2 5" xfId="2776"/>
    <cellStyle name="Berekening 2 3 2 5 2" xfId="2777"/>
    <cellStyle name="Berekening 2 3 2 6" xfId="20959"/>
    <cellStyle name="Berekening 2 3 2 7" xfId="20960"/>
    <cellStyle name="Berekening 2 3 20" xfId="20961"/>
    <cellStyle name="Berekening 2 3 21" xfId="20962"/>
    <cellStyle name="Berekening 2 3 22" xfId="20963"/>
    <cellStyle name="Berekening 2 3 23" xfId="20964"/>
    <cellStyle name="Berekening 2 3 24" xfId="20965"/>
    <cellStyle name="Berekening 2 3 25" xfId="20966"/>
    <cellStyle name="Berekening 2 3 26" xfId="20967"/>
    <cellStyle name="Berekening 2 3 27" xfId="20968"/>
    <cellStyle name="Berekening 2 3 28" xfId="48055"/>
    <cellStyle name="Berekening 2 3 3" xfId="20969"/>
    <cellStyle name="Berekening 2 3 4" xfId="20970"/>
    <cellStyle name="Berekening 2 3 5" xfId="20971"/>
    <cellStyle name="Berekening 2 3 6" xfId="20972"/>
    <cellStyle name="Berekening 2 3 7" xfId="20973"/>
    <cellStyle name="Berekening 2 3 8" xfId="20974"/>
    <cellStyle name="Berekening 2 3 9" xfId="20975"/>
    <cellStyle name="Berekening 2 30" xfId="20976"/>
    <cellStyle name="Berekening 2 31" xfId="20977"/>
    <cellStyle name="Berekening 2 32" xfId="20978"/>
    <cellStyle name="Berekening 2 33" xfId="48056"/>
    <cellStyle name="Berekening 2 4" xfId="603"/>
    <cellStyle name="Berekening 2 4 10" xfId="20979"/>
    <cellStyle name="Berekening 2 4 11" xfId="20980"/>
    <cellStyle name="Berekening 2 4 12" xfId="20981"/>
    <cellStyle name="Berekening 2 4 13" xfId="20982"/>
    <cellStyle name="Berekening 2 4 14" xfId="20983"/>
    <cellStyle name="Berekening 2 4 15" xfId="20984"/>
    <cellStyle name="Berekening 2 4 16" xfId="20985"/>
    <cellStyle name="Berekening 2 4 17" xfId="20986"/>
    <cellStyle name="Berekening 2 4 18" xfId="20987"/>
    <cellStyle name="Berekening 2 4 19" xfId="20988"/>
    <cellStyle name="Berekening 2 4 2" xfId="1461"/>
    <cellStyle name="Berekening 2 4 2 2" xfId="2778"/>
    <cellStyle name="Berekening 2 4 2 2 2" xfId="2779"/>
    <cellStyle name="Berekening 2 4 2 2 2 2" xfId="2780"/>
    <cellStyle name="Berekening 2 4 2 2 2 2 2" xfId="2781"/>
    <cellStyle name="Berekening 2 4 2 2 2 3" xfId="2782"/>
    <cellStyle name="Berekening 2 4 2 2 3" xfId="2783"/>
    <cellStyle name="Berekening 2 4 2 2 3 2" xfId="2784"/>
    <cellStyle name="Berekening 2 4 2 2 3 2 2" xfId="2785"/>
    <cellStyle name="Berekening 2 4 2 2 4" xfId="2786"/>
    <cellStyle name="Berekening 2 4 2 2 4 2" xfId="2787"/>
    <cellStyle name="Berekening 2 4 2 3" xfId="2788"/>
    <cellStyle name="Berekening 2 4 2 3 2" xfId="2789"/>
    <cellStyle name="Berekening 2 4 2 3 2 2" xfId="2790"/>
    <cellStyle name="Berekening 2 4 2 3 3" xfId="2791"/>
    <cellStyle name="Berekening 2 4 2 4" xfId="2792"/>
    <cellStyle name="Berekening 2 4 2 4 2" xfId="2793"/>
    <cellStyle name="Berekening 2 4 2 4 2 2" xfId="2794"/>
    <cellStyle name="Berekening 2 4 2 5" xfId="2795"/>
    <cellStyle name="Berekening 2 4 2 5 2" xfId="2796"/>
    <cellStyle name="Berekening 2 4 2 6" xfId="20989"/>
    <cellStyle name="Berekening 2 4 2 7" xfId="20990"/>
    <cellStyle name="Berekening 2 4 20" xfId="20991"/>
    <cellStyle name="Berekening 2 4 21" xfId="20992"/>
    <cellStyle name="Berekening 2 4 22" xfId="20993"/>
    <cellStyle name="Berekening 2 4 23" xfId="20994"/>
    <cellStyle name="Berekening 2 4 24" xfId="20995"/>
    <cellStyle name="Berekening 2 4 25" xfId="20996"/>
    <cellStyle name="Berekening 2 4 26" xfId="20997"/>
    <cellStyle name="Berekening 2 4 27" xfId="20998"/>
    <cellStyle name="Berekening 2 4 28" xfId="48057"/>
    <cellStyle name="Berekening 2 4 3" xfId="20999"/>
    <cellStyle name="Berekening 2 4 4" xfId="21000"/>
    <cellStyle name="Berekening 2 4 5" xfId="21001"/>
    <cellStyle name="Berekening 2 4 6" xfId="21002"/>
    <cellStyle name="Berekening 2 4 7" xfId="21003"/>
    <cellStyle name="Berekening 2 4 8" xfId="21004"/>
    <cellStyle name="Berekening 2 4 9" xfId="21005"/>
    <cellStyle name="Berekening 2 5" xfId="604"/>
    <cellStyle name="Berekening 2 5 10" xfId="21006"/>
    <cellStyle name="Berekening 2 5 11" xfId="21007"/>
    <cellStyle name="Berekening 2 5 12" xfId="21008"/>
    <cellStyle name="Berekening 2 5 13" xfId="21009"/>
    <cellStyle name="Berekening 2 5 14" xfId="21010"/>
    <cellStyle name="Berekening 2 5 15" xfId="21011"/>
    <cellStyle name="Berekening 2 5 16" xfId="21012"/>
    <cellStyle name="Berekening 2 5 17" xfId="21013"/>
    <cellStyle name="Berekening 2 5 18" xfId="21014"/>
    <cellStyle name="Berekening 2 5 19" xfId="21015"/>
    <cellStyle name="Berekening 2 5 2" xfId="1462"/>
    <cellStyle name="Berekening 2 5 2 2" xfId="2797"/>
    <cellStyle name="Berekening 2 5 2 2 2" xfId="2798"/>
    <cellStyle name="Berekening 2 5 2 2 2 2" xfId="2799"/>
    <cellStyle name="Berekening 2 5 2 2 2 2 2" xfId="2800"/>
    <cellStyle name="Berekening 2 5 2 2 2 3" xfId="2801"/>
    <cellStyle name="Berekening 2 5 2 2 3" xfId="2802"/>
    <cellStyle name="Berekening 2 5 2 2 3 2" xfId="2803"/>
    <cellStyle name="Berekening 2 5 2 2 3 2 2" xfId="2804"/>
    <cellStyle name="Berekening 2 5 2 2 4" xfId="2805"/>
    <cellStyle name="Berekening 2 5 2 2 4 2" xfId="2806"/>
    <cellStyle name="Berekening 2 5 2 3" xfId="2807"/>
    <cellStyle name="Berekening 2 5 2 3 2" xfId="2808"/>
    <cellStyle name="Berekening 2 5 2 3 2 2" xfId="2809"/>
    <cellStyle name="Berekening 2 5 2 3 3" xfId="2810"/>
    <cellStyle name="Berekening 2 5 2 4" xfId="2811"/>
    <cellStyle name="Berekening 2 5 2 4 2" xfId="2812"/>
    <cellStyle name="Berekening 2 5 2 4 2 2" xfId="2813"/>
    <cellStyle name="Berekening 2 5 2 5" xfId="2814"/>
    <cellStyle name="Berekening 2 5 2 5 2" xfId="2815"/>
    <cellStyle name="Berekening 2 5 2 6" xfId="21016"/>
    <cellStyle name="Berekening 2 5 2 7" xfId="21017"/>
    <cellStyle name="Berekening 2 5 20" xfId="21018"/>
    <cellStyle name="Berekening 2 5 21" xfId="21019"/>
    <cellStyle name="Berekening 2 5 22" xfId="21020"/>
    <cellStyle name="Berekening 2 5 23" xfId="21021"/>
    <cellStyle name="Berekening 2 5 24" xfId="21022"/>
    <cellStyle name="Berekening 2 5 25" xfId="21023"/>
    <cellStyle name="Berekening 2 5 26" xfId="21024"/>
    <cellStyle name="Berekening 2 5 27" xfId="21025"/>
    <cellStyle name="Berekening 2 5 28" xfId="48058"/>
    <cellStyle name="Berekening 2 5 3" xfId="21026"/>
    <cellStyle name="Berekening 2 5 4" xfId="21027"/>
    <cellStyle name="Berekening 2 5 5" xfId="21028"/>
    <cellStyle name="Berekening 2 5 6" xfId="21029"/>
    <cellStyle name="Berekening 2 5 7" xfId="21030"/>
    <cellStyle name="Berekening 2 5 8" xfId="21031"/>
    <cellStyle name="Berekening 2 5 9" xfId="21032"/>
    <cellStyle name="Berekening 2 6" xfId="605"/>
    <cellStyle name="Berekening 2 6 10" xfId="21033"/>
    <cellStyle name="Berekening 2 6 11" xfId="21034"/>
    <cellStyle name="Berekening 2 6 12" xfId="21035"/>
    <cellStyle name="Berekening 2 6 13" xfId="21036"/>
    <cellStyle name="Berekening 2 6 14" xfId="21037"/>
    <cellStyle name="Berekening 2 6 15" xfId="21038"/>
    <cellStyle name="Berekening 2 6 16" xfId="21039"/>
    <cellStyle name="Berekening 2 6 17" xfId="21040"/>
    <cellStyle name="Berekening 2 6 18" xfId="21041"/>
    <cellStyle name="Berekening 2 6 19" xfId="21042"/>
    <cellStyle name="Berekening 2 6 2" xfId="1463"/>
    <cellStyle name="Berekening 2 6 2 2" xfId="2816"/>
    <cellStyle name="Berekening 2 6 2 2 2" xfId="2817"/>
    <cellStyle name="Berekening 2 6 2 2 2 2" xfId="2818"/>
    <cellStyle name="Berekening 2 6 2 2 2 2 2" xfId="2819"/>
    <cellStyle name="Berekening 2 6 2 2 2 3" xfId="2820"/>
    <cellStyle name="Berekening 2 6 2 2 3" xfId="2821"/>
    <cellStyle name="Berekening 2 6 2 2 3 2" xfId="2822"/>
    <cellStyle name="Berekening 2 6 2 2 3 2 2" xfId="2823"/>
    <cellStyle name="Berekening 2 6 2 2 4" xfId="2824"/>
    <cellStyle name="Berekening 2 6 2 2 4 2" xfId="2825"/>
    <cellStyle name="Berekening 2 6 2 3" xfId="2826"/>
    <cellStyle name="Berekening 2 6 2 3 2" xfId="2827"/>
    <cellStyle name="Berekening 2 6 2 3 2 2" xfId="2828"/>
    <cellStyle name="Berekening 2 6 2 3 3" xfId="2829"/>
    <cellStyle name="Berekening 2 6 2 4" xfId="2830"/>
    <cellStyle name="Berekening 2 6 2 4 2" xfId="2831"/>
    <cellStyle name="Berekening 2 6 2 4 2 2" xfId="2832"/>
    <cellStyle name="Berekening 2 6 2 5" xfId="2833"/>
    <cellStyle name="Berekening 2 6 2 5 2" xfId="2834"/>
    <cellStyle name="Berekening 2 6 2 6" xfId="21043"/>
    <cellStyle name="Berekening 2 6 2 7" xfId="21044"/>
    <cellStyle name="Berekening 2 6 20" xfId="21045"/>
    <cellStyle name="Berekening 2 6 21" xfId="21046"/>
    <cellStyle name="Berekening 2 6 22" xfId="21047"/>
    <cellStyle name="Berekening 2 6 23" xfId="21048"/>
    <cellStyle name="Berekening 2 6 24" xfId="21049"/>
    <cellStyle name="Berekening 2 6 25" xfId="21050"/>
    <cellStyle name="Berekening 2 6 26" xfId="21051"/>
    <cellStyle name="Berekening 2 6 27" xfId="21052"/>
    <cellStyle name="Berekening 2 6 28" xfId="48059"/>
    <cellStyle name="Berekening 2 6 3" xfId="21053"/>
    <cellStyle name="Berekening 2 6 4" xfId="21054"/>
    <cellStyle name="Berekening 2 6 5" xfId="21055"/>
    <cellStyle name="Berekening 2 6 6" xfId="21056"/>
    <cellStyle name="Berekening 2 6 7" xfId="21057"/>
    <cellStyle name="Berekening 2 6 8" xfId="21058"/>
    <cellStyle name="Berekening 2 6 9" xfId="21059"/>
    <cellStyle name="Berekening 2 7" xfId="1464"/>
    <cellStyle name="Berekening 2 7 2" xfId="1465"/>
    <cellStyle name="Berekening 2 7 2 2" xfId="2835"/>
    <cellStyle name="Berekening 2 7 2 2 2" xfId="2836"/>
    <cellStyle name="Berekening 2 7 2 2 2 2" xfId="2837"/>
    <cellStyle name="Berekening 2 7 2 2 3" xfId="2838"/>
    <cellStyle name="Berekening 2 7 2 3" xfId="2839"/>
    <cellStyle name="Berekening 2 7 2 3 2" xfId="2840"/>
    <cellStyle name="Berekening 2 7 2 3 2 2" xfId="2841"/>
    <cellStyle name="Berekening 2 7 2 4" xfId="2842"/>
    <cellStyle name="Berekening 2 7 2 4 2" xfId="2843"/>
    <cellStyle name="Berekening 2 7 2 5" xfId="49517"/>
    <cellStyle name="Berekening 2 7 3" xfId="2844"/>
    <cellStyle name="Berekening 2 7 3 2" xfId="2845"/>
    <cellStyle name="Berekening 2 7 3 2 2" xfId="2846"/>
    <cellStyle name="Berekening 2 7 3 2 2 2" xfId="2847"/>
    <cellStyle name="Berekening 2 7 3 2 3" xfId="2848"/>
    <cellStyle name="Berekening 2 7 3 3" xfId="2849"/>
    <cellStyle name="Berekening 2 7 3 3 2" xfId="2850"/>
    <cellStyle name="Berekening 2 7 3 3 2 2" xfId="2851"/>
    <cellStyle name="Berekening 2 7 3 4" xfId="2852"/>
    <cellStyle name="Berekening 2 7 3 4 2" xfId="2853"/>
    <cellStyle name="Berekening 2 7 3 5" xfId="21060"/>
    <cellStyle name="Berekening 2 7 4" xfId="2854"/>
    <cellStyle name="Berekening 2 7 4 2" xfId="2855"/>
    <cellStyle name="Berekening 2 7 4 2 2" xfId="2856"/>
    <cellStyle name="Berekening 2 7 4 2 2 2" xfId="2857"/>
    <cellStyle name="Berekening 2 7 4 3" xfId="2858"/>
    <cellStyle name="Berekening 2 7 4 3 2" xfId="2859"/>
    <cellStyle name="Berekening 2 7 5" xfId="2860"/>
    <cellStyle name="Berekening 2 7 5 2" xfId="2861"/>
    <cellStyle name="Berekening 2 7 5 2 2" xfId="2862"/>
    <cellStyle name="Berekening 2 7 5 3" xfId="2863"/>
    <cellStyle name="Berekening 2 7 6" xfId="2864"/>
    <cellStyle name="Berekening 2 7 6 2" xfId="2865"/>
    <cellStyle name="Berekening 2 7 6 2 2" xfId="2866"/>
    <cellStyle name="Berekening 2 7 7" xfId="2867"/>
    <cellStyle name="Berekening 2 7 7 2" xfId="2868"/>
    <cellStyle name="Berekening 2 7 8" xfId="48060"/>
    <cellStyle name="Berekening 2 7 9" xfId="48994"/>
    <cellStyle name="Berekening 2 8" xfId="21061"/>
    <cellStyle name="Berekening 2 9" xfId="21062"/>
    <cellStyle name="Berekening 3" xfId="606"/>
    <cellStyle name="Berekening 3 10" xfId="21063"/>
    <cellStyle name="Berekening 3 11" xfId="21064"/>
    <cellStyle name="Berekening 3 12" xfId="21065"/>
    <cellStyle name="Berekening 3 13" xfId="21066"/>
    <cellStyle name="Berekening 3 14" xfId="21067"/>
    <cellStyle name="Berekening 3 15" xfId="21068"/>
    <cellStyle name="Berekening 3 16" xfId="21069"/>
    <cellStyle name="Berekening 3 17" xfId="21070"/>
    <cellStyle name="Berekening 3 18" xfId="21071"/>
    <cellStyle name="Berekening 3 19" xfId="21072"/>
    <cellStyle name="Berekening 3 2" xfId="1466"/>
    <cellStyle name="Berekening 3 2 2" xfId="2869"/>
    <cellStyle name="Berekening 3 2 2 2" xfId="2870"/>
    <cellStyle name="Berekening 3 2 2 2 2" xfId="2871"/>
    <cellStyle name="Berekening 3 2 2 2 2 2" xfId="2872"/>
    <cellStyle name="Berekening 3 2 2 2 3" xfId="2873"/>
    <cellStyle name="Berekening 3 2 2 3" xfId="2874"/>
    <cellStyle name="Berekening 3 2 2 3 2" xfId="2875"/>
    <cellStyle name="Berekening 3 2 2 3 2 2" xfId="2876"/>
    <cellStyle name="Berekening 3 2 2 4" xfId="2877"/>
    <cellStyle name="Berekening 3 2 2 4 2" xfId="2878"/>
    <cellStyle name="Berekening 3 2 3" xfId="2879"/>
    <cellStyle name="Berekening 3 2 3 2" xfId="2880"/>
    <cellStyle name="Berekening 3 2 3 2 2" xfId="2881"/>
    <cellStyle name="Berekening 3 2 3 3" xfId="2882"/>
    <cellStyle name="Berekening 3 2 4" xfId="2883"/>
    <cellStyle name="Berekening 3 2 4 2" xfId="2884"/>
    <cellStyle name="Berekening 3 2 4 2 2" xfId="2885"/>
    <cellStyle name="Berekening 3 2 5" xfId="2886"/>
    <cellStyle name="Berekening 3 2 5 2" xfId="2887"/>
    <cellStyle name="Berekening 3 2 6" xfId="21073"/>
    <cellStyle name="Berekening 3 2 7" xfId="21074"/>
    <cellStyle name="Berekening 3 20" xfId="21075"/>
    <cellStyle name="Berekening 3 21" xfId="21076"/>
    <cellStyle name="Berekening 3 22" xfId="21077"/>
    <cellStyle name="Berekening 3 23" xfId="21078"/>
    <cellStyle name="Berekening 3 24" xfId="21079"/>
    <cellStyle name="Berekening 3 25" xfId="21080"/>
    <cellStyle name="Berekening 3 26" xfId="21081"/>
    <cellStyle name="Berekening 3 27" xfId="21082"/>
    <cellStyle name="Berekening 3 28" xfId="48061"/>
    <cellStyle name="Berekening 3 3" xfId="21083"/>
    <cellStyle name="Berekening 3 4" xfId="21084"/>
    <cellStyle name="Berekening 3 5" xfId="21085"/>
    <cellStyle name="Berekening 3 6" xfId="21086"/>
    <cellStyle name="Berekening 3 7" xfId="21087"/>
    <cellStyle name="Berekening 3 8" xfId="21088"/>
    <cellStyle name="Berekening 3 9" xfId="21089"/>
    <cellStyle name="Berekening 4" xfId="607"/>
    <cellStyle name="Berekening 4 10" xfId="21090"/>
    <cellStyle name="Berekening 4 11" xfId="21091"/>
    <cellStyle name="Berekening 4 12" xfId="21092"/>
    <cellStyle name="Berekening 4 13" xfId="21093"/>
    <cellStyle name="Berekening 4 14" xfId="21094"/>
    <cellStyle name="Berekening 4 15" xfId="21095"/>
    <cellStyle name="Berekening 4 16" xfId="21096"/>
    <cellStyle name="Berekening 4 17" xfId="21097"/>
    <cellStyle name="Berekening 4 18" xfId="21098"/>
    <cellStyle name="Berekening 4 19" xfId="21099"/>
    <cellStyle name="Berekening 4 2" xfId="1467"/>
    <cellStyle name="Berekening 4 2 2" xfId="2888"/>
    <cellStyle name="Berekening 4 2 2 2" xfId="2889"/>
    <cellStyle name="Berekening 4 2 2 2 2" xfId="2890"/>
    <cellStyle name="Berekening 4 2 2 2 2 2" xfId="2891"/>
    <cellStyle name="Berekening 4 2 2 2 3" xfId="2892"/>
    <cellStyle name="Berekening 4 2 2 3" xfId="2893"/>
    <cellStyle name="Berekening 4 2 2 3 2" xfId="2894"/>
    <cellStyle name="Berekening 4 2 2 3 2 2" xfId="2895"/>
    <cellStyle name="Berekening 4 2 2 4" xfId="2896"/>
    <cellStyle name="Berekening 4 2 2 4 2" xfId="2897"/>
    <cellStyle name="Berekening 4 2 3" xfId="2898"/>
    <cellStyle name="Berekening 4 2 3 2" xfId="2899"/>
    <cellStyle name="Berekening 4 2 3 2 2" xfId="2900"/>
    <cellStyle name="Berekening 4 2 3 3" xfId="2901"/>
    <cellStyle name="Berekening 4 2 4" xfId="2902"/>
    <cellStyle name="Berekening 4 2 4 2" xfId="2903"/>
    <cellStyle name="Berekening 4 2 4 2 2" xfId="2904"/>
    <cellStyle name="Berekening 4 2 5" xfId="2905"/>
    <cellStyle name="Berekening 4 2 5 2" xfId="2906"/>
    <cellStyle name="Berekening 4 2 6" xfId="21100"/>
    <cellStyle name="Berekening 4 2 7" xfId="21101"/>
    <cellStyle name="Berekening 4 20" xfId="21102"/>
    <cellStyle name="Berekening 4 21" xfId="21103"/>
    <cellStyle name="Berekening 4 22" xfId="21104"/>
    <cellStyle name="Berekening 4 23" xfId="21105"/>
    <cellStyle name="Berekening 4 24" xfId="21106"/>
    <cellStyle name="Berekening 4 25" xfId="21107"/>
    <cellStyle name="Berekening 4 26" xfId="21108"/>
    <cellStyle name="Berekening 4 27" xfId="21109"/>
    <cellStyle name="Berekening 4 28" xfId="48062"/>
    <cellStyle name="Berekening 4 3" xfId="21110"/>
    <cellStyle name="Berekening 4 4" xfId="21111"/>
    <cellStyle name="Berekening 4 5" xfId="21112"/>
    <cellStyle name="Berekening 4 6" xfId="21113"/>
    <cellStyle name="Berekening 4 7" xfId="21114"/>
    <cellStyle name="Berekening 4 8" xfId="21115"/>
    <cellStyle name="Berekening 4 9" xfId="21116"/>
    <cellStyle name="Berekening 5" xfId="608"/>
    <cellStyle name="Berekening 5 10" xfId="21117"/>
    <cellStyle name="Berekening 5 11" xfId="21118"/>
    <cellStyle name="Berekening 5 12" xfId="21119"/>
    <cellStyle name="Berekening 5 13" xfId="21120"/>
    <cellStyle name="Berekening 5 14" xfId="21121"/>
    <cellStyle name="Berekening 5 15" xfId="21122"/>
    <cellStyle name="Berekening 5 16" xfId="21123"/>
    <cellStyle name="Berekening 5 17" xfId="21124"/>
    <cellStyle name="Berekening 5 18" xfId="21125"/>
    <cellStyle name="Berekening 5 19" xfId="21126"/>
    <cellStyle name="Berekening 5 2" xfId="1468"/>
    <cellStyle name="Berekening 5 2 2" xfId="2907"/>
    <cellStyle name="Berekening 5 2 2 2" xfId="2908"/>
    <cellStyle name="Berekening 5 2 2 2 2" xfId="2909"/>
    <cellStyle name="Berekening 5 2 2 2 2 2" xfId="2910"/>
    <cellStyle name="Berekening 5 2 2 2 3" xfId="2911"/>
    <cellStyle name="Berekening 5 2 2 3" xfId="2912"/>
    <cellStyle name="Berekening 5 2 2 3 2" xfId="2913"/>
    <cellStyle name="Berekening 5 2 2 3 2 2" xfId="2914"/>
    <cellStyle name="Berekening 5 2 2 4" xfId="2915"/>
    <cellStyle name="Berekening 5 2 2 4 2" xfId="2916"/>
    <cellStyle name="Berekening 5 2 3" xfId="2917"/>
    <cellStyle name="Berekening 5 2 3 2" xfId="2918"/>
    <cellStyle name="Berekening 5 2 3 2 2" xfId="2919"/>
    <cellStyle name="Berekening 5 2 3 3" xfId="2920"/>
    <cellStyle name="Berekening 5 2 4" xfId="2921"/>
    <cellStyle name="Berekening 5 2 4 2" xfId="2922"/>
    <cellStyle name="Berekening 5 2 4 2 2" xfId="2923"/>
    <cellStyle name="Berekening 5 2 5" xfId="2924"/>
    <cellStyle name="Berekening 5 2 5 2" xfId="2925"/>
    <cellStyle name="Berekening 5 2 6" xfId="21127"/>
    <cellStyle name="Berekening 5 2 7" xfId="21128"/>
    <cellStyle name="Berekening 5 20" xfId="21129"/>
    <cellStyle name="Berekening 5 21" xfId="21130"/>
    <cellStyle name="Berekening 5 22" xfId="21131"/>
    <cellStyle name="Berekening 5 23" xfId="21132"/>
    <cellStyle name="Berekening 5 24" xfId="21133"/>
    <cellStyle name="Berekening 5 25" xfId="21134"/>
    <cellStyle name="Berekening 5 26" xfId="21135"/>
    <cellStyle name="Berekening 5 27" xfId="21136"/>
    <cellStyle name="Berekening 5 28" xfId="48063"/>
    <cellStyle name="Berekening 5 3" xfId="21137"/>
    <cellStyle name="Berekening 5 4" xfId="21138"/>
    <cellStyle name="Berekening 5 5" xfId="21139"/>
    <cellStyle name="Berekening 5 6" xfId="21140"/>
    <cellStyle name="Berekening 5 7" xfId="21141"/>
    <cellStyle name="Berekening 5 8" xfId="21142"/>
    <cellStyle name="Berekening 5 9" xfId="21143"/>
    <cellStyle name="Berekening 6" xfId="609"/>
    <cellStyle name="Berekening 6 10" xfId="21144"/>
    <cellStyle name="Berekening 6 11" xfId="21145"/>
    <cellStyle name="Berekening 6 12" xfId="21146"/>
    <cellStyle name="Berekening 6 13" xfId="21147"/>
    <cellStyle name="Berekening 6 14" xfId="21148"/>
    <cellStyle name="Berekening 6 15" xfId="21149"/>
    <cellStyle name="Berekening 6 16" xfId="21150"/>
    <cellStyle name="Berekening 6 17" xfId="21151"/>
    <cellStyle name="Berekening 6 18" xfId="21152"/>
    <cellStyle name="Berekening 6 19" xfId="21153"/>
    <cellStyle name="Berekening 6 2" xfId="1469"/>
    <cellStyle name="Berekening 6 2 2" xfId="2926"/>
    <cellStyle name="Berekening 6 2 2 2" xfId="2927"/>
    <cellStyle name="Berekening 6 2 2 2 2" xfId="2928"/>
    <cellStyle name="Berekening 6 2 2 2 2 2" xfId="2929"/>
    <cellStyle name="Berekening 6 2 2 2 3" xfId="2930"/>
    <cellStyle name="Berekening 6 2 2 3" xfId="2931"/>
    <cellStyle name="Berekening 6 2 2 3 2" xfId="2932"/>
    <cellStyle name="Berekening 6 2 2 3 2 2" xfId="2933"/>
    <cellStyle name="Berekening 6 2 2 4" xfId="2934"/>
    <cellStyle name="Berekening 6 2 2 4 2" xfId="2935"/>
    <cellStyle name="Berekening 6 2 3" xfId="2936"/>
    <cellStyle name="Berekening 6 2 3 2" xfId="2937"/>
    <cellStyle name="Berekening 6 2 3 2 2" xfId="2938"/>
    <cellStyle name="Berekening 6 2 3 3" xfId="2939"/>
    <cellStyle name="Berekening 6 2 4" xfId="2940"/>
    <cellStyle name="Berekening 6 2 4 2" xfId="2941"/>
    <cellStyle name="Berekening 6 2 4 2 2" xfId="2942"/>
    <cellStyle name="Berekening 6 2 5" xfId="2943"/>
    <cellStyle name="Berekening 6 2 5 2" xfId="2944"/>
    <cellStyle name="Berekening 6 2 6" xfId="21154"/>
    <cellStyle name="Berekening 6 2 7" xfId="21155"/>
    <cellStyle name="Berekening 6 20" xfId="21156"/>
    <cellStyle name="Berekening 6 21" xfId="21157"/>
    <cellStyle name="Berekening 6 22" xfId="21158"/>
    <cellStyle name="Berekening 6 23" xfId="21159"/>
    <cellStyle name="Berekening 6 24" xfId="21160"/>
    <cellStyle name="Berekening 6 25" xfId="21161"/>
    <cellStyle name="Berekening 6 26" xfId="21162"/>
    <cellStyle name="Berekening 6 27" xfId="21163"/>
    <cellStyle name="Berekening 6 28" xfId="48064"/>
    <cellStyle name="Berekening 6 3" xfId="21164"/>
    <cellStyle name="Berekening 6 4" xfId="21165"/>
    <cellStyle name="Berekening 6 5" xfId="21166"/>
    <cellStyle name="Berekening 6 6" xfId="21167"/>
    <cellStyle name="Berekening 6 7" xfId="21168"/>
    <cellStyle name="Berekening 6 8" xfId="21169"/>
    <cellStyle name="Berekening 6 9" xfId="21170"/>
    <cellStyle name="Berekening 7" xfId="610"/>
    <cellStyle name="Berekening 7 10" xfId="21171"/>
    <cellStyle name="Berekening 7 11" xfId="21172"/>
    <cellStyle name="Berekening 7 12" xfId="21173"/>
    <cellStyle name="Berekening 7 13" xfId="21174"/>
    <cellStyle name="Berekening 7 14" xfId="21175"/>
    <cellStyle name="Berekening 7 15" xfId="21176"/>
    <cellStyle name="Berekening 7 16" xfId="21177"/>
    <cellStyle name="Berekening 7 17" xfId="21178"/>
    <cellStyle name="Berekening 7 18" xfId="21179"/>
    <cellStyle name="Berekening 7 19" xfId="21180"/>
    <cellStyle name="Berekening 7 2" xfId="1470"/>
    <cellStyle name="Berekening 7 2 2" xfId="2945"/>
    <cellStyle name="Berekening 7 2 2 2" xfId="2946"/>
    <cellStyle name="Berekening 7 2 2 2 2" xfId="2947"/>
    <cellStyle name="Berekening 7 2 2 2 2 2" xfId="2948"/>
    <cellStyle name="Berekening 7 2 2 2 3" xfId="2949"/>
    <cellStyle name="Berekening 7 2 2 3" xfId="2950"/>
    <cellStyle name="Berekening 7 2 2 3 2" xfId="2951"/>
    <cellStyle name="Berekening 7 2 2 3 2 2" xfId="2952"/>
    <cellStyle name="Berekening 7 2 2 4" xfId="2953"/>
    <cellStyle name="Berekening 7 2 2 4 2" xfId="2954"/>
    <cellStyle name="Berekening 7 2 3" xfId="2955"/>
    <cellStyle name="Berekening 7 2 3 2" xfId="2956"/>
    <cellStyle name="Berekening 7 2 3 2 2" xfId="2957"/>
    <cellStyle name="Berekening 7 2 3 3" xfId="2958"/>
    <cellStyle name="Berekening 7 2 4" xfId="2959"/>
    <cellStyle name="Berekening 7 2 4 2" xfId="2960"/>
    <cellStyle name="Berekening 7 2 4 2 2" xfId="2961"/>
    <cellStyle name="Berekening 7 2 5" xfId="2962"/>
    <cellStyle name="Berekening 7 2 5 2" xfId="2963"/>
    <cellStyle name="Berekening 7 2 6" xfId="21181"/>
    <cellStyle name="Berekening 7 2 7" xfId="21182"/>
    <cellStyle name="Berekening 7 20" xfId="21183"/>
    <cellStyle name="Berekening 7 21" xfId="21184"/>
    <cellStyle name="Berekening 7 22" xfId="21185"/>
    <cellStyle name="Berekening 7 23" xfId="21186"/>
    <cellStyle name="Berekening 7 24" xfId="21187"/>
    <cellStyle name="Berekening 7 25" xfId="21188"/>
    <cellStyle name="Berekening 7 26" xfId="21189"/>
    <cellStyle name="Berekening 7 27" xfId="21190"/>
    <cellStyle name="Berekening 7 28" xfId="48065"/>
    <cellStyle name="Berekening 7 3" xfId="21191"/>
    <cellStyle name="Berekening 7 4" xfId="21192"/>
    <cellStyle name="Berekening 7 5" xfId="21193"/>
    <cellStyle name="Berekening 7 6" xfId="21194"/>
    <cellStyle name="Berekening 7 7" xfId="21195"/>
    <cellStyle name="Berekening 7 8" xfId="21196"/>
    <cellStyle name="Berekening 7 9" xfId="21197"/>
    <cellStyle name="Berekening 8" xfId="1368"/>
    <cellStyle name="Berekening 8 10" xfId="21198"/>
    <cellStyle name="Berekening 8 11" xfId="21199"/>
    <cellStyle name="Berekening 8 12" xfId="21200"/>
    <cellStyle name="Berekening 8 13" xfId="21201"/>
    <cellStyle name="Berekening 8 14" xfId="21202"/>
    <cellStyle name="Berekening 8 15" xfId="21203"/>
    <cellStyle name="Berekening 8 16" xfId="21204"/>
    <cellStyle name="Berekening 8 17" xfId="21205"/>
    <cellStyle name="Berekening 8 18" xfId="21206"/>
    <cellStyle name="Berekening 8 19" xfId="21207"/>
    <cellStyle name="Berekening 8 2" xfId="1471"/>
    <cellStyle name="Berekening 8 2 2" xfId="2964"/>
    <cellStyle name="Berekening 8 2 2 2" xfId="2965"/>
    <cellStyle name="Berekening 8 2 2 2 2" xfId="2966"/>
    <cellStyle name="Berekening 8 2 2 3" xfId="2967"/>
    <cellStyle name="Berekening 8 2 3" xfId="2968"/>
    <cellStyle name="Berekening 8 2 3 2" xfId="2969"/>
    <cellStyle name="Berekening 8 2 3 2 2" xfId="2970"/>
    <cellStyle name="Berekening 8 2 4" xfId="2971"/>
    <cellStyle name="Berekening 8 2 4 2" xfId="2972"/>
    <cellStyle name="Berekening 8 2 5" xfId="21208"/>
    <cellStyle name="Berekening 8 20" xfId="21209"/>
    <cellStyle name="Berekening 8 21" xfId="21210"/>
    <cellStyle name="Berekening 8 22" xfId="21211"/>
    <cellStyle name="Berekening 8 23" xfId="21212"/>
    <cellStyle name="Berekening 8 24" xfId="21213"/>
    <cellStyle name="Berekening 8 25" xfId="21214"/>
    <cellStyle name="Berekening 8 26" xfId="21215"/>
    <cellStyle name="Berekening 8 27" xfId="21216"/>
    <cellStyle name="Berekening 8 28" xfId="21217"/>
    <cellStyle name="Berekening 8 29" xfId="48066"/>
    <cellStyle name="Berekening 8 3" xfId="2487"/>
    <cellStyle name="Berekening 8 3 2" xfId="2973"/>
    <cellStyle name="Berekening 8 3 2 2" xfId="2974"/>
    <cellStyle name="Berekening 8 3 2 2 2" xfId="2975"/>
    <cellStyle name="Berekening 8 3 2 3" xfId="2976"/>
    <cellStyle name="Berekening 8 3 3" xfId="2977"/>
    <cellStyle name="Berekening 8 3 3 2" xfId="2978"/>
    <cellStyle name="Berekening 8 3 3 2 2" xfId="2979"/>
    <cellStyle name="Berekening 8 3 4" xfId="2980"/>
    <cellStyle name="Berekening 8 3 4 2" xfId="2981"/>
    <cellStyle name="Berekening 8 3 5" xfId="49518"/>
    <cellStyle name="Berekening 8 30" xfId="48995"/>
    <cellStyle name="Berekening 8 4" xfId="2982"/>
    <cellStyle name="Berekening 8 4 2" xfId="2983"/>
    <cellStyle name="Berekening 8 4 2 2" xfId="2984"/>
    <cellStyle name="Berekening 8 4 2 2 2" xfId="2985"/>
    <cellStyle name="Berekening 8 4 2 3" xfId="2986"/>
    <cellStyle name="Berekening 8 4 3" xfId="2987"/>
    <cellStyle name="Berekening 8 4 3 2" xfId="2988"/>
    <cellStyle name="Berekening 8 4 3 2 2" xfId="2989"/>
    <cellStyle name="Berekening 8 4 4" xfId="2990"/>
    <cellStyle name="Berekening 8 4 4 2" xfId="2991"/>
    <cellStyle name="Berekening 8 5" xfId="2992"/>
    <cellStyle name="Berekening 8 5 2" xfId="21218"/>
    <cellStyle name="Berekening 8 6" xfId="2993"/>
    <cellStyle name="Berekening 8 6 2" xfId="2994"/>
    <cellStyle name="Berekening 8 6 2 2" xfId="2995"/>
    <cellStyle name="Berekening 8 6 3" xfId="2996"/>
    <cellStyle name="Berekening 8 7" xfId="2997"/>
    <cellStyle name="Berekening 8 7 2" xfId="2998"/>
    <cellStyle name="Berekening 8 7 2 2" xfId="2999"/>
    <cellStyle name="Berekening 8 8" xfId="3000"/>
    <cellStyle name="Berekening 8 8 2" xfId="3001"/>
    <cellStyle name="Berekening 8 9" xfId="21219"/>
    <cellStyle name="Berekening 9" xfId="1472"/>
    <cellStyle name="Berekening 9 2" xfId="3002"/>
    <cellStyle name="Berekening 9 2 2" xfId="3003"/>
    <cellStyle name="Berekening 9 2 2 2" xfId="3004"/>
    <cellStyle name="Berekening 9 2 3" xfId="3005"/>
    <cellStyle name="Berekening 9 2 4" xfId="49519"/>
    <cellStyle name="Berekening 9 3" xfId="3006"/>
    <cellStyle name="Berekening 9 3 2" xfId="3007"/>
    <cellStyle name="Berekening 9 3 2 2" xfId="3008"/>
    <cellStyle name="Berekening 9 4" xfId="3009"/>
    <cellStyle name="Berekening 9 4 2" xfId="3010"/>
    <cellStyle name="Berekening 9 5" xfId="48996"/>
    <cellStyle name="BLACK" xfId="21220"/>
    <cellStyle name="blank" xfId="21221"/>
    <cellStyle name="blue" xfId="21222"/>
    <cellStyle name="Blue Decimal" xfId="21223"/>
    <cellStyle name="blue$00" xfId="21224"/>
    <cellStyle name="Body_$Dollars" xfId="21225"/>
    <cellStyle name="Bold" xfId="21226"/>
    <cellStyle name="Bold/Border" xfId="21227"/>
    <cellStyle name="Bold/Border 2" xfId="21228"/>
    <cellStyle name="Bold/Border 2 2" xfId="21229"/>
    <cellStyle name="Bold/Border 3" xfId="21230"/>
    <cellStyle name="Border" xfId="21231"/>
    <cellStyle name="Border Heavy" xfId="21232"/>
    <cellStyle name="Border Thin" xfId="21233"/>
    <cellStyle name="Border_111212 Omzet calculatie def" xfId="21234"/>
    <cellStyle name="BorderBold" xfId="21235"/>
    <cellStyle name="BorderBold 2" xfId="21236"/>
    <cellStyle name="BorderBold 2 2" xfId="21237"/>
    <cellStyle name="BorderBold 3" xfId="21238"/>
    <cellStyle name="BorderBold 3 2" xfId="21239"/>
    <cellStyle name="BorderBold 4" xfId="21240"/>
    <cellStyle name="BorderBold_111212 Omzet calculatie def" xfId="21241"/>
    <cellStyle name="Bottom bold border" xfId="21242"/>
    <cellStyle name="Bottom single border" xfId="21243"/>
    <cellStyle name="Bottom single border 2" xfId="21244"/>
    <cellStyle name="Bottom single border 2 2" xfId="21245"/>
    <cellStyle name="Bottom single border 3" xfId="21246"/>
    <cellStyle name="Brand Default" xfId="21247"/>
    <cellStyle name="Brand Percent" xfId="21248"/>
    <cellStyle name="Brand Subtitle without Underline" xfId="21249"/>
    <cellStyle name="British Pound" xfId="21250"/>
    <cellStyle name="bullet" xfId="21251"/>
    <cellStyle name="bx1" xfId="21252"/>
    <cellStyle name="c" xfId="21253"/>
    <cellStyle name="c_Aero" xfId="21254"/>
    <cellStyle name="c_Backlog 30 Sep 2006" xfId="21255"/>
    <cellStyle name="c_Backlog 30 Sep 2006_Delphi - Operating model v.1.1 011106" xfId="21256"/>
    <cellStyle name="c_Backlog 30 Sep 2006_Delphi_Operating_model_v 1.0 161106" xfId="21257"/>
    <cellStyle name="c_Backlog 30 Sep 2006_Delphi_Operating_model_v(1).1.3_081106" xfId="21258"/>
    <cellStyle name="c_BISON MAIN (2)" xfId="21259"/>
    <cellStyle name="c_BISON MAIN (2)_Backlog 30 Sep 2006" xfId="21260"/>
    <cellStyle name="c_BISON MAIN (2)_Backlog 30 Sep 2006_Delphi - Operating model v.1.1 011106" xfId="21261"/>
    <cellStyle name="c_BISON MAIN (2)_Backlog 30 Sep 2006_Delphi_Operating_model_v 1.0 161106" xfId="21262"/>
    <cellStyle name="c_BISON MAIN (2)_Backlog 30 Sep 2006_Delphi_Operating_model_v(1).1.3_081106" xfId="21263"/>
    <cellStyle name="c_Cases (2)" xfId="21264"/>
    <cellStyle name="c_Cases (2)_Backlog 30 Sep 2006" xfId="21265"/>
    <cellStyle name="c_Cases (2)_Backlog 30 Sep 2006_Delphi - Operating model v.1.1 011106" xfId="21266"/>
    <cellStyle name="c_Cases (2)_Backlog 30 Sep 2006_Delphi_Operating_model_v 1.0 161106" xfId="21267"/>
    <cellStyle name="c_Cases (2)_Backlog 30 Sep 2006_Delphi_Operating_model_v(1).1.3_081106" xfId="21268"/>
    <cellStyle name="c_Cases (3)" xfId="21269"/>
    <cellStyle name="c_Cases (3)_Backlog 30 Sep 2006" xfId="21270"/>
    <cellStyle name="c_Cases (3)_Backlog 30 Sep 2006_Delphi - Operating model v.1.1 011106" xfId="21271"/>
    <cellStyle name="c_Cases (3)_Backlog 30 Sep 2006_Delphi_Operating_model_v 1.0 161106" xfId="21272"/>
    <cellStyle name="c_Cases (3)_Backlog 30 Sep 2006_Delphi_Operating_model_v(1).1.3_081106" xfId="21273"/>
    <cellStyle name="c_Cases (4)" xfId="21274"/>
    <cellStyle name="c_Cases (4)_Backlog 30 Sep 2006" xfId="21275"/>
    <cellStyle name="c_Cases (4)_Backlog 30 Sep 2006_Delphi - Operating model v.1.1 011106" xfId="21276"/>
    <cellStyle name="c_Cases (4)_Backlog 30 Sep 2006_Delphi_Operating_model_v 1.0 161106" xfId="21277"/>
    <cellStyle name="c_Cases (4)_Backlog 30 Sep 2006_Delphi_Operating_model_v(1).1.3_081106" xfId="21278"/>
    <cellStyle name="c_Cases SMH (2)" xfId="21279"/>
    <cellStyle name="c_Cases SMH (2)_Backlog 30 Sep 2006" xfId="21280"/>
    <cellStyle name="c_Cases SMH (2)_Backlog 30 Sep 2006_Delphi - Operating model v.1.1 011106" xfId="21281"/>
    <cellStyle name="c_Cases SMH (2)_Backlog 30 Sep 2006_Delphi_Operating_model_v 1.0 161106" xfId="21282"/>
    <cellStyle name="c_Cases SMH (2)_Backlog 30 Sep 2006_Delphi_Operating_model_v(1).1.3_081106" xfId="21283"/>
    <cellStyle name="c_CSP (2)" xfId="21284"/>
    <cellStyle name="c_DCFLBO Code" xfId="21285"/>
    <cellStyle name="c_DCFLBO Code_Backlog 30 Sep 2006" xfId="21286"/>
    <cellStyle name="c_DCFLBO Code_Backlog 30 Sep 2006_Delphi - Operating model v.1.1 011106" xfId="21287"/>
    <cellStyle name="c_DCFLBO Code_Backlog 30 Sep 2006_Delphi_Operating_model_v 1.0 161106" xfId="21288"/>
    <cellStyle name="c_DCFLBO Code_Backlog 30 Sep 2006_Delphi_Operating_model_v(1).1.3_081106" xfId="21289"/>
    <cellStyle name="c_Earnings" xfId="21290"/>
    <cellStyle name="c_Earnings (2)" xfId="21291"/>
    <cellStyle name="c_Earnings (2)_Backlog 30 Sep 2006" xfId="21292"/>
    <cellStyle name="c_Earnings (2)_Backlog 30 Sep 2006_Delphi - Operating model v.1.1 011106" xfId="21293"/>
    <cellStyle name="c_Earnings (2)_Backlog 30 Sep 2006_Delphi_Operating_model_v 1.0 161106" xfId="21294"/>
    <cellStyle name="c_Earnings (2)_Backlog 30 Sep 2006_Delphi_Operating_model_v(1).1.3_081106" xfId="21295"/>
    <cellStyle name="c_Earnings (3)" xfId="21296"/>
    <cellStyle name="c_Earnings (3)_Backlog 30 Sep 2006" xfId="21297"/>
    <cellStyle name="c_Earnings (3)_Backlog 30 Sep 2006_Delphi - Operating model v.1.1 011106" xfId="21298"/>
    <cellStyle name="c_Earnings (3)_Backlog 30 Sep 2006_Delphi_Operating_model_v 1.0 161106" xfId="21299"/>
    <cellStyle name="c_Earnings (3)_Backlog 30 Sep 2006_Delphi_Operating_model_v(1).1.3_081106" xfId="21300"/>
    <cellStyle name="c_Earnings_Backlog 30 Sep 2006" xfId="21301"/>
    <cellStyle name="c_Earnings_Backlog 30 Sep 2006_Delphi - Operating model v.1.1 011106" xfId="21302"/>
    <cellStyle name="c_Earnings_Backlog 30 Sep 2006_Delphi_Operating_model_v 1.0 161106" xfId="21303"/>
    <cellStyle name="c_Earnings_Backlog 30 Sep 2006_Delphi_Operating_model_v(1).1.3_081106" xfId="21304"/>
    <cellStyle name="c_HerbicideTable (2)" xfId="21305"/>
    <cellStyle name="c_HerbicideTable (2)_Backlog 30 Sep 2006" xfId="21306"/>
    <cellStyle name="c_HerbicideTable (2)_Backlog 30 Sep 2006_Delphi - Operating model v.1.1 011106" xfId="21307"/>
    <cellStyle name="c_HerbicideTable (2)_Backlog 30 Sep 2006_Delphi_Operating_model_v 1.0 161106" xfId="21308"/>
    <cellStyle name="c_HerbicideTable (2)_Backlog 30 Sep 2006_Delphi_Operating_model_v(1).1.3_081106" xfId="21309"/>
    <cellStyle name="c_Hist Inputs (2)" xfId="21310"/>
    <cellStyle name="c_Hist Inputs (2)_Backlog 30 Sep 2006" xfId="21311"/>
    <cellStyle name="c_Hist Inputs (2)_Backlog 30 Sep 2006_Delphi - Operating model v.1.1 011106" xfId="21312"/>
    <cellStyle name="c_Hist Inputs (2)_Backlog 30 Sep 2006_Delphi_Operating_model_v 1.0 161106" xfId="21313"/>
    <cellStyle name="c_Hist Inputs (2)_Backlog 30 Sep 2006_Delphi_Operating_model_v(1).1.3_081106" xfId="21314"/>
    <cellStyle name="c_Hist Inputs (3)" xfId="21315"/>
    <cellStyle name="c_Hist Inputs (3)_Backlog 30 Sep 2006" xfId="21316"/>
    <cellStyle name="c_Hist Inputs (3)_Backlog 30 Sep 2006_Delphi - Operating model v.1.1 011106" xfId="21317"/>
    <cellStyle name="c_Hist Inputs (3)_Backlog 30 Sep 2006_Delphi_Operating_model_v 1.0 161106" xfId="21318"/>
    <cellStyle name="c_Hist Inputs (3)_Backlog 30 Sep 2006_Delphi_Operating_model_v(1).1.3_081106" xfId="21319"/>
    <cellStyle name="c_Hist Inputs (4)" xfId="21320"/>
    <cellStyle name="c_Hist Inputs (4)_Backlog 30 Sep 2006" xfId="21321"/>
    <cellStyle name="c_Hist Inputs (4)_Backlog 30 Sep 2006_Delphi - Operating model v.1.1 011106" xfId="21322"/>
    <cellStyle name="c_Hist Inputs (4)_Backlog 30 Sep 2006_Delphi_Operating_model_v 1.0 161106" xfId="21323"/>
    <cellStyle name="c_Hist Inputs (4)_Backlog 30 Sep 2006_Delphi_Operating_model_v(1).1.3_081106" xfId="21324"/>
    <cellStyle name="c_Incremental (2)" xfId="21325"/>
    <cellStyle name="c_Incremental (2)_Backlog 30 Sep 2006" xfId="21326"/>
    <cellStyle name="c_Incremental (2)_Backlog 30 Sep 2006_Delphi - Operating model v.1.1 011106" xfId="21327"/>
    <cellStyle name="c_Incremental (2)_Backlog 30 Sep 2006_Delphi_Operating_model_v 1.0 161106" xfId="21328"/>
    <cellStyle name="c_Incremental (2)_Backlog 30 Sep 2006_Delphi_Operating_model_v(1).1.3_081106" xfId="21329"/>
    <cellStyle name="c_Insecticide DataTable (2)" xfId="21330"/>
    <cellStyle name="c_Insecticide DataTable (2)_Backlog 30 Sep 2006" xfId="21331"/>
    <cellStyle name="c_Insecticide DataTable (2)_Backlog 30 Sep 2006_Delphi - Operating model v.1.1 011106" xfId="21332"/>
    <cellStyle name="c_Insecticide DataTable (2)_Backlog 30 Sep 2006_Delphi_Operating_model_v 1.0 161106" xfId="21333"/>
    <cellStyle name="c_Insecticide DataTable (2)_Backlog 30 Sep 2006_Delphi_Operating_model_v(1).1.3_081106" xfId="21334"/>
    <cellStyle name="c_ISPREAD (2)" xfId="21335"/>
    <cellStyle name="c_ISPREAD (2)_Backlog 30 Sep 2006" xfId="21336"/>
    <cellStyle name="c_ISPREAD (2)_Backlog 30 Sep 2006_Delphi - Operating model v.1.1 011106" xfId="21337"/>
    <cellStyle name="c_ISPREAD (2)_Backlog 30 Sep 2006_Delphi_Operating_model_v 1.0 161106" xfId="21338"/>
    <cellStyle name="c_ISPREAD (2)_Backlog 30 Sep 2006_Delphi_Operating_model_v(1).1.3_081106" xfId="21339"/>
    <cellStyle name="c_Sens1 (2)" xfId="21340"/>
    <cellStyle name="c_Sens1 (2)_Backlog 30 Sep 2006" xfId="21341"/>
    <cellStyle name="c_Sens1 (2)_Backlog 30 Sep 2006_Delphi - Operating model v.1.1 011106" xfId="21342"/>
    <cellStyle name="c_Sens1 (2)_Backlog 30 Sep 2006_Delphi_Operating_model_v 1.0 161106" xfId="21343"/>
    <cellStyle name="c_Sens1 (2)_Backlog 30 Sep 2006_Delphi_Operating_model_v(1).1.3_081106" xfId="21344"/>
    <cellStyle name="c_Sens2 (2)" xfId="21345"/>
    <cellStyle name="c_Sens2 (2)_Backlog 30 Sep 2006" xfId="21346"/>
    <cellStyle name="c_Sens2 (2)_Backlog 30 Sep 2006_Delphi - Operating model v.1.1 011106" xfId="21347"/>
    <cellStyle name="c_Sens2 (2)_Backlog 30 Sep 2006_Delphi_Operating_model_v 1.0 161106" xfId="21348"/>
    <cellStyle name="c_Sens2 (2)_Backlog 30 Sep 2006_Delphi_Operating_model_v(1).1.3_081106" xfId="21349"/>
    <cellStyle name="c_Sensitivity (2)" xfId="21350"/>
    <cellStyle name="c_Sensitivity (2)_Backlog 30 Sep 2006" xfId="21351"/>
    <cellStyle name="c_Sensitivity (2)_Backlog 30 Sep 2006_Delphi - Operating model v.1.1 011106" xfId="21352"/>
    <cellStyle name="c_Sensitivity (2)_Backlog 30 Sep 2006_Delphi_Operating_model_v 1.0 161106" xfId="21353"/>
    <cellStyle name="c_Sensitivity (2)_Backlog 30 Sep 2006_Delphi_Operating_model_v(1).1.3_081106" xfId="21354"/>
    <cellStyle name="c_SILK (2)" xfId="21355"/>
    <cellStyle name="c_SILK (2)_Backlog 30 Sep 2006" xfId="21356"/>
    <cellStyle name="c_SILK (2)_Backlog 30 Sep 2006_Delphi - Operating model v.1.1 011106" xfId="21357"/>
    <cellStyle name="c_SILK (2)_Backlog 30 Sep 2006_Delphi_Operating_model_v 1.0 161106" xfId="21358"/>
    <cellStyle name="c_SILK (2)_Backlog 30 Sep 2006_Delphi_Operating_model_v(1).1.3_081106" xfId="21359"/>
    <cellStyle name="c_SourceUse (2)" xfId="21360"/>
    <cellStyle name="c_SourceUse (2)_Backlog 30 Sep 2006" xfId="21361"/>
    <cellStyle name="c_SourceUse (2)_Backlog 30 Sep 2006_Delphi - Operating model v.1.1 011106" xfId="21362"/>
    <cellStyle name="c_SourceUse (2)_Backlog 30 Sep 2006_Delphi_Operating_model_v 1.0 161106" xfId="21363"/>
    <cellStyle name="c_SourceUse (2)_Backlog 30 Sep 2006_Delphi_Operating_model_v(1).1.3_081106" xfId="21364"/>
    <cellStyle name="c_Standalone (2)" xfId="21365"/>
    <cellStyle name="c_Standalone (2)_Backlog 30 Sep 2006" xfId="21366"/>
    <cellStyle name="c_Standalone (2)_Backlog 30 Sep 2006_Delphi - Operating model v.1.1 011106" xfId="21367"/>
    <cellStyle name="c_Standalone (2)_Backlog 30 Sep 2006_Delphi_Operating_model_v 1.0 161106" xfId="21368"/>
    <cellStyle name="c_Standalone (2)_Backlog 30 Sep 2006_Delphi_Operating_model_v(1).1.3_081106" xfId="21369"/>
    <cellStyle name="c_SummaryB" xfId="21370"/>
    <cellStyle name="c_SummaryB_Backlog 30 Sep 2006" xfId="21371"/>
    <cellStyle name="c_SummaryB_Backlog 30 Sep 2006_Delphi - Operating model v.1.1 011106" xfId="21372"/>
    <cellStyle name="c_SummaryB_Backlog 30 Sep 2006_Delphi_Operating_model_v 1.0 161106" xfId="21373"/>
    <cellStyle name="c_SummaryB_Backlog 30 Sep 2006_Delphi_Operating_model_v(1).1.3_081106" xfId="21374"/>
    <cellStyle name="c_Trans Assump (2)" xfId="21375"/>
    <cellStyle name="c_Trans Assump (2)_Backlog 30 Sep 2006" xfId="21376"/>
    <cellStyle name="c_Trans Assump (2)_Backlog 30 Sep 2006_Delphi - Operating model v.1.1 011106" xfId="21377"/>
    <cellStyle name="c_Trans Assump (2)_Backlog 30 Sep 2006_Delphi_Operating_model_v 1.0 161106" xfId="21378"/>
    <cellStyle name="c_Trans Assump (2)_Backlog 30 Sep 2006_Delphi_Operating_model_v(1).1.3_081106" xfId="21379"/>
    <cellStyle name="CALC Amount" xfId="21380"/>
    <cellStyle name="Calc Currency (0)" xfId="21381"/>
    <cellStyle name="Calc Currency (2)" xfId="21382"/>
    <cellStyle name="Calc Percent (0)" xfId="21383"/>
    <cellStyle name="Calc Percent (1)" xfId="21384"/>
    <cellStyle name="Calc Percent (2)" xfId="21385"/>
    <cellStyle name="Calc Units (0)" xfId="21386"/>
    <cellStyle name="Calc Units (1)" xfId="21387"/>
    <cellStyle name="Calc Units (2)" xfId="21388"/>
    <cellStyle name="Calculation 2" xfId="188"/>
    <cellStyle name="Calculation 2 10" xfId="21389"/>
    <cellStyle name="Calculation 2 11" xfId="21390"/>
    <cellStyle name="Calculation 2 12" xfId="21391"/>
    <cellStyle name="Calculation 2 13" xfId="21392"/>
    <cellStyle name="Calculation 2 14" xfId="21393"/>
    <cellStyle name="Calculation 2 15" xfId="21394"/>
    <cellStyle name="Calculation 2 16" xfId="21395"/>
    <cellStyle name="Calculation 2 17" xfId="21396"/>
    <cellStyle name="Calculation 2 18" xfId="21397"/>
    <cellStyle name="Calculation 2 19" xfId="21398"/>
    <cellStyle name="Calculation 2 2" xfId="481"/>
    <cellStyle name="Calculation 2 2 10" xfId="21399"/>
    <cellStyle name="Calculation 2 2 11" xfId="21400"/>
    <cellStyle name="Calculation 2 2 12" xfId="21401"/>
    <cellStyle name="Calculation 2 2 13" xfId="21402"/>
    <cellStyle name="Calculation 2 2 14" xfId="21403"/>
    <cellStyle name="Calculation 2 2 15" xfId="21404"/>
    <cellStyle name="Calculation 2 2 16" xfId="21405"/>
    <cellStyle name="Calculation 2 2 17" xfId="21406"/>
    <cellStyle name="Calculation 2 2 18" xfId="21407"/>
    <cellStyle name="Calculation 2 2 19" xfId="21408"/>
    <cellStyle name="Calculation 2 2 2" xfId="1473"/>
    <cellStyle name="Calculation 2 2 2 2" xfId="3011"/>
    <cellStyle name="Calculation 2 2 2 2 2" xfId="3012"/>
    <cellStyle name="Calculation 2 2 2 2 2 2" xfId="3013"/>
    <cellStyle name="Calculation 2 2 2 2 2 2 2" xfId="3014"/>
    <cellStyle name="Calculation 2 2 2 2 2 3" xfId="3015"/>
    <cellStyle name="Calculation 2 2 2 2 3" xfId="3016"/>
    <cellStyle name="Calculation 2 2 2 2 3 2" xfId="3017"/>
    <cellStyle name="Calculation 2 2 2 2 3 2 2" xfId="3018"/>
    <cellStyle name="Calculation 2 2 2 2 4" xfId="3019"/>
    <cellStyle name="Calculation 2 2 2 2 4 2" xfId="3020"/>
    <cellStyle name="Calculation 2 2 2 3" xfId="3021"/>
    <cellStyle name="Calculation 2 2 2 3 2" xfId="3022"/>
    <cellStyle name="Calculation 2 2 2 3 2 2" xfId="3023"/>
    <cellStyle name="Calculation 2 2 2 3 3" xfId="3024"/>
    <cellStyle name="Calculation 2 2 2 4" xfId="3025"/>
    <cellStyle name="Calculation 2 2 2 4 2" xfId="3026"/>
    <cellStyle name="Calculation 2 2 2 4 2 2" xfId="3027"/>
    <cellStyle name="Calculation 2 2 2 5" xfId="3028"/>
    <cellStyle name="Calculation 2 2 2 5 2" xfId="3029"/>
    <cellStyle name="Calculation 2 2 2 6" xfId="21409"/>
    <cellStyle name="Calculation 2 2 2 7" xfId="21410"/>
    <cellStyle name="Calculation 2 2 2 8" xfId="49521"/>
    <cellStyle name="Calculation 2 2 20" xfId="21411"/>
    <cellStyle name="Calculation 2 2 21" xfId="21412"/>
    <cellStyle name="Calculation 2 2 22" xfId="21413"/>
    <cellStyle name="Calculation 2 2 23" xfId="21414"/>
    <cellStyle name="Calculation 2 2 24" xfId="21415"/>
    <cellStyle name="Calculation 2 2 25" xfId="21416"/>
    <cellStyle name="Calculation 2 2 26" xfId="21417"/>
    <cellStyle name="Calculation 2 2 27" xfId="21418"/>
    <cellStyle name="Calculation 2 2 28" xfId="48067"/>
    <cellStyle name="Calculation 2 2 29" xfId="48998"/>
    <cellStyle name="Calculation 2 2 3" xfId="21419"/>
    <cellStyle name="Calculation 2 2 4" xfId="21420"/>
    <cellStyle name="Calculation 2 2 5" xfId="21421"/>
    <cellStyle name="Calculation 2 2 6" xfId="21422"/>
    <cellStyle name="Calculation 2 2 7" xfId="21423"/>
    <cellStyle name="Calculation 2 2 8" xfId="21424"/>
    <cellStyle name="Calculation 2 2 9" xfId="21425"/>
    <cellStyle name="Calculation 2 20" xfId="21426"/>
    <cellStyle name="Calculation 2 21" xfId="21427"/>
    <cellStyle name="Calculation 2 22" xfId="21428"/>
    <cellStyle name="Calculation 2 23" xfId="21429"/>
    <cellStyle name="Calculation 2 24" xfId="21430"/>
    <cellStyle name="Calculation 2 25" xfId="21431"/>
    <cellStyle name="Calculation 2 26" xfId="21432"/>
    <cellStyle name="Calculation 2 27" xfId="21433"/>
    <cellStyle name="Calculation 2 28" xfId="21434"/>
    <cellStyle name="Calculation 2 29" xfId="21435"/>
    <cellStyle name="Calculation 2 3" xfId="611"/>
    <cellStyle name="Calculation 2 3 10" xfId="21436"/>
    <cellStyle name="Calculation 2 3 11" xfId="21437"/>
    <cellStyle name="Calculation 2 3 12" xfId="21438"/>
    <cellStyle name="Calculation 2 3 13" xfId="21439"/>
    <cellStyle name="Calculation 2 3 14" xfId="21440"/>
    <cellStyle name="Calculation 2 3 15" xfId="21441"/>
    <cellStyle name="Calculation 2 3 16" xfId="21442"/>
    <cellStyle name="Calculation 2 3 17" xfId="21443"/>
    <cellStyle name="Calculation 2 3 18" xfId="21444"/>
    <cellStyle name="Calculation 2 3 19" xfId="21445"/>
    <cellStyle name="Calculation 2 3 2" xfId="1474"/>
    <cellStyle name="Calculation 2 3 2 2" xfId="3030"/>
    <cellStyle name="Calculation 2 3 2 2 2" xfId="3031"/>
    <cellStyle name="Calculation 2 3 2 2 2 2" xfId="3032"/>
    <cellStyle name="Calculation 2 3 2 2 2 2 2" xfId="3033"/>
    <cellStyle name="Calculation 2 3 2 2 2 3" xfId="3034"/>
    <cellStyle name="Calculation 2 3 2 2 3" xfId="3035"/>
    <cellStyle name="Calculation 2 3 2 2 3 2" xfId="3036"/>
    <cellStyle name="Calculation 2 3 2 2 3 2 2" xfId="3037"/>
    <cellStyle name="Calculation 2 3 2 2 4" xfId="3038"/>
    <cellStyle name="Calculation 2 3 2 2 4 2" xfId="3039"/>
    <cellStyle name="Calculation 2 3 2 3" xfId="3040"/>
    <cellStyle name="Calculation 2 3 2 3 2" xfId="3041"/>
    <cellStyle name="Calculation 2 3 2 3 2 2" xfId="3042"/>
    <cellStyle name="Calculation 2 3 2 3 3" xfId="3043"/>
    <cellStyle name="Calculation 2 3 2 4" xfId="3044"/>
    <cellStyle name="Calculation 2 3 2 4 2" xfId="3045"/>
    <cellStyle name="Calculation 2 3 2 4 2 2" xfId="3046"/>
    <cellStyle name="Calculation 2 3 2 5" xfId="3047"/>
    <cellStyle name="Calculation 2 3 2 5 2" xfId="3048"/>
    <cellStyle name="Calculation 2 3 2 6" xfId="21446"/>
    <cellStyle name="Calculation 2 3 2 7" xfId="21447"/>
    <cellStyle name="Calculation 2 3 2 8" xfId="49522"/>
    <cellStyle name="Calculation 2 3 20" xfId="21448"/>
    <cellStyle name="Calculation 2 3 21" xfId="21449"/>
    <cellStyle name="Calculation 2 3 22" xfId="21450"/>
    <cellStyle name="Calculation 2 3 23" xfId="21451"/>
    <cellStyle name="Calculation 2 3 24" xfId="21452"/>
    <cellStyle name="Calculation 2 3 25" xfId="21453"/>
    <cellStyle name="Calculation 2 3 26" xfId="21454"/>
    <cellStyle name="Calculation 2 3 27" xfId="21455"/>
    <cellStyle name="Calculation 2 3 28" xfId="48068"/>
    <cellStyle name="Calculation 2 3 29" xfId="48999"/>
    <cellStyle name="Calculation 2 3 3" xfId="21456"/>
    <cellStyle name="Calculation 2 3 4" xfId="21457"/>
    <cellStyle name="Calculation 2 3 5" xfId="21458"/>
    <cellStyle name="Calculation 2 3 6" xfId="21459"/>
    <cellStyle name="Calculation 2 3 7" xfId="21460"/>
    <cellStyle name="Calculation 2 3 8" xfId="21461"/>
    <cellStyle name="Calculation 2 3 9" xfId="21462"/>
    <cellStyle name="Calculation 2 30" xfId="21463"/>
    <cellStyle name="Calculation 2 31" xfId="21464"/>
    <cellStyle name="Calculation 2 32" xfId="21465"/>
    <cellStyle name="Calculation 2 33" xfId="21466"/>
    <cellStyle name="Calculation 2 34" xfId="48069"/>
    <cellStyle name="Calculation 2 4" xfId="612"/>
    <cellStyle name="Calculation 2 4 10" xfId="21467"/>
    <cellStyle name="Calculation 2 4 11" xfId="21468"/>
    <cellStyle name="Calculation 2 4 12" xfId="21469"/>
    <cellStyle name="Calculation 2 4 13" xfId="21470"/>
    <cellStyle name="Calculation 2 4 14" xfId="21471"/>
    <cellStyle name="Calculation 2 4 15" xfId="21472"/>
    <cellStyle name="Calculation 2 4 16" xfId="21473"/>
    <cellStyle name="Calculation 2 4 17" xfId="21474"/>
    <cellStyle name="Calculation 2 4 18" xfId="21475"/>
    <cellStyle name="Calculation 2 4 19" xfId="21476"/>
    <cellStyle name="Calculation 2 4 2" xfId="1475"/>
    <cellStyle name="Calculation 2 4 2 2" xfId="3049"/>
    <cellStyle name="Calculation 2 4 2 2 2" xfId="3050"/>
    <cellStyle name="Calculation 2 4 2 2 2 2" xfId="3051"/>
    <cellStyle name="Calculation 2 4 2 2 2 2 2" xfId="3052"/>
    <cellStyle name="Calculation 2 4 2 2 2 3" xfId="3053"/>
    <cellStyle name="Calculation 2 4 2 2 3" xfId="3054"/>
    <cellStyle name="Calculation 2 4 2 2 3 2" xfId="3055"/>
    <cellStyle name="Calculation 2 4 2 2 3 2 2" xfId="3056"/>
    <cellStyle name="Calculation 2 4 2 2 4" xfId="3057"/>
    <cellStyle name="Calculation 2 4 2 2 4 2" xfId="3058"/>
    <cellStyle name="Calculation 2 4 2 3" xfId="3059"/>
    <cellStyle name="Calculation 2 4 2 3 2" xfId="3060"/>
    <cellStyle name="Calculation 2 4 2 3 2 2" xfId="3061"/>
    <cellStyle name="Calculation 2 4 2 3 3" xfId="3062"/>
    <cellStyle name="Calculation 2 4 2 4" xfId="3063"/>
    <cellStyle name="Calculation 2 4 2 4 2" xfId="3064"/>
    <cellStyle name="Calculation 2 4 2 4 2 2" xfId="3065"/>
    <cellStyle name="Calculation 2 4 2 5" xfId="3066"/>
    <cellStyle name="Calculation 2 4 2 5 2" xfId="3067"/>
    <cellStyle name="Calculation 2 4 2 6" xfId="21477"/>
    <cellStyle name="Calculation 2 4 2 7" xfId="21478"/>
    <cellStyle name="Calculation 2 4 2 8" xfId="49523"/>
    <cellStyle name="Calculation 2 4 20" xfId="21479"/>
    <cellStyle name="Calculation 2 4 21" xfId="21480"/>
    <cellStyle name="Calculation 2 4 22" xfId="21481"/>
    <cellStyle name="Calculation 2 4 23" xfId="21482"/>
    <cellStyle name="Calculation 2 4 24" xfId="21483"/>
    <cellStyle name="Calculation 2 4 25" xfId="21484"/>
    <cellStyle name="Calculation 2 4 26" xfId="21485"/>
    <cellStyle name="Calculation 2 4 27" xfId="21486"/>
    <cellStyle name="Calculation 2 4 28" xfId="48070"/>
    <cellStyle name="Calculation 2 4 29" xfId="49000"/>
    <cellStyle name="Calculation 2 4 3" xfId="21487"/>
    <cellStyle name="Calculation 2 4 4" xfId="21488"/>
    <cellStyle name="Calculation 2 4 5" xfId="21489"/>
    <cellStyle name="Calculation 2 4 6" xfId="21490"/>
    <cellStyle name="Calculation 2 4 7" xfId="21491"/>
    <cellStyle name="Calculation 2 4 8" xfId="21492"/>
    <cellStyle name="Calculation 2 4 9" xfId="21493"/>
    <cellStyle name="Calculation 2 5" xfId="613"/>
    <cellStyle name="Calculation 2 5 10" xfId="21494"/>
    <cellStyle name="Calculation 2 5 11" xfId="21495"/>
    <cellStyle name="Calculation 2 5 12" xfId="21496"/>
    <cellStyle name="Calculation 2 5 13" xfId="21497"/>
    <cellStyle name="Calculation 2 5 14" xfId="21498"/>
    <cellStyle name="Calculation 2 5 15" xfId="21499"/>
    <cellStyle name="Calculation 2 5 16" xfId="21500"/>
    <cellStyle name="Calculation 2 5 17" xfId="21501"/>
    <cellStyle name="Calculation 2 5 18" xfId="21502"/>
    <cellStyle name="Calculation 2 5 19" xfId="21503"/>
    <cellStyle name="Calculation 2 5 2" xfId="1476"/>
    <cellStyle name="Calculation 2 5 2 2" xfId="3068"/>
    <cellStyle name="Calculation 2 5 2 2 2" xfId="3069"/>
    <cellStyle name="Calculation 2 5 2 2 2 2" xfId="3070"/>
    <cellStyle name="Calculation 2 5 2 2 2 2 2" xfId="3071"/>
    <cellStyle name="Calculation 2 5 2 2 2 3" xfId="3072"/>
    <cellStyle name="Calculation 2 5 2 2 3" xfId="3073"/>
    <cellStyle name="Calculation 2 5 2 2 3 2" xfId="3074"/>
    <cellStyle name="Calculation 2 5 2 2 3 2 2" xfId="3075"/>
    <cellStyle name="Calculation 2 5 2 2 4" xfId="3076"/>
    <cellStyle name="Calculation 2 5 2 2 4 2" xfId="3077"/>
    <cellStyle name="Calculation 2 5 2 3" xfId="3078"/>
    <cellStyle name="Calculation 2 5 2 3 2" xfId="3079"/>
    <cellStyle name="Calculation 2 5 2 3 2 2" xfId="3080"/>
    <cellStyle name="Calculation 2 5 2 3 3" xfId="3081"/>
    <cellStyle name="Calculation 2 5 2 4" xfId="3082"/>
    <cellStyle name="Calculation 2 5 2 4 2" xfId="3083"/>
    <cellStyle name="Calculation 2 5 2 4 2 2" xfId="3084"/>
    <cellStyle name="Calculation 2 5 2 5" xfId="3085"/>
    <cellStyle name="Calculation 2 5 2 5 2" xfId="3086"/>
    <cellStyle name="Calculation 2 5 2 6" xfId="21504"/>
    <cellStyle name="Calculation 2 5 2 7" xfId="21505"/>
    <cellStyle name="Calculation 2 5 2 8" xfId="49524"/>
    <cellStyle name="Calculation 2 5 20" xfId="21506"/>
    <cellStyle name="Calculation 2 5 21" xfId="21507"/>
    <cellStyle name="Calculation 2 5 22" xfId="21508"/>
    <cellStyle name="Calculation 2 5 23" xfId="21509"/>
    <cellStyle name="Calculation 2 5 24" xfId="21510"/>
    <cellStyle name="Calculation 2 5 25" xfId="21511"/>
    <cellStyle name="Calculation 2 5 26" xfId="21512"/>
    <cellStyle name="Calculation 2 5 27" xfId="21513"/>
    <cellStyle name="Calculation 2 5 28" xfId="48071"/>
    <cellStyle name="Calculation 2 5 29" xfId="49001"/>
    <cellStyle name="Calculation 2 5 3" xfId="21514"/>
    <cellStyle name="Calculation 2 5 4" xfId="21515"/>
    <cellStyle name="Calculation 2 5 5" xfId="21516"/>
    <cellStyle name="Calculation 2 5 6" xfId="21517"/>
    <cellStyle name="Calculation 2 5 7" xfId="21518"/>
    <cellStyle name="Calculation 2 5 8" xfId="21519"/>
    <cellStyle name="Calculation 2 5 9" xfId="21520"/>
    <cellStyle name="Calculation 2 6" xfId="614"/>
    <cellStyle name="Calculation 2 6 10" xfId="21521"/>
    <cellStyle name="Calculation 2 6 11" xfId="21522"/>
    <cellStyle name="Calculation 2 6 12" xfId="21523"/>
    <cellStyle name="Calculation 2 6 13" xfId="21524"/>
    <cellStyle name="Calculation 2 6 14" xfId="21525"/>
    <cellStyle name="Calculation 2 6 15" xfId="21526"/>
    <cellStyle name="Calculation 2 6 16" xfId="21527"/>
    <cellStyle name="Calculation 2 6 17" xfId="21528"/>
    <cellStyle name="Calculation 2 6 18" xfId="21529"/>
    <cellStyle name="Calculation 2 6 19" xfId="21530"/>
    <cellStyle name="Calculation 2 6 2" xfId="1477"/>
    <cellStyle name="Calculation 2 6 2 2" xfId="3087"/>
    <cellStyle name="Calculation 2 6 2 2 2" xfId="3088"/>
    <cellStyle name="Calculation 2 6 2 2 2 2" xfId="3089"/>
    <cellStyle name="Calculation 2 6 2 2 2 2 2" xfId="3090"/>
    <cellStyle name="Calculation 2 6 2 2 2 3" xfId="3091"/>
    <cellStyle name="Calculation 2 6 2 2 3" xfId="3092"/>
    <cellStyle name="Calculation 2 6 2 2 3 2" xfId="3093"/>
    <cellStyle name="Calculation 2 6 2 2 3 2 2" xfId="3094"/>
    <cellStyle name="Calculation 2 6 2 2 4" xfId="3095"/>
    <cellStyle name="Calculation 2 6 2 2 4 2" xfId="3096"/>
    <cellStyle name="Calculation 2 6 2 3" xfId="3097"/>
    <cellStyle name="Calculation 2 6 2 3 2" xfId="3098"/>
    <cellStyle name="Calculation 2 6 2 3 2 2" xfId="3099"/>
    <cellStyle name="Calculation 2 6 2 3 3" xfId="3100"/>
    <cellStyle name="Calculation 2 6 2 4" xfId="3101"/>
    <cellStyle name="Calculation 2 6 2 4 2" xfId="3102"/>
    <cellStyle name="Calculation 2 6 2 4 2 2" xfId="3103"/>
    <cellStyle name="Calculation 2 6 2 5" xfId="3104"/>
    <cellStyle name="Calculation 2 6 2 5 2" xfId="3105"/>
    <cellStyle name="Calculation 2 6 2 6" xfId="21531"/>
    <cellStyle name="Calculation 2 6 2 7" xfId="21532"/>
    <cellStyle name="Calculation 2 6 2 8" xfId="49525"/>
    <cellStyle name="Calculation 2 6 20" xfId="21533"/>
    <cellStyle name="Calculation 2 6 21" xfId="21534"/>
    <cellStyle name="Calculation 2 6 22" xfId="21535"/>
    <cellStyle name="Calculation 2 6 23" xfId="21536"/>
    <cellStyle name="Calculation 2 6 24" xfId="21537"/>
    <cellStyle name="Calculation 2 6 25" xfId="21538"/>
    <cellStyle name="Calculation 2 6 26" xfId="21539"/>
    <cellStyle name="Calculation 2 6 27" xfId="21540"/>
    <cellStyle name="Calculation 2 6 28" xfId="48072"/>
    <cellStyle name="Calculation 2 6 29" xfId="49002"/>
    <cellStyle name="Calculation 2 6 3" xfId="21541"/>
    <cellStyle name="Calculation 2 6 4" xfId="21542"/>
    <cellStyle name="Calculation 2 6 5" xfId="21543"/>
    <cellStyle name="Calculation 2 6 6" xfId="21544"/>
    <cellStyle name="Calculation 2 6 7" xfId="21545"/>
    <cellStyle name="Calculation 2 6 8" xfId="21546"/>
    <cellStyle name="Calculation 2 6 9" xfId="21547"/>
    <cellStyle name="Calculation 2 7" xfId="1478"/>
    <cellStyle name="Calculation 2 7 10" xfId="21548"/>
    <cellStyle name="Calculation 2 7 11" xfId="21549"/>
    <cellStyle name="Calculation 2 7 12" xfId="21550"/>
    <cellStyle name="Calculation 2 7 13" xfId="21551"/>
    <cellStyle name="Calculation 2 7 14" xfId="21552"/>
    <cellStyle name="Calculation 2 7 15" xfId="21553"/>
    <cellStyle name="Calculation 2 7 16" xfId="21554"/>
    <cellStyle name="Calculation 2 7 17" xfId="21555"/>
    <cellStyle name="Calculation 2 7 18" xfId="21556"/>
    <cellStyle name="Calculation 2 7 19" xfId="21557"/>
    <cellStyle name="Calculation 2 7 2" xfId="3106"/>
    <cellStyle name="Calculation 2 7 2 2" xfId="3107"/>
    <cellStyle name="Calculation 2 7 2 2 2" xfId="3108"/>
    <cellStyle name="Calculation 2 7 2 2 2 2" xfId="3109"/>
    <cellStyle name="Calculation 2 7 2 2 3" xfId="3110"/>
    <cellStyle name="Calculation 2 7 2 3" xfId="3111"/>
    <cellStyle name="Calculation 2 7 2 3 2" xfId="3112"/>
    <cellStyle name="Calculation 2 7 2 3 2 2" xfId="3113"/>
    <cellStyle name="Calculation 2 7 2 4" xfId="3114"/>
    <cellStyle name="Calculation 2 7 2 4 2" xfId="3115"/>
    <cellStyle name="Calculation 2 7 20" xfId="21558"/>
    <cellStyle name="Calculation 2 7 21" xfId="21559"/>
    <cellStyle name="Calculation 2 7 22" xfId="21560"/>
    <cellStyle name="Calculation 2 7 23" xfId="21561"/>
    <cellStyle name="Calculation 2 7 24" xfId="21562"/>
    <cellStyle name="Calculation 2 7 25" xfId="21563"/>
    <cellStyle name="Calculation 2 7 26" xfId="21564"/>
    <cellStyle name="Calculation 2 7 27" xfId="21565"/>
    <cellStyle name="Calculation 2 7 28" xfId="48073"/>
    <cellStyle name="Calculation 2 7 3" xfId="3116"/>
    <cellStyle name="Calculation 2 7 3 2" xfId="3117"/>
    <cellStyle name="Calculation 2 7 3 2 2" xfId="3118"/>
    <cellStyle name="Calculation 2 7 3 3" xfId="3119"/>
    <cellStyle name="Calculation 2 7 4" xfId="3120"/>
    <cellStyle name="Calculation 2 7 4 2" xfId="3121"/>
    <cellStyle name="Calculation 2 7 4 2 2" xfId="3122"/>
    <cellStyle name="Calculation 2 7 5" xfId="3123"/>
    <cellStyle name="Calculation 2 7 5 2" xfId="3124"/>
    <cellStyle name="Calculation 2 7 6" xfId="21566"/>
    <cellStyle name="Calculation 2 7 7" xfId="21567"/>
    <cellStyle name="Calculation 2 7 8" xfId="21568"/>
    <cellStyle name="Calculation 2 7 9" xfId="21569"/>
    <cellStyle name="Calculation 2 8" xfId="21570"/>
    <cellStyle name="Calculation 2 9" xfId="21571"/>
    <cellStyle name="Calculation 3" xfId="615"/>
    <cellStyle name="Calculation 3 10" xfId="21572"/>
    <cellStyle name="Calculation 3 11" xfId="21573"/>
    <cellStyle name="Calculation 3 12" xfId="21574"/>
    <cellStyle name="Calculation 3 13" xfId="21575"/>
    <cellStyle name="Calculation 3 14" xfId="21576"/>
    <cellStyle name="Calculation 3 15" xfId="21577"/>
    <cellStyle name="Calculation 3 16" xfId="21578"/>
    <cellStyle name="Calculation 3 17" xfId="21579"/>
    <cellStyle name="Calculation 3 18" xfId="21580"/>
    <cellStyle name="Calculation 3 19" xfId="21581"/>
    <cellStyle name="Calculation 3 2" xfId="1479"/>
    <cellStyle name="Calculation 3 2 2" xfId="3125"/>
    <cellStyle name="Calculation 3 2 2 2" xfId="3126"/>
    <cellStyle name="Calculation 3 2 2 2 2" xfId="3127"/>
    <cellStyle name="Calculation 3 2 2 2 2 2" xfId="3128"/>
    <cellStyle name="Calculation 3 2 2 2 3" xfId="3129"/>
    <cellStyle name="Calculation 3 2 2 3" xfId="3130"/>
    <cellStyle name="Calculation 3 2 2 3 2" xfId="3131"/>
    <cellStyle name="Calculation 3 2 2 3 2 2" xfId="3132"/>
    <cellStyle name="Calculation 3 2 2 4" xfId="3133"/>
    <cellStyle name="Calculation 3 2 2 4 2" xfId="3134"/>
    <cellStyle name="Calculation 3 2 3" xfId="3135"/>
    <cellStyle name="Calculation 3 2 3 2" xfId="3136"/>
    <cellStyle name="Calculation 3 2 3 2 2" xfId="3137"/>
    <cellStyle name="Calculation 3 2 3 3" xfId="3138"/>
    <cellStyle name="Calculation 3 2 4" xfId="3139"/>
    <cellStyle name="Calculation 3 2 4 2" xfId="3140"/>
    <cellStyle name="Calculation 3 2 4 2 2" xfId="3141"/>
    <cellStyle name="Calculation 3 2 5" xfId="3142"/>
    <cellStyle name="Calculation 3 2 5 2" xfId="3143"/>
    <cellStyle name="Calculation 3 2 6" xfId="21582"/>
    <cellStyle name="Calculation 3 2 7" xfId="21583"/>
    <cellStyle name="Calculation 3 2 8" xfId="49526"/>
    <cellStyle name="Calculation 3 20" xfId="21584"/>
    <cellStyle name="Calculation 3 21" xfId="21585"/>
    <cellStyle name="Calculation 3 22" xfId="21586"/>
    <cellStyle name="Calculation 3 23" xfId="21587"/>
    <cellStyle name="Calculation 3 24" xfId="21588"/>
    <cellStyle name="Calculation 3 25" xfId="21589"/>
    <cellStyle name="Calculation 3 26" xfId="21590"/>
    <cellStyle name="Calculation 3 27" xfId="21591"/>
    <cellStyle name="Calculation 3 28" xfId="48074"/>
    <cellStyle name="Calculation 3 29" xfId="49003"/>
    <cellStyle name="Calculation 3 3" xfId="21592"/>
    <cellStyle name="Calculation 3 3 2" xfId="21593"/>
    <cellStyle name="Calculation 3 4" xfId="21594"/>
    <cellStyle name="Calculation 3 5" xfId="21595"/>
    <cellStyle name="Calculation 3 6" xfId="21596"/>
    <cellStyle name="Calculation 3 7" xfId="21597"/>
    <cellStyle name="Calculation 3 8" xfId="21598"/>
    <cellStyle name="Calculation 3 9" xfId="21599"/>
    <cellStyle name="Calculation 4" xfId="616"/>
    <cellStyle name="Calculation 4 10" xfId="21600"/>
    <cellStyle name="Calculation 4 11" xfId="21601"/>
    <cellStyle name="Calculation 4 12" xfId="21602"/>
    <cellStyle name="Calculation 4 13" xfId="21603"/>
    <cellStyle name="Calculation 4 14" xfId="21604"/>
    <cellStyle name="Calculation 4 15" xfId="21605"/>
    <cellStyle name="Calculation 4 16" xfId="21606"/>
    <cellStyle name="Calculation 4 17" xfId="21607"/>
    <cellStyle name="Calculation 4 18" xfId="21608"/>
    <cellStyle name="Calculation 4 19" xfId="21609"/>
    <cellStyle name="Calculation 4 2" xfId="1480"/>
    <cellStyle name="Calculation 4 2 2" xfId="3144"/>
    <cellStyle name="Calculation 4 2 2 2" xfId="3145"/>
    <cellStyle name="Calculation 4 2 2 2 2" xfId="3146"/>
    <cellStyle name="Calculation 4 2 2 2 2 2" xfId="3147"/>
    <cellStyle name="Calculation 4 2 2 2 3" xfId="3148"/>
    <cellStyle name="Calculation 4 2 2 3" xfId="3149"/>
    <cellStyle name="Calculation 4 2 2 3 2" xfId="3150"/>
    <cellStyle name="Calculation 4 2 2 3 2 2" xfId="3151"/>
    <cellStyle name="Calculation 4 2 2 4" xfId="3152"/>
    <cellStyle name="Calculation 4 2 2 4 2" xfId="3153"/>
    <cellStyle name="Calculation 4 2 3" xfId="3154"/>
    <cellStyle name="Calculation 4 2 3 2" xfId="3155"/>
    <cellStyle name="Calculation 4 2 3 2 2" xfId="3156"/>
    <cellStyle name="Calculation 4 2 3 3" xfId="3157"/>
    <cellStyle name="Calculation 4 2 4" xfId="3158"/>
    <cellStyle name="Calculation 4 2 4 2" xfId="3159"/>
    <cellStyle name="Calculation 4 2 4 2 2" xfId="3160"/>
    <cellStyle name="Calculation 4 2 5" xfId="3161"/>
    <cellStyle name="Calculation 4 2 5 2" xfId="3162"/>
    <cellStyle name="Calculation 4 2 6" xfId="21610"/>
    <cellStyle name="Calculation 4 2 7" xfId="21611"/>
    <cellStyle name="Calculation 4 2 8" xfId="49527"/>
    <cellStyle name="Calculation 4 20" xfId="21612"/>
    <cellStyle name="Calculation 4 21" xfId="21613"/>
    <cellStyle name="Calculation 4 22" xfId="21614"/>
    <cellStyle name="Calculation 4 23" xfId="21615"/>
    <cellStyle name="Calculation 4 24" xfId="21616"/>
    <cellStyle name="Calculation 4 25" xfId="21617"/>
    <cellStyle name="Calculation 4 26" xfId="21618"/>
    <cellStyle name="Calculation 4 27" xfId="21619"/>
    <cellStyle name="Calculation 4 28" xfId="48075"/>
    <cellStyle name="Calculation 4 29" xfId="49004"/>
    <cellStyle name="Calculation 4 3" xfId="21620"/>
    <cellStyle name="Calculation 4 4" xfId="21621"/>
    <cellStyle name="Calculation 4 5" xfId="21622"/>
    <cellStyle name="Calculation 4 6" xfId="21623"/>
    <cellStyle name="Calculation 4 7" xfId="21624"/>
    <cellStyle name="Calculation 4 8" xfId="21625"/>
    <cellStyle name="Calculation 4 9" xfId="21626"/>
    <cellStyle name="Calculation 5" xfId="617"/>
    <cellStyle name="Calculation 5 10" xfId="21627"/>
    <cellStyle name="Calculation 5 11" xfId="21628"/>
    <cellStyle name="Calculation 5 12" xfId="21629"/>
    <cellStyle name="Calculation 5 13" xfId="21630"/>
    <cellStyle name="Calculation 5 14" xfId="21631"/>
    <cellStyle name="Calculation 5 15" xfId="21632"/>
    <cellStyle name="Calculation 5 16" xfId="21633"/>
    <cellStyle name="Calculation 5 17" xfId="21634"/>
    <cellStyle name="Calculation 5 18" xfId="21635"/>
    <cellStyle name="Calculation 5 19" xfId="21636"/>
    <cellStyle name="Calculation 5 2" xfId="1481"/>
    <cellStyle name="Calculation 5 2 2" xfId="3163"/>
    <cellStyle name="Calculation 5 2 2 2" xfId="3164"/>
    <cellStyle name="Calculation 5 2 2 2 2" xfId="3165"/>
    <cellStyle name="Calculation 5 2 2 2 2 2" xfId="3166"/>
    <cellStyle name="Calculation 5 2 2 2 3" xfId="3167"/>
    <cellStyle name="Calculation 5 2 2 3" xfId="3168"/>
    <cellStyle name="Calculation 5 2 2 3 2" xfId="3169"/>
    <cellStyle name="Calculation 5 2 2 3 2 2" xfId="3170"/>
    <cellStyle name="Calculation 5 2 2 4" xfId="3171"/>
    <cellStyle name="Calculation 5 2 2 4 2" xfId="3172"/>
    <cellStyle name="Calculation 5 2 3" xfId="3173"/>
    <cellStyle name="Calculation 5 2 3 2" xfId="3174"/>
    <cellStyle name="Calculation 5 2 3 2 2" xfId="3175"/>
    <cellStyle name="Calculation 5 2 3 3" xfId="3176"/>
    <cellStyle name="Calculation 5 2 4" xfId="3177"/>
    <cellStyle name="Calculation 5 2 4 2" xfId="3178"/>
    <cellStyle name="Calculation 5 2 4 2 2" xfId="3179"/>
    <cellStyle name="Calculation 5 2 5" xfId="3180"/>
    <cellStyle name="Calculation 5 2 5 2" xfId="3181"/>
    <cellStyle name="Calculation 5 2 6" xfId="21637"/>
    <cellStyle name="Calculation 5 2 7" xfId="21638"/>
    <cellStyle name="Calculation 5 2 8" xfId="49528"/>
    <cellStyle name="Calculation 5 20" xfId="21639"/>
    <cellStyle name="Calculation 5 21" xfId="21640"/>
    <cellStyle name="Calculation 5 22" xfId="21641"/>
    <cellStyle name="Calculation 5 23" xfId="21642"/>
    <cellStyle name="Calculation 5 24" xfId="21643"/>
    <cellStyle name="Calculation 5 25" xfId="21644"/>
    <cellStyle name="Calculation 5 26" xfId="21645"/>
    <cellStyle name="Calculation 5 27" xfId="21646"/>
    <cellStyle name="Calculation 5 28" xfId="48076"/>
    <cellStyle name="Calculation 5 29" xfId="49005"/>
    <cellStyle name="Calculation 5 3" xfId="21647"/>
    <cellStyle name="Calculation 5 4" xfId="21648"/>
    <cellStyle name="Calculation 5 5" xfId="21649"/>
    <cellStyle name="Calculation 5 6" xfId="21650"/>
    <cellStyle name="Calculation 5 7" xfId="21651"/>
    <cellStyle name="Calculation 5 8" xfId="21652"/>
    <cellStyle name="Calculation 5 9" xfId="21653"/>
    <cellStyle name="Calculation 6" xfId="618"/>
    <cellStyle name="Calculation 6 10" xfId="21654"/>
    <cellStyle name="Calculation 6 11" xfId="21655"/>
    <cellStyle name="Calculation 6 12" xfId="21656"/>
    <cellStyle name="Calculation 6 13" xfId="21657"/>
    <cellStyle name="Calculation 6 14" xfId="21658"/>
    <cellStyle name="Calculation 6 15" xfId="21659"/>
    <cellStyle name="Calculation 6 16" xfId="21660"/>
    <cellStyle name="Calculation 6 17" xfId="21661"/>
    <cellStyle name="Calculation 6 18" xfId="21662"/>
    <cellStyle name="Calculation 6 19" xfId="21663"/>
    <cellStyle name="Calculation 6 2" xfId="1482"/>
    <cellStyle name="Calculation 6 2 2" xfId="3182"/>
    <cellStyle name="Calculation 6 2 2 2" xfId="3183"/>
    <cellStyle name="Calculation 6 2 2 2 2" xfId="3184"/>
    <cellStyle name="Calculation 6 2 2 2 2 2" xfId="3185"/>
    <cellStyle name="Calculation 6 2 2 2 3" xfId="3186"/>
    <cellStyle name="Calculation 6 2 2 3" xfId="3187"/>
    <cellStyle name="Calculation 6 2 2 3 2" xfId="3188"/>
    <cellStyle name="Calculation 6 2 2 3 2 2" xfId="3189"/>
    <cellStyle name="Calculation 6 2 2 4" xfId="3190"/>
    <cellStyle name="Calculation 6 2 2 4 2" xfId="3191"/>
    <cellStyle name="Calculation 6 2 3" xfId="3192"/>
    <cellStyle name="Calculation 6 2 3 2" xfId="3193"/>
    <cellStyle name="Calculation 6 2 3 2 2" xfId="3194"/>
    <cellStyle name="Calculation 6 2 3 3" xfId="3195"/>
    <cellStyle name="Calculation 6 2 4" xfId="3196"/>
    <cellStyle name="Calculation 6 2 4 2" xfId="3197"/>
    <cellStyle name="Calculation 6 2 4 2 2" xfId="3198"/>
    <cellStyle name="Calculation 6 2 5" xfId="3199"/>
    <cellStyle name="Calculation 6 2 5 2" xfId="3200"/>
    <cellStyle name="Calculation 6 2 6" xfId="21664"/>
    <cellStyle name="Calculation 6 2 7" xfId="21665"/>
    <cellStyle name="Calculation 6 2 8" xfId="49529"/>
    <cellStyle name="Calculation 6 20" xfId="21666"/>
    <cellStyle name="Calculation 6 21" xfId="21667"/>
    <cellStyle name="Calculation 6 22" xfId="21668"/>
    <cellStyle name="Calculation 6 23" xfId="21669"/>
    <cellStyle name="Calculation 6 24" xfId="21670"/>
    <cellStyle name="Calculation 6 25" xfId="21671"/>
    <cellStyle name="Calculation 6 26" xfId="21672"/>
    <cellStyle name="Calculation 6 27" xfId="21673"/>
    <cellStyle name="Calculation 6 28" xfId="48077"/>
    <cellStyle name="Calculation 6 29" xfId="49006"/>
    <cellStyle name="Calculation 6 3" xfId="21674"/>
    <cellStyle name="Calculation 6 4" xfId="21675"/>
    <cellStyle name="Calculation 6 5" xfId="21676"/>
    <cellStyle name="Calculation 6 6" xfId="21677"/>
    <cellStyle name="Calculation 6 7" xfId="21678"/>
    <cellStyle name="Calculation 6 8" xfId="21679"/>
    <cellStyle name="Calculation 6 9" xfId="21680"/>
    <cellStyle name="Calculation 7" xfId="1483"/>
    <cellStyle name="Calculation 7 2" xfId="3201"/>
    <cellStyle name="Calculation 7 2 2" xfId="3202"/>
    <cellStyle name="Calculation 7 2 2 2" xfId="3203"/>
    <cellStyle name="Calculation 7 2 3" xfId="3204"/>
    <cellStyle name="Calculation 7 3" xfId="3205"/>
    <cellStyle name="Calculation 7 3 2" xfId="3206"/>
    <cellStyle name="Calculation 7 3 2 2" xfId="3207"/>
    <cellStyle name="Calculation 7 4" xfId="3208"/>
    <cellStyle name="Calculation 7 4 2" xfId="3209"/>
    <cellStyle name="Calculation 7 5" xfId="49520"/>
    <cellStyle name="caps 0.00" xfId="21681"/>
    <cellStyle name="Case" xfId="21682"/>
    <cellStyle name="CashFlow" xfId="21683"/>
    <cellStyle name="Category Name" xfId="21684"/>
    <cellStyle name="Category Name 2" xfId="21685"/>
    <cellStyle name="Category Name_111212 Omzet calculatie def" xfId="21686"/>
    <cellStyle name="cb%1" xfId="21687"/>
    <cellStyle name="cbn1" xfId="21688"/>
    <cellStyle name="cbn2" xfId="21689"/>
    <cellStyle name="Cel (tussen)resultaat" xfId="8"/>
    <cellStyle name="Cel Berekening" xfId="9"/>
    <cellStyle name="Cel Bijzonderheid" xfId="10"/>
    <cellStyle name="Cel Input" xfId="11"/>
    <cellStyle name="Cel n.v.t. (leeg)" xfId="62"/>
    <cellStyle name="Cel PM extern" xfId="12"/>
    <cellStyle name="Cel Verwijzing" xfId="13"/>
    <cellStyle name="Center/Bold" xfId="21690"/>
    <cellStyle name="CenterAcross" xfId="21691"/>
    <cellStyle name="Change" xfId="21692"/>
    <cellStyle name="Check Cell" xfId="20" hidden="1"/>
    <cellStyle name="Check Cell 2" xfId="189"/>
    <cellStyle name="Check Cell 2 2" xfId="1484"/>
    <cellStyle name="Check Cell 2 3" xfId="21693"/>
    <cellStyle name="Check Cell 3" xfId="1485"/>
    <cellStyle name="Check Cell 3 2" xfId="21694"/>
    <cellStyle name="Check Cell 4" xfId="3210"/>
    <cellStyle name="Check Cell 5" xfId="21695"/>
    <cellStyle name="cn1" xfId="21696"/>
    <cellStyle name="co" xfId="21697"/>
    <cellStyle name="co1" xfId="21698"/>
    <cellStyle name="co2" xfId="21699"/>
    <cellStyle name="Collegamento ipertestuale_PLDT" xfId="21700"/>
    <cellStyle name="Columm header straddle" xfId="21701"/>
    <cellStyle name="columnheader" xfId="21702"/>
    <cellStyle name="columnheader 2" xfId="21703"/>
    <cellStyle name="columnheader 2 2" xfId="21704"/>
    <cellStyle name="columnheader 3" xfId="21705"/>
    <cellStyle name="Comma  - Style1" xfId="21706"/>
    <cellStyle name="Comma  - Style2" xfId="21707"/>
    <cellStyle name="Comma  - Style3" xfId="21708"/>
    <cellStyle name="Comma  - Style4" xfId="21709"/>
    <cellStyle name="Comma  - Style5" xfId="21710"/>
    <cellStyle name="Comma  - Style6" xfId="21711"/>
    <cellStyle name="Comma  - Style7" xfId="21712"/>
    <cellStyle name="Comma  - Style8" xfId="21713"/>
    <cellStyle name="Comma (1)" xfId="21714"/>
    <cellStyle name="Comma [0] 2" xfId="21715"/>
    <cellStyle name="Comma [00]" xfId="21716"/>
    <cellStyle name="Comma [1]" xfId="21717"/>
    <cellStyle name="Comma 0" xfId="21718"/>
    <cellStyle name="Comma 0*" xfId="21719"/>
    <cellStyle name="Comma 0_5gny1198" xfId="21720"/>
    <cellStyle name="Comma 10" xfId="21721"/>
    <cellStyle name="Comma 11" xfId="21722"/>
    <cellStyle name="Comma 12" xfId="21723"/>
    <cellStyle name="Comma 13" xfId="21724"/>
    <cellStyle name="Comma 14" xfId="21725"/>
    <cellStyle name="Comma 15" xfId="21726"/>
    <cellStyle name="Comma 16" xfId="21727"/>
    <cellStyle name="Comma 17" xfId="21728"/>
    <cellStyle name="Comma 18" xfId="21729"/>
    <cellStyle name="Comma 19" xfId="21730"/>
    <cellStyle name="Comma 2" xfId="19672"/>
    <cellStyle name="Comma 2 10" xfId="21731"/>
    <cellStyle name="Comma 2 11" xfId="21732"/>
    <cellStyle name="Comma 2 2" xfId="21733"/>
    <cellStyle name="Comma 2 3" xfId="21734"/>
    <cellStyle name="Comma 2 4" xfId="21735"/>
    <cellStyle name="Comma 2 5" xfId="21736"/>
    <cellStyle name="Comma 2 6" xfId="21737"/>
    <cellStyle name="Comma 2 7" xfId="21738"/>
    <cellStyle name="Comma 2 8" xfId="21739"/>
    <cellStyle name="Comma 2 9" xfId="21740"/>
    <cellStyle name="Comma 2*" xfId="21741"/>
    <cellStyle name="Comma 2_090702 Fair scenario Jens BP costs" xfId="21742"/>
    <cellStyle name="Comma 20" xfId="21743"/>
    <cellStyle name="Comma 21" xfId="21744"/>
    <cellStyle name="Comma 22" xfId="21745"/>
    <cellStyle name="Comma 23" xfId="21746"/>
    <cellStyle name="Comma 24" xfId="21747"/>
    <cellStyle name="Comma 25" xfId="21748"/>
    <cellStyle name="Comma 26" xfId="21749"/>
    <cellStyle name="Comma 27" xfId="21750"/>
    <cellStyle name="Comma 28" xfId="21751"/>
    <cellStyle name="Comma 29" xfId="21752"/>
    <cellStyle name="Comma 3" xfId="3211"/>
    <cellStyle name="Comma 3 2" xfId="21753"/>
    <cellStyle name="Comma 3*" xfId="21754"/>
    <cellStyle name="Comma 30" xfId="21755"/>
    <cellStyle name="Comma 31" xfId="21756"/>
    <cellStyle name="Comma 32" xfId="21757"/>
    <cellStyle name="Comma 33" xfId="21758"/>
    <cellStyle name="Comma 34" xfId="21759"/>
    <cellStyle name="Comma 35" xfId="21760"/>
    <cellStyle name="Comma 36" xfId="114"/>
    <cellStyle name="Comma 4" xfId="19673"/>
    <cellStyle name="Comma 4 2" xfId="21761"/>
    <cellStyle name="Comma 4 3" xfId="21762"/>
    <cellStyle name="Comma 4 4" xfId="21763"/>
    <cellStyle name="Comma 5" xfId="21764"/>
    <cellStyle name="Comma 6" xfId="21765"/>
    <cellStyle name="Comma 7" xfId="21766"/>
    <cellStyle name="Comma 8" xfId="21767"/>
    <cellStyle name="Comma 8 2" xfId="21768"/>
    <cellStyle name="Comma 8_111212 Omzet calculatie def" xfId="21769"/>
    <cellStyle name="Comma 9" xfId="21770"/>
    <cellStyle name="Comma*" xfId="21771"/>
    <cellStyle name="Comma0" xfId="21772"/>
    <cellStyle name="CommaKM" xfId="21773"/>
    <cellStyle name="Compressed" xfId="21774"/>
    <cellStyle name="comps" xfId="21775"/>
    <cellStyle name="Controlecel 2" xfId="386"/>
    <cellStyle name="Controlecel 3" xfId="1486"/>
    <cellStyle name="Copied" xfId="21776"/>
    <cellStyle name="COST1" xfId="21777"/>
    <cellStyle name="COVERAGE" xfId="21778"/>
    <cellStyle name="cpo" xfId="21779"/>
    <cellStyle name="Currency (1)" xfId="21780"/>
    <cellStyle name="Currency (no dec.)" xfId="21781"/>
    <cellStyle name="Currency [0.00]" xfId="21782"/>
    <cellStyle name="Currency [0] 2" xfId="21783"/>
    <cellStyle name="Currency [00]" xfId="21784"/>
    <cellStyle name="Currency 0" xfId="21785"/>
    <cellStyle name="Currency 2" xfId="21786"/>
    <cellStyle name="Currency 2 2" xfId="21787"/>
    <cellStyle name="Currency 2*" xfId="21788"/>
    <cellStyle name="Currency 2_5gny1198" xfId="21789"/>
    <cellStyle name="Currency 3" xfId="21790"/>
    <cellStyle name="Currency 3*" xfId="21791"/>
    <cellStyle name="Currency 4" xfId="21792"/>
    <cellStyle name="Currency 5" xfId="21793"/>
    <cellStyle name="Currency Input" xfId="21794"/>
    <cellStyle name="Currency0" xfId="21795"/>
    <cellStyle name="currnecy" xfId="21796"/>
    <cellStyle name="CurRtAligned" xfId="21797"/>
    <cellStyle name="Dash" xfId="21798"/>
    <cellStyle name="DATA" xfId="21799"/>
    <cellStyle name="DATA Amount" xfId="21800"/>
    <cellStyle name="data2" xfId="21801"/>
    <cellStyle name="Date" xfId="21802"/>
    <cellStyle name="Date [mmm-d-yyyy]" xfId="21803"/>
    <cellStyle name="Date [mmm-yy]" xfId="21804"/>
    <cellStyle name="Date [mmm-yyyy]" xfId="21805"/>
    <cellStyle name="Date [mmm-yyyy] 2" xfId="21806"/>
    <cellStyle name="Date [mmm-yyyy] 2 2" xfId="21807"/>
    <cellStyle name="Date [mmm-yyyy] 3" xfId="21808"/>
    <cellStyle name="Date 10" xfId="21809"/>
    <cellStyle name="Date 11" xfId="21810"/>
    <cellStyle name="Date 12" xfId="21811"/>
    <cellStyle name="Date 12 2" xfId="21812"/>
    <cellStyle name="Date 12 3" xfId="21813"/>
    <cellStyle name="Date 12 4" xfId="21814"/>
    <cellStyle name="Date 12 5" xfId="21815"/>
    <cellStyle name="Date 12 6" xfId="21816"/>
    <cellStyle name="Date 12 7" xfId="21817"/>
    <cellStyle name="Date 12 8" xfId="21818"/>
    <cellStyle name="Date 12_090324 Impairment model 2 Gasunie Other" xfId="21819"/>
    <cellStyle name="Date 13" xfId="21820"/>
    <cellStyle name="Date 13 2" xfId="21821"/>
    <cellStyle name="Date 13 3" xfId="21822"/>
    <cellStyle name="Date 13 4" xfId="21823"/>
    <cellStyle name="Date 13 5" xfId="21824"/>
    <cellStyle name="Date 13 6" xfId="21825"/>
    <cellStyle name="Date 13 7" xfId="21826"/>
    <cellStyle name="Date 13 8" xfId="21827"/>
    <cellStyle name="Date 13_090324 Impairment model 2 Gasunie Other" xfId="21828"/>
    <cellStyle name="Date 14" xfId="21829"/>
    <cellStyle name="Date 14 2" xfId="21830"/>
    <cellStyle name="Date 14 3" xfId="21831"/>
    <cellStyle name="Date 14 4" xfId="21832"/>
    <cellStyle name="Date 14 5" xfId="21833"/>
    <cellStyle name="Date 14 6" xfId="21834"/>
    <cellStyle name="Date 14 7" xfId="21835"/>
    <cellStyle name="Date 14 8" xfId="21836"/>
    <cellStyle name="Date 14_090324 Impairment model 2 Gasunie Other" xfId="21837"/>
    <cellStyle name="Date 15" xfId="21838"/>
    <cellStyle name="Date 15 2" xfId="21839"/>
    <cellStyle name="Date 15 3" xfId="21840"/>
    <cellStyle name="Date 15 4" xfId="21841"/>
    <cellStyle name="Date 15 5" xfId="21842"/>
    <cellStyle name="Date 15 6" xfId="21843"/>
    <cellStyle name="Date 15 7" xfId="21844"/>
    <cellStyle name="Date 15 8" xfId="21845"/>
    <cellStyle name="Date 15_090324 Impairment model 2 Gasunie Other" xfId="21846"/>
    <cellStyle name="Date 16" xfId="21847"/>
    <cellStyle name="Date 17" xfId="21848"/>
    <cellStyle name="Date 18" xfId="21849"/>
    <cellStyle name="Date 19" xfId="21850"/>
    <cellStyle name="Date 2" xfId="21851"/>
    <cellStyle name="Date 20" xfId="21852"/>
    <cellStyle name="Date 21" xfId="21853"/>
    <cellStyle name="Date 22" xfId="21854"/>
    <cellStyle name="Date 23" xfId="21855"/>
    <cellStyle name="Date 24" xfId="21856"/>
    <cellStyle name="Date 25" xfId="21857"/>
    <cellStyle name="Date 26" xfId="21858"/>
    <cellStyle name="Date 27" xfId="21859"/>
    <cellStyle name="Date 3" xfId="21860"/>
    <cellStyle name="Date 4" xfId="21861"/>
    <cellStyle name="Date 5" xfId="21862"/>
    <cellStyle name="Date 6" xfId="21863"/>
    <cellStyle name="Date 7" xfId="21864"/>
    <cellStyle name="Date 8" xfId="21865"/>
    <cellStyle name="Date 9" xfId="21866"/>
    <cellStyle name="Date Aligned" xfId="21867"/>
    <cellStyle name="Date Short" xfId="21868"/>
    <cellStyle name="Date_090702 Fair scenario Jens BP costs" xfId="21869"/>
    <cellStyle name="Date1" xfId="21870"/>
    <cellStyle name="date2" xfId="21871"/>
    <cellStyle name="date2 2" xfId="21872"/>
    <cellStyle name="date3" xfId="21873"/>
    <cellStyle name="Dates" xfId="21874"/>
    <cellStyle name="DateYear" xfId="21875"/>
    <cellStyle name="Decimal" xfId="21876"/>
    <cellStyle name="decimal 0" xfId="21877"/>
    <cellStyle name="decimal 1" xfId="21878"/>
    <cellStyle name="Decimal_Market Watch" xfId="21879"/>
    <cellStyle name="Detail" xfId="21880"/>
    <cellStyle name="Deviant" xfId="21881"/>
    <cellStyle name="Deviant 2" xfId="21882"/>
    <cellStyle name="Dezimal_2009-05-18-BNetzA-Beispiel_Leitfaden_05_2009" xfId="21883"/>
    <cellStyle name="Dollar" xfId="21884"/>
    <cellStyle name="Dollar1" xfId="21885"/>
    <cellStyle name="Dollar1Blue" xfId="21886"/>
    <cellStyle name="Dollar2" xfId="21887"/>
    <cellStyle name="DollarWhole" xfId="21888"/>
    <cellStyle name="Dotted Line" xfId="21889"/>
    <cellStyle name="Double Accounting" xfId="21890"/>
    <cellStyle name="double underscore" xfId="21891"/>
    <cellStyle name="Eingabe" xfId="190"/>
    <cellStyle name="Eingabe 10" xfId="21892"/>
    <cellStyle name="Eingabe 11" xfId="21893"/>
    <cellStyle name="Eingabe 12" xfId="21894"/>
    <cellStyle name="Eingabe 13" xfId="21895"/>
    <cellStyle name="Eingabe 14" xfId="21896"/>
    <cellStyle name="Eingabe 15" xfId="21897"/>
    <cellStyle name="Eingabe 16" xfId="21898"/>
    <cellStyle name="Eingabe 17" xfId="21899"/>
    <cellStyle name="Eingabe 18" xfId="21900"/>
    <cellStyle name="Eingabe 19" xfId="21901"/>
    <cellStyle name="Eingabe 2" xfId="1487"/>
    <cellStyle name="Eingabe 2 2" xfId="3212"/>
    <cellStyle name="Eingabe 2 2 2" xfId="3213"/>
    <cellStyle name="Eingabe 2 2 2 2" xfId="3214"/>
    <cellStyle name="Eingabe 2 2 2 2 2" xfId="3215"/>
    <cellStyle name="Eingabe 2 2 2 3" xfId="3216"/>
    <cellStyle name="Eingabe 2 2 3" xfId="3217"/>
    <cellStyle name="Eingabe 2 2 3 2" xfId="3218"/>
    <cellStyle name="Eingabe 2 2 3 2 2" xfId="3219"/>
    <cellStyle name="Eingabe 2 2 4" xfId="3220"/>
    <cellStyle name="Eingabe 2 2 4 2" xfId="3221"/>
    <cellStyle name="Eingabe 2 3" xfId="3222"/>
    <cellStyle name="Eingabe 2 3 2" xfId="3223"/>
    <cellStyle name="Eingabe 2 3 2 2" xfId="3224"/>
    <cellStyle name="Eingabe 2 3 3" xfId="3225"/>
    <cellStyle name="Eingabe 2 4" xfId="3226"/>
    <cellStyle name="Eingabe 2 4 2" xfId="3227"/>
    <cellStyle name="Eingabe 2 4 2 2" xfId="3228"/>
    <cellStyle name="Eingabe 2 5" xfId="3229"/>
    <cellStyle name="Eingabe 2 5 2" xfId="3230"/>
    <cellStyle name="Eingabe 2 6" xfId="21902"/>
    <cellStyle name="Eingabe 2 7" xfId="21903"/>
    <cellStyle name="Eingabe 20" xfId="21904"/>
    <cellStyle name="Eingabe 21" xfId="21905"/>
    <cellStyle name="Eingabe 22" xfId="21906"/>
    <cellStyle name="Eingabe 23" xfId="21907"/>
    <cellStyle name="Eingabe 24" xfId="21908"/>
    <cellStyle name="Eingabe 25" xfId="21909"/>
    <cellStyle name="Eingabe 26" xfId="21910"/>
    <cellStyle name="Eingabe 27" xfId="21911"/>
    <cellStyle name="Eingabe 3" xfId="21912"/>
    <cellStyle name="Eingabe 4" xfId="21913"/>
    <cellStyle name="Eingabe 5" xfId="21914"/>
    <cellStyle name="Eingabe 6" xfId="21915"/>
    <cellStyle name="Eingabe 7" xfId="21916"/>
    <cellStyle name="Eingabe 8" xfId="21917"/>
    <cellStyle name="Eingabe 9" xfId="21918"/>
    <cellStyle name="Einheit" xfId="21919"/>
    <cellStyle name="Emphasis 1" xfId="110"/>
    <cellStyle name="Emphasis 2" xfId="111"/>
    <cellStyle name="Emphasis 3" xfId="112"/>
    <cellStyle name="Enter Currency (0)" xfId="21920"/>
    <cellStyle name="Enter Currency (2)" xfId="21921"/>
    <cellStyle name="Enter Units (0)" xfId="21922"/>
    <cellStyle name="Enter Units (1)" xfId="21923"/>
    <cellStyle name="Enter Units (2)" xfId="21924"/>
    <cellStyle name="Entered" xfId="21925"/>
    <cellStyle name="Ergebnis" xfId="191"/>
    <cellStyle name="Ergebnis 10" xfId="21926"/>
    <cellStyle name="Ergebnis 11" xfId="21927"/>
    <cellStyle name="Ergebnis 12" xfId="21928"/>
    <cellStyle name="Ergebnis 13" xfId="21929"/>
    <cellStyle name="Ergebnis 14" xfId="21930"/>
    <cellStyle name="Ergebnis 15" xfId="21931"/>
    <cellStyle name="Ergebnis 16" xfId="21932"/>
    <cellStyle name="Ergebnis 17" xfId="21933"/>
    <cellStyle name="Ergebnis 18" xfId="21934"/>
    <cellStyle name="Ergebnis 19" xfId="21935"/>
    <cellStyle name="Ergebnis 2" xfId="1488"/>
    <cellStyle name="Ergebnis 2 2" xfId="3231"/>
    <cellStyle name="Ergebnis 2 2 2" xfId="3232"/>
    <cellStyle name="Ergebnis 2 2 2 2" xfId="3233"/>
    <cellStyle name="Ergebnis 2 2 2 2 2" xfId="3234"/>
    <cellStyle name="Ergebnis 2 2 2 3" xfId="3235"/>
    <cellStyle name="Ergebnis 2 2 3" xfId="3236"/>
    <cellStyle name="Ergebnis 2 2 3 2" xfId="3237"/>
    <cellStyle name="Ergebnis 2 2 3 2 2" xfId="3238"/>
    <cellStyle name="Ergebnis 2 2 4" xfId="3239"/>
    <cellStyle name="Ergebnis 2 2 4 2" xfId="3240"/>
    <cellStyle name="Ergebnis 2 3" xfId="3241"/>
    <cellStyle name="Ergebnis 2 3 2" xfId="3242"/>
    <cellStyle name="Ergebnis 2 3 2 2" xfId="3243"/>
    <cellStyle name="Ergebnis 2 3 3" xfId="3244"/>
    <cellStyle name="Ergebnis 2 4" xfId="3245"/>
    <cellStyle name="Ergebnis 2 4 2" xfId="3246"/>
    <cellStyle name="Ergebnis 2 4 2 2" xfId="3247"/>
    <cellStyle name="Ergebnis 2 5" xfId="3248"/>
    <cellStyle name="Ergebnis 2 5 2" xfId="3249"/>
    <cellStyle name="Ergebnis 2 6" xfId="21936"/>
    <cellStyle name="Ergebnis 2 7" xfId="21937"/>
    <cellStyle name="Ergebnis 20" xfId="21938"/>
    <cellStyle name="Ergebnis 21" xfId="21939"/>
    <cellStyle name="Ergebnis 3" xfId="21940"/>
    <cellStyle name="Ergebnis 4" xfId="21941"/>
    <cellStyle name="Ergebnis 5" xfId="21942"/>
    <cellStyle name="Ergebnis 6" xfId="21943"/>
    <cellStyle name="Ergebnis 7" xfId="21944"/>
    <cellStyle name="Ergebnis 8" xfId="21945"/>
    <cellStyle name="Ergebnis 9" xfId="21946"/>
    <cellStyle name="Erklärender Text" xfId="192"/>
    <cellStyle name="Est - $" xfId="21947"/>
    <cellStyle name="Est - %" xfId="21948"/>
    <cellStyle name="Est 0,000.0" xfId="21949"/>
    <cellStyle name="Euro" xfId="113"/>
    <cellStyle name="Euro-" xfId="21950"/>
    <cellStyle name="Euro 10" xfId="21951"/>
    <cellStyle name="Euro 11" xfId="21952"/>
    <cellStyle name="Euro 12" xfId="21953"/>
    <cellStyle name="Euro 13" xfId="21954"/>
    <cellStyle name="Euro 14" xfId="21955"/>
    <cellStyle name="Euro 15" xfId="21956"/>
    <cellStyle name="Euro 16" xfId="21957"/>
    <cellStyle name="Euro 17" xfId="21958"/>
    <cellStyle name="Euro 18" xfId="21959"/>
    <cellStyle name="Euro 19" xfId="21960"/>
    <cellStyle name="Euro 2" xfId="193"/>
    <cellStyle name="Euro 2 2" xfId="463"/>
    <cellStyle name="Euro 2 2 2" xfId="3250"/>
    <cellStyle name="Euro 2 2 3" xfId="21961"/>
    <cellStyle name="Euro 2 3" xfId="620"/>
    <cellStyle name="Euro 2 3 2" xfId="21962"/>
    <cellStyle name="Euro 2 4" xfId="3251"/>
    <cellStyle name="Euro 2 5" xfId="21963"/>
    <cellStyle name="Euro 20" xfId="21964"/>
    <cellStyle name="Euro 21" xfId="21965"/>
    <cellStyle name="Euro 22" xfId="21966"/>
    <cellStyle name="Euro 23" xfId="21967"/>
    <cellStyle name="Euro 24" xfId="21968"/>
    <cellStyle name="Euro 25" xfId="21969"/>
    <cellStyle name="Euro 26" xfId="21970"/>
    <cellStyle name="Euro 27" xfId="21971"/>
    <cellStyle name="Euro 28" xfId="21972"/>
    <cellStyle name="Euro 29" xfId="21973"/>
    <cellStyle name="Euro 3" xfId="619"/>
    <cellStyle name="Euro 3 2" xfId="3252"/>
    <cellStyle name="Euro 30" xfId="21974"/>
    <cellStyle name="Euro 31" xfId="21975"/>
    <cellStyle name="Euro 32" xfId="21976"/>
    <cellStyle name="Euro 33" xfId="21977"/>
    <cellStyle name="Euro 34" xfId="21978"/>
    <cellStyle name="Euro 35" xfId="21979"/>
    <cellStyle name="Euro 36" xfId="21980"/>
    <cellStyle name="Euro 37" xfId="21981"/>
    <cellStyle name="Euro 38" xfId="21982"/>
    <cellStyle name="Euro 39" xfId="21983"/>
    <cellStyle name="Euro 4" xfId="1369"/>
    <cellStyle name="Euro 4 2" xfId="21984"/>
    <cellStyle name="Euro 40" xfId="21985"/>
    <cellStyle name="Euro 41" xfId="21986"/>
    <cellStyle name="Euro 42" xfId="21987"/>
    <cellStyle name="Euro 43" xfId="21988"/>
    <cellStyle name="Euro 44" xfId="21989"/>
    <cellStyle name="Euro 45" xfId="21990"/>
    <cellStyle name="Euro 46" xfId="21991"/>
    <cellStyle name="Euro 47" xfId="21992"/>
    <cellStyle name="Euro 48" xfId="21993"/>
    <cellStyle name="Euro 49" xfId="21994"/>
    <cellStyle name="Euro 5" xfId="21995"/>
    <cellStyle name="Euro 50" xfId="21996"/>
    <cellStyle name="Euro 51" xfId="21997"/>
    <cellStyle name="Euro 52" xfId="21998"/>
    <cellStyle name="Euro 53" xfId="21999"/>
    <cellStyle name="Euro 54" xfId="22000"/>
    <cellStyle name="Euro 55" xfId="22001"/>
    <cellStyle name="Euro 56" xfId="22002"/>
    <cellStyle name="Euro 57" xfId="22003"/>
    <cellStyle name="Euro 6" xfId="22004"/>
    <cellStyle name="Euro 7" xfId="22005"/>
    <cellStyle name="Euro 8" xfId="22006"/>
    <cellStyle name="Euro 9" xfId="22007"/>
    <cellStyle name="Euro_5gny1198" xfId="22008"/>
    <cellStyle name="ex_ratio" xfId="22009"/>
    <cellStyle name="Explanatory Text" xfId="34" hidden="1"/>
    <cellStyle name="Explanatory Text 2" xfId="194"/>
    <cellStyle name="Explanatory Text 2 2" xfId="1489"/>
    <cellStyle name="Explanatory Text 2 3" xfId="22010"/>
    <cellStyle name="Explanatory Text 3" xfId="1490"/>
    <cellStyle name="Explanatory Text 3 2" xfId="22011"/>
    <cellStyle name="Explanatory Text 4" xfId="3253"/>
    <cellStyle name="Explanatory Text 5" xfId="22012"/>
    <cellStyle name="EY%colcalc" xfId="22013"/>
    <cellStyle name="EY%input" xfId="22014"/>
    <cellStyle name="EY%rowcalc" xfId="22015"/>
    <cellStyle name="EY0 m" xfId="22016"/>
    <cellStyle name="EY0dp" xfId="22017"/>
    <cellStyle name="EY1dp" xfId="22018"/>
    <cellStyle name="EY2dp" xfId="22019"/>
    <cellStyle name="EY3dp" xfId="22020"/>
    <cellStyle name="EYColumnHeading" xfId="22021"/>
    <cellStyle name="EYHeading1" xfId="22022"/>
    <cellStyle name="EYheading2" xfId="22023"/>
    <cellStyle name="EYheading3" xfId="22024"/>
    <cellStyle name="EYnumber" xfId="22025"/>
    <cellStyle name="EYodp" xfId="22026"/>
    <cellStyle name="EYSheetHeader1" xfId="22027"/>
    <cellStyle name="EYtext" xfId="22028"/>
    <cellStyle name="Factor" xfId="22029"/>
    <cellStyle name="Factor 2" xfId="22030"/>
    <cellStyle name="FF_EURO" xfId="22031"/>
    <cellStyle name="Fixed" xfId="22032"/>
    <cellStyle name="Fixed (1)" xfId="22033"/>
    <cellStyle name="Fixed_Balance Sheet" xfId="22034"/>
    <cellStyle name="FOOTER - Style1" xfId="22035"/>
    <cellStyle name="Footnote" xfId="22036"/>
    <cellStyle name="Formula" xfId="22037"/>
    <cellStyle name="fourdecplace" xfId="22038"/>
    <cellStyle name="Gekoppelde cel" xfId="19" builtinId="24" hidden="1"/>
    <cellStyle name="Gekoppelde cel" xfId="49024" builtinId="24" customBuiltin="1"/>
    <cellStyle name="Gekoppelde cel 2" xfId="387"/>
    <cellStyle name="Gekoppelde cel 2 2" xfId="1491"/>
    <cellStyle name="Gekoppelde cel 3" xfId="1370"/>
    <cellStyle name="Gekoppelde cel 3 2" xfId="1492"/>
    <cellStyle name="Gekoppelde cel 3 2 2" xfId="22039"/>
    <cellStyle name="Gekoppelde cel 3 3" xfId="2488"/>
    <cellStyle name="Gekoppelde cel 3 3 2" xfId="22040"/>
    <cellStyle name="Gekoppelde cel 3 4" xfId="22041"/>
    <cellStyle name="Gekoppelde cel 4" xfId="1493"/>
    <cellStyle name="Gekoppelde cel 5" xfId="1494"/>
    <cellStyle name="Gekoppelde cel 6" xfId="22042"/>
    <cellStyle name="Gevolgde hyperlink" xfId="60" builtinId="9" hidden="1"/>
    <cellStyle name="Goed" xfId="1" builtinId="26" hidden="1"/>
    <cellStyle name="Goed" xfId="49007" builtinId="26" customBuiltin="1"/>
    <cellStyle name="Goed 2" xfId="388"/>
    <cellStyle name="Goed 2 2" xfId="1495"/>
    <cellStyle name="Goed 3" xfId="1371"/>
    <cellStyle name="Goed 3 2" xfId="1496"/>
    <cellStyle name="Goed 3 2 2" xfId="22043"/>
    <cellStyle name="Goed 3 3" xfId="2489"/>
    <cellStyle name="Goed 3 3 2" xfId="22044"/>
    <cellStyle name="Goed 3 4" xfId="22045"/>
    <cellStyle name="Goed 4" xfId="1497"/>
    <cellStyle name="Goed 5" xfId="1498"/>
    <cellStyle name="Goed 6" xfId="22046"/>
    <cellStyle name="Good 2" xfId="195"/>
    <cellStyle name="Good 2 2" xfId="22047"/>
    <cellStyle name="Good 2 2 2" xfId="22048"/>
    <cellStyle name="Good 2 3" xfId="22049"/>
    <cellStyle name="Good 3" xfId="2490"/>
    <cellStyle name="Good 3 2" xfId="22050"/>
    <cellStyle name="Good 4" xfId="22051"/>
    <cellStyle name="Grand" xfId="22052"/>
    <cellStyle name="Grey" xfId="22053"/>
    <cellStyle name="GROSS" xfId="22054"/>
    <cellStyle name="GrowthRate" xfId="22055"/>
    <cellStyle name="Gut" xfId="196"/>
    <cellStyle name="h" xfId="22056"/>
    <cellStyle name="h_SummaryB" xfId="22057"/>
    <cellStyle name="h1" xfId="22058"/>
    <cellStyle name="h2" xfId="22059"/>
    <cellStyle name="h3" xfId="22060"/>
    <cellStyle name="hard no." xfId="22061"/>
    <cellStyle name="hard no. 2" xfId="22062"/>
    <cellStyle name="hard no._111212 Omzet calculatie def" xfId="22063"/>
    <cellStyle name="Hard Percent" xfId="22064"/>
    <cellStyle name="Hardcode" xfId="22065"/>
    <cellStyle name="Header" xfId="197"/>
    <cellStyle name="Header 2" xfId="22066"/>
    <cellStyle name="Header1" xfId="22067"/>
    <cellStyle name="Header2" xfId="22068"/>
    <cellStyle name="Header2 2" xfId="22069"/>
    <cellStyle name="Header2 2 2" xfId="22070"/>
    <cellStyle name="Header2 3" xfId="22071"/>
    <cellStyle name="Header2 3 2" xfId="22072"/>
    <cellStyle name="Header2 4" xfId="22073"/>
    <cellStyle name="Header2_111212 Omzet calculatie def" xfId="22074"/>
    <cellStyle name="Heading" xfId="22075"/>
    <cellStyle name="Heading 1" xfId="29" hidden="1"/>
    <cellStyle name="Heading 1 2" xfId="198"/>
    <cellStyle name="Heading 1 2 2" xfId="1499"/>
    <cellStyle name="Heading 1 2 3" xfId="22076"/>
    <cellStyle name="Heading 1 3" xfId="1500"/>
    <cellStyle name="Heading 1 3 2" xfId="22077"/>
    <cellStyle name="Heading 1 3 3" xfId="22078"/>
    <cellStyle name="Heading 1 4" xfId="3254"/>
    <cellStyle name="Heading 1 4 2" xfId="22079"/>
    <cellStyle name="Heading 1 5" xfId="22080"/>
    <cellStyle name="Heading 2" xfId="30" hidden="1"/>
    <cellStyle name="Heading 2 2" xfId="199"/>
    <cellStyle name="Heading 2 2 2" xfId="1501"/>
    <cellStyle name="Heading 2 2 3" xfId="22081"/>
    <cellStyle name="Heading 2 3" xfId="1502"/>
    <cellStyle name="Heading 2 3 2" xfId="22082"/>
    <cellStyle name="Heading 2 3 3" xfId="22083"/>
    <cellStyle name="Heading 2 4" xfId="3255"/>
    <cellStyle name="Heading 2 4 2" xfId="22084"/>
    <cellStyle name="Heading 2 5" xfId="22085"/>
    <cellStyle name="Heading 3" xfId="31" hidden="1"/>
    <cellStyle name="Heading 3 2" xfId="200"/>
    <cellStyle name="Heading 3 2 2" xfId="1503"/>
    <cellStyle name="Heading 3 2 3" xfId="22086"/>
    <cellStyle name="Heading 3 3" xfId="1504"/>
    <cellStyle name="Heading 3 3 2" xfId="22087"/>
    <cellStyle name="Heading 3 3 3" xfId="22088"/>
    <cellStyle name="Heading 3 4" xfId="3256"/>
    <cellStyle name="Heading 3 4 2" xfId="22089"/>
    <cellStyle name="Heading 3 5" xfId="22090"/>
    <cellStyle name="Heading 4" xfId="32" hidden="1"/>
    <cellStyle name="Heading 4 2" xfId="201"/>
    <cellStyle name="Heading 4 2 2" xfId="1505"/>
    <cellStyle name="Heading 4 2 3" xfId="22091"/>
    <cellStyle name="Heading 4 3" xfId="1506"/>
    <cellStyle name="Heading 4 3 2" xfId="22092"/>
    <cellStyle name="Heading 4 4" xfId="3257"/>
    <cellStyle name="Heading 4 5" xfId="22093"/>
    <cellStyle name="Heading Left" xfId="22094"/>
    <cellStyle name="Heading Right" xfId="22095"/>
    <cellStyle name="Heading1" xfId="22096"/>
    <cellStyle name="HeadingB" xfId="22097"/>
    <cellStyle name="HeadingBU" xfId="22098"/>
    <cellStyle name="Headings" xfId="22099"/>
    <cellStyle name="High" xfId="22100"/>
    <cellStyle name="ht" xfId="22101"/>
    <cellStyle name="Hyperlink" xfId="22" builtinId="8" hidden="1"/>
    <cellStyle name="Hyperlink" xfId="61" builtinId="8" customBuiltin="1"/>
    <cellStyle name="Hyperlink 2" xfId="482"/>
    <cellStyle name="Hyperlink 2 2" xfId="22102"/>
    <cellStyle name="Hyperlink 2 3" xfId="22103"/>
    <cellStyle name="Hyperlink 3" xfId="621"/>
    <cellStyle name="Hyperlink 4" xfId="1507"/>
    <cellStyle name="Hyperlink 5" xfId="3258"/>
    <cellStyle name="Hyperlink 6" xfId="50030"/>
    <cellStyle name="i%1" xfId="22104"/>
    <cellStyle name="iGeneral" xfId="22105"/>
    <cellStyle name="IncomeStatement" xfId="22106"/>
    <cellStyle name="Input" xfId="16" hidden="1"/>
    <cellStyle name="Input [yellow]" xfId="22107"/>
    <cellStyle name="Input [yellow] 2" xfId="22108"/>
    <cellStyle name="Input 10" xfId="22109"/>
    <cellStyle name="Input 10 2" xfId="22110"/>
    <cellStyle name="Input 11" xfId="22111"/>
    <cellStyle name="Input 11 2" xfId="22112"/>
    <cellStyle name="Input 12" xfId="22113"/>
    <cellStyle name="Input 12 2" xfId="22114"/>
    <cellStyle name="Input 13" xfId="22115"/>
    <cellStyle name="Input 13 2" xfId="22116"/>
    <cellStyle name="Input 14" xfId="22117"/>
    <cellStyle name="Input 14 2" xfId="22118"/>
    <cellStyle name="Input 15" xfId="22119"/>
    <cellStyle name="Input 15 2" xfId="22120"/>
    <cellStyle name="Input 16" xfId="22121"/>
    <cellStyle name="Input 16 2" xfId="22122"/>
    <cellStyle name="Input 17" xfId="22123"/>
    <cellStyle name="Input 17 2" xfId="22124"/>
    <cellStyle name="Input 18" xfId="22125"/>
    <cellStyle name="Input 18 2" xfId="22126"/>
    <cellStyle name="Input 19" xfId="22127"/>
    <cellStyle name="Input 19 2" xfId="22128"/>
    <cellStyle name="Input 2" xfId="202"/>
    <cellStyle name="Input 2 10" xfId="22129"/>
    <cellStyle name="Input 2 11" xfId="22130"/>
    <cellStyle name="Input 2 12" xfId="22131"/>
    <cellStyle name="Input 2 13" xfId="22132"/>
    <cellStyle name="Input 2 14" xfId="22133"/>
    <cellStyle name="Input 2 15" xfId="22134"/>
    <cellStyle name="Input 2 16" xfId="22135"/>
    <cellStyle name="Input 2 17" xfId="22136"/>
    <cellStyle name="Input 2 18" xfId="22137"/>
    <cellStyle name="Input 2 19" xfId="22138"/>
    <cellStyle name="Input 2 2" xfId="483"/>
    <cellStyle name="Input 2 2 10" xfId="22139"/>
    <cellStyle name="Input 2 2 11" xfId="22140"/>
    <cellStyle name="Input 2 2 12" xfId="22141"/>
    <cellStyle name="Input 2 2 13" xfId="22142"/>
    <cellStyle name="Input 2 2 14" xfId="22143"/>
    <cellStyle name="Input 2 2 15" xfId="22144"/>
    <cellStyle name="Input 2 2 16" xfId="22145"/>
    <cellStyle name="Input 2 2 17" xfId="22146"/>
    <cellStyle name="Input 2 2 18" xfId="22147"/>
    <cellStyle name="Input 2 2 19" xfId="22148"/>
    <cellStyle name="Input 2 2 2" xfId="1508"/>
    <cellStyle name="Input 2 2 2 2" xfId="3259"/>
    <cellStyle name="Input 2 2 2 2 2" xfId="3260"/>
    <cellStyle name="Input 2 2 2 2 2 2" xfId="3261"/>
    <cellStyle name="Input 2 2 2 2 2 2 2" xfId="3262"/>
    <cellStyle name="Input 2 2 2 2 2 3" xfId="3263"/>
    <cellStyle name="Input 2 2 2 2 3" xfId="3264"/>
    <cellStyle name="Input 2 2 2 2 3 2" xfId="3265"/>
    <cellStyle name="Input 2 2 2 2 3 2 2" xfId="3266"/>
    <cellStyle name="Input 2 2 2 2 4" xfId="3267"/>
    <cellStyle name="Input 2 2 2 2 4 2" xfId="3268"/>
    <cellStyle name="Input 2 2 2 3" xfId="3269"/>
    <cellStyle name="Input 2 2 2 3 2" xfId="3270"/>
    <cellStyle name="Input 2 2 2 3 2 2" xfId="3271"/>
    <cellStyle name="Input 2 2 2 3 3" xfId="3272"/>
    <cellStyle name="Input 2 2 2 4" xfId="3273"/>
    <cellStyle name="Input 2 2 2 4 2" xfId="3274"/>
    <cellStyle name="Input 2 2 2 4 2 2" xfId="3275"/>
    <cellStyle name="Input 2 2 2 5" xfId="3276"/>
    <cellStyle name="Input 2 2 2 5 2" xfId="3277"/>
    <cellStyle name="Input 2 2 2 6" xfId="22149"/>
    <cellStyle name="Input 2 2 2 7" xfId="22150"/>
    <cellStyle name="Input 2 2 2 8" xfId="49530"/>
    <cellStyle name="Input 2 2 20" xfId="22151"/>
    <cellStyle name="Input 2 2 21" xfId="22152"/>
    <cellStyle name="Input 2 2 22" xfId="22153"/>
    <cellStyle name="Input 2 2 23" xfId="22154"/>
    <cellStyle name="Input 2 2 24" xfId="22155"/>
    <cellStyle name="Input 2 2 25" xfId="22156"/>
    <cellStyle name="Input 2 2 26" xfId="22157"/>
    <cellStyle name="Input 2 2 27" xfId="22158"/>
    <cellStyle name="Input 2 2 28" xfId="48078"/>
    <cellStyle name="Input 2 2 29" xfId="49009"/>
    <cellStyle name="Input 2 2 3" xfId="22159"/>
    <cellStyle name="Input 2 2 4" xfId="22160"/>
    <cellStyle name="Input 2 2 5" xfId="22161"/>
    <cellStyle name="Input 2 2 6" xfId="22162"/>
    <cellStyle name="Input 2 2 7" xfId="22163"/>
    <cellStyle name="Input 2 2 8" xfId="22164"/>
    <cellStyle name="Input 2 2 9" xfId="22165"/>
    <cellStyle name="Input 2 20" xfId="22166"/>
    <cellStyle name="Input 2 21" xfId="22167"/>
    <cellStyle name="Input 2 22" xfId="22168"/>
    <cellStyle name="Input 2 23" xfId="22169"/>
    <cellStyle name="Input 2 24" xfId="22170"/>
    <cellStyle name="Input 2 25" xfId="22171"/>
    <cellStyle name="Input 2 26" xfId="22172"/>
    <cellStyle name="Input 2 27" xfId="22173"/>
    <cellStyle name="Input 2 28" xfId="22174"/>
    <cellStyle name="Input 2 29" xfId="22175"/>
    <cellStyle name="Input 2 3" xfId="622"/>
    <cellStyle name="Input 2 3 10" xfId="22176"/>
    <cellStyle name="Input 2 3 11" xfId="22177"/>
    <cellStyle name="Input 2 3 12" xfId="22178"/>
    <cellStyle name="Input 2 3 13" xfId="22179"/>
    <cellStyle name="Input 2 3 14" xfId="22180"/>
    <cellStyle name="Input 2 3 15" xfId="22181"/>
    <cellStyle name="Input 2 3 16" xfId="22182"/>
    <cellStyle name="Input 2 3 17" xfId="22183"/>
    <cellStyle name="Input 2 3 18" xfId="22184"/>
    <cellStyle name="Input 2 3 19" xfId="22185"/>
    <cellStyle name="Input 2 3 2" xfId="1509"/>
    <cellStyle name="Input 2 3 2 2" xfId="3278"/>
    <cellStyle name="Input 2 3 2 2 2" xfId="3279"/>
    <cellStyle name="Input 2 3 2 2 2 2" xfId="3280"/>
    <cellStyle name="Input 2 3 2 2 2 2 2" xfId="3281"/>
    <cellStyle name="Input 2 3 2 2 2 3" xfId="3282"/>
    <cellStyle name="Input 2 3 2 2 3" xfId="3283"/>
    <cellStyle name="Input 2 3 2 2 3 2" xfId="3284"/>
    <cellStyle name="Input 2 3 2 2 3 2 2" xfId="3285"/>
    <cellStyle name="Input 2 3 2 2 4" xfId="3286"/>
    <cellStyle name="Input 2 3 2 2 4 2" xfId="3287"/>
    <cellStyle name="Input 2 3 2 3" xfId="3288"/>
    <cellStyle name="Input 2 3 2 3 2" xfId="3289"/>
    <cellStyle name="Input 2 3 2 3 2 2" xfId="3290"/>
    <cellStyle name="Input 2 3 2 3 3" xfId="3291"/>
    <cellStyle name="Input 2 3 2 4" xfId="3292"/>
    <cellStyle name="Input 2 3 2 4 2" xfId="3293"/>
    <cellStyle name="Input 2 3 2 4 2 2" xfId="3294"/>
    <cellStyle name="Input 2 3 2 5" xfId="3295"/>
    <cellStyle name="Input 2 3 2 5 2" xfId="3296"/>
    <cellStyle name="Input 2 3 2 6" xfId="22186"/>
    <cellStyle name="Input 2 3 2 7" xfId="22187"/>
    <cellStyle name="Input 2 3 2 8" xfId="49531"/>
    <cellStyle name="Input 2 3 20" xfId="22188"/>
    <cellStyle name="Input 2 3 21" xfId="22189"/>
    <cellStyle name="Input 2 3 22" xfId="22190"/>
    <cellStyle name="Input 2 3 23" xfId="22191"/>
    <cellStyle name="Input 2 3 24" xfId="22192"/>
    <cellStyle name="Input 2 3 25" xfId="22193"/>
    <cellStyle name="Input 2 3 26" xfId="22194"/>
    <cellStyle name="Input 2 3 27" xfId="22195"/>
    <cellStyle name="Input 2 3 28" xfId="48079"/>
    <cellStyle name="Input 2 3 29" xfId="49010"/>
    <cellStyle name="Input 2 3 3" xfId="22196"/>
    <cellStyle name="Input 2 3 4" xfId="22197"/>
    <cellStyle name="Input 2 3 5" xfId="22198"/>
    <cellStyle name="Input 2 3 6" xfId="22199"/>
    <cellStyle name="Input 2 3 7" xfId="22200"/>
    <cellStyle name="Input 2 3 8" xfId="22201"/>
    <cellStyle name="Input 2 3 9" xfId="22202"/>
    <cellStyle name="Input 2 30" xfId="22203"/>
    <cellStyle name="Input 2 31" xfId="22204"/>
    <cellStyle name="Input 2 32" xfId="22205"/>
    <cellStyle name="Input 2 33" xfId="48080"/>
    <cellStyle name="Input 2 4" xfId="623"/>
    <cellStyle name="Input 2 4 10" xfId="22206"/>
    <cellStyle name="Input 2 4 11" xfId="22207"/>
    <cellStyle name="Input 2 4 12" xfId="22208"/>
    <cellStyle name="Input 2 4 13" xfId="22209"/>
    <cellStyle name="Input 2 4 14" xfId="22210"/>
    <cellStyle name="Input 2 4 15" xfId="22211"/>
    <cellStyle name="Input 2 4 16" xfId="22212"/>
    <cellStyle name="Input 2 4 17" xfId="22213"/>
    <cellStyle name="Input 2 4 18" xfId="22214"/>
    <cellStyle name="Input 2 4 19" xfId="22215"/>
    <cellStyle name="Input 2 4 2" xfId="1510"/>
    <cellStyle name="Input 2 4 2 2" xfId="3297"/>
    <cellStyle name="Input 2 4 2 2 2" xfId="3298"/>
    <cellStyle name="Input 2 4 2 2 2 2" xfId="3299"/>
    <cellStyle name="Input 2 4 2 2 2 2 2" xfId="3300"/>
    <cellStyle name="Input 2 4 2 2 2 3" xfId="3301"/>
    <cellStyle name="Input 2 4 2 2 3" xfId="3302"/>
    <cellStyle name="Input 2 4 2 2 3 2" xfId="3303"/>
    <cellStyle name="Input 2 4 2 2 3 2 2" xfId="3304"/>
    <cellStyle name="Input 2 4 2 2 4" xfId="3305"/>
    <cellStyle name="Input 2 4 2 2 4 2" xfId="3306"/>
    <cellStyle name="Input 2 4 2 3" xfId="3307"/>
    <cellStyle name="Input 2 4 2 3 2" xfId="3308"/>
    <cellStyle name="Input 2 4 2 3 2 2" xfId="3309"/>
    <cellStyle name="Input 2 4 2 3 3" xfId="3310"/>
    <cellStyle name="Input 2 4 2 4" xfId="3311"/>
    <cellStyle name="Input 2 4 2 4 2" xfId="3312"/>
    <cellStyle name="Input 2 4 2 4 2 2" xfId="3313"/>
    <cellStyle name="Input 2 4 2 5" xfId="3314"/>
    <cellStyle name="Input 2 4 2 5 2" xfId="3315"/>
    <cellStyle name="Input 2 4 2 6" xfId="22216"/>
    <cellStyle name="Input 2 4 2 7" xfId="22217"/>
    <cellStyle name="Input 2 4 2 8" xfId="49532"/>
    <cellStyle name="Input 2 4 20" xfId="22218"/>
    <cellStyle name="Input 2 4 21" xfId="22219"/>
    <cellStyle name="Input 2 4 22" xfId="22220"/>
    <cellStyle name="Input 2 4 23" xfId="22221"/>
    <cellStyle name="Input 2 4 24" xfId="22222"/>
    <cellStyle name="Input 2 4 25" xfId="22223"/>
    <cellStyle name="Input 2 4 26" xfId="22224"/>
    <cellStyle name="Input 2 4 27" xfId="22225"/>
    <cellStyle name="Input 2 4 28" xfId="48081"/>
    <cellStyle name="Input 2 4 29" xfId="49011"/>
    <cellStyle name="Input 2 4 3" xfId="22226"/>
    <cellStyle name="Input 2 4 4" xfId="22227"/>
    <cellStyle name="Input 2 4 5" xfId="22228"/>
    <cellStyle name="Input 2 4 6" xfId="22229"/>
    <cellStyle name="Input 2 4 7" xfId="22230"/>
    <cellStyle name="Input 2 4 8" xfId="22231"/>
    <cellStyle name="Input 2 4 9" xfId="22232"/>
    <cellStyle name="Input 2 5" xfId="624"/>
    <cellStyle name="Input 2 5 10" xfId="22233"/>
    <cellStyle name="Input 2 5 11" xfId="22234"/>
    <cellStyle name="Input 2 5 12" xfId="22235"/>
    <cellStyle name="Input 2 5 13" xfId="22236"/>
    <cellStyle name="Input 2 5 14" xfId="22237"/>
    <cellStyle name="Input 2 5 15" xfId="22238"/>
    <cellStyle name="Input 2 5 16" xfId="22239"/>
    <cellStyle name="Input 2 5 17" xfId="22240"/>
    <cellStyle name="Input 2 5 18" xfId="22241"/>
    <cellStyle name="Input 2 5 19" xfId="22242"/>
    <cellStyle name="Input 2 5 2" xfId="1511"/>
    <cellStyle name="Input 2 5 2 2" xfId="3316"/>
    <cellStyle name="Input 2 5 2 2 2" xfId="3317"/>
    <cellStyle name="Input 2 5 2 2 2 2" xfId="3318"/>
    <cellStyle name="Input 2 5 2 2 2 2 2" xfId="3319"/>
    <cellStyle name="Input 2 5 2 2 2 3" xfId="3320"/>
    <cellStyle name="Input 2 5 2 2 3" xfId="3321"/>
    <cellStyle name="Input 2 5 2 2 3 2" xfId="3322"/>
    <cellStyle name="Input 2 5 2 2 3 2 2" xfId="3323"/>
    <cellStyle name="Input 2 5 2 2 4" xfId="3324"/>
    <cellStyle name="Input 2 5 2 2 4 2" xfId="3325"/>
    <cellStyle name="Input 2 5 2 3" xfId="3326"/>
    <cellStyle name="Input 2 5 2 3 2" xfId="3327"/>
    <cellStyle name="Input 2 5 2 3 2 2" xfId="3328"/>
    <cellStyle name="Input 2 5 2 3 3" xfId="3329"/>
    <cellStyle name="Input 2 5 2 4" xfId="3330"/>
    <cellStyle name="Input 2 5 2 4 2" xfId="3331"/>
    <cellStyle name="Input 2 5 2 4 2 2" xfId="3332"/>
    <cellStyle name="Input 2 5 2 5" xfId="3333"/>
    <cellStyle name="Input 2 5 2 5 2" xfId="3334"/>
    <cellStyle name="Input 2 5 2 6" xfId="22243"/>
    <cellStyle name="Input 2 5 2 7" xfId="22244"/>
    <cellStyle name="Input 2 5 2 8" xfId="49533"/>
    <cellStyle name="Input 2 5 20" xfId="22245"/>
    <cellStyle name="Input 2 5 21" xfId="22246"/>
    <cellStyle name="Input 2 5 22" xfId="22247"/>
    <cellStyle name="Input 2 5 23" xfId="22248"/>
    <cellStyle name="Input 2 5 24" xfId="22249"/>
    <cellStyle name="Input 2 5 25" xfId="22250"/>
    <cellStyle name="Input 2 5 26" xfId="22251"/>
    <cellStyle name="Input 2 5 27" xfId="22252"/>
    <cellStyle name="Input 2 5 28" xfId="48082"/>
    <cellStyle name="Input 2 5 29" xfId="49012"/>
    <cellStyle name="Input 2 5 3" xfId="22253"/>
    <cellStyle name="Input 2 5 4" xfId="22254"/>
    <cellStyle name="Input 2 5 5" xfId="22255"/>
    <cellStyle name="Input 2 5 6" xfId="22256"/>
    <cellStyle name="Input 2 5 7" xfId="22257"/>
    <cellStyle name="Input 2 5 8" xfId="22258"/>
    <cellStyle name="Input 2 5 9" xfId="22259"/>
    <cellStyle name="Input 2 6" xfId="625"/>
    <cellStyle name="Input 2 6 10" xfId="22260"/>
    <cellStyle name="Input 2 6 11" xfId="22261"/>
    <cellStyle name="Input 2 6 12" xfId="22262"/>
    <cellStyle name="Input 2 6 13" xfId="22263"/>
    <cellStyle name="Input 2 6 14" xfId="22264"/>
    <cellStyle name="Input 2 6 15" xfId="22265"/>
    <cellStyle name="Input 2 6 16" xfId="22266"/>
    <cellStyle name="Input 2 6 17" xfId="22267"/>
    <cellStyle name="Input 2 6 18" xfId="22268"/>
    <cellStyle name="Input 2 6 19" xfId="22269"/>
    <cellStyle name="Input 2 6 2" xfId="1512"/>
    <cellStyle name="Input 2 6 2 2" xfId="3335"/>
    <cellStyle name="Input 2 6 2 2 2" xfId="3336"/>
    <cellStyle name="Input 2 6 2 2 2 2" xfId="3337"/>
    <cellStyle name="Input 2 6 2 2 2 2 2" xfId="3338"/>
    <cellStyle name="Input 2 6 2 2 2 3" xfId="3339"/>
    <cellStyle name="Input 2 6 2 2 3" xfId="3340"/>
    <cellStyle name="Input 2 6 2 2 3 2" xfId="3341"/>
    <cellStyle name="Input 2 6 2 2 3 2 2" xfId="3342"/>
    <cellStyle name="Input 2 6 2 2 4" xfId="3343"/>
    <cellStyle name="Input 2 6 2 2 4 2" xfId="3344"/>
    <cellStyle name="Input 2 6 2 3" xfId="3345"/>
    <cellStyle name="Input 2 6 2 3 2" xfId="3346"/>
    <cellStyle name="Input 2 6 2 3 2 2" xfId="3347"/>
    <cellStyle name="Input 2 6 2 3 3" xfId="3348"/>
    <cellStyle name="Input 2 6 2 4" xfId="3349"/>
    <cellStyle name="Input 2 6 2 4 2" xfId="3350"/>
    <cellStyle name="Input 2 6 2 4 2 2" xfId="3351"/>
    <cellStyle name="Input 2 6 2 5" xfId="3352"/>
    <cellStyle name="Input 2 6 2 5 2" xfId="3353"/>
    <cellStyle name="Input 2 6 2 6" xfId="22270"/>
    <cellStyle name="Input 2 6 2 7" xfId="22271"/>
    <cellStyle name="Input 2 6 2 8" xfId="49534"/>
    <cellStyle name="Input 2 6 20" xfId="22272"/>
    <cellStyle name="Input 2 6 21" xfId="22273"/>
    <cellStyle name="Input 2 6 22" xfId="22274"/>
    <cellStyle name="Input 2 6 23" xfId="22275"/>
    <cellStyle name="Input 2 6 24" xfId="22276"/>
    <cellStyle name="Input 2 6 25" xfId="22277"/>
    <cellStyle name="Input 2 6 26" xfId="22278"/>
    <cellStyle name="Input 2 6 27" xfId="22279"/>
    <cellStyle name="Input 2 6 28" xfId="48083"/>
    <cellStyle name="Input 2 6 29" xfId="49013"/>
    <cellStyle name="Input 2 6 3" xfId="22280"/>
    <cellStyle name="Input 2 6 4" xfId="22281"/>
    <cellStyle name="Input 2 6 5" xfId="22282"/>
    <cellStyle name="Input 2 6 6" xfId="22283"/>
    <cellStyle name="Input 2 6 7" xfId="22284"/>
    <cellStyle name="Input 2 6 8" xfId="22285"/>
    <cellStyle name="Input 2 6 9" xfId="22286"/>
    <cellStyle name="Input 2 7" xfId="1513"/>
    <cellStyle name="Input 2 7 2" xfId="3354"/>
    <cellStyle name="Input 2 7 2 2" xfId="3355"/>
    <cellStyle name="Input 2 7 2 2 2" xfId="3356"/>
    <cellStyle name="Input 2 7 2 2 2 2" xfId="3357"/>
    <cellStyle name="Input 2 7 2 2 3" xfId="3358"/>
    <cellStyle name="Input 2 7 2 3" xfId="3359"/>
    <cellStyle name="Input 2 7 2 3 2" xfId="3360"/>
    <cellStyle name="Input 2 7 2 3 2 2" xfId="3361"/>
    <cellStyle name="Input 2 7 2 4" xfId="3362"/>
    <cellStyle name="Input 2 7 2 4 2" xfId="3363"/>
    <cellStyle name="Input 2 7 3" xfId="3364"/>
    <cellStyle name="Input 2 7 3 2" xfId="3365"/>
    <cellStyle name="Input 2 7 3 2 2" xfId="3366"/>
    <cellStyle name="Input 2 7 3 3" xfId="3367"/>
    <cellStyle name="Input 2 7 4" xfId="3368"/>
    <cellStyle name="Input 2 7 4 2" xfId="3369"/>
    <cellStyle name="Input 2 7 4 2 2" xfId="3370"/>
    <cellStyle name="Input 2 7 5" xfId="3371"/>
    <cellStyle name="Input 2 7 5 2" xfId="3372"/>
    <cellStyle name="Input 2 7 6" xfId="22287"/>
    <cellStyle name="Input 2 7 7" xfId="22288"/>
    <cellStyle name="Input 2 8" xfId="22289"/>
    <cellStyle name="Input 2 9" xfId="22290"/>
    <cellStyle name="Input 20" xfId="22291"/>
    <cellStyle name="Input 20 2" xfId="22292"/>
    <cellStyle name="Input 21" xfId="22293"/>
    <cellStyle name="Input 21 2" xfId="22294"/>
    <cellStyle name="Input 22" xfId="22295"/>
    <cellStyle name="Input 22 2" xfId="22296"/>
    <cellStyle name="Input 23" xfId="22297"/>
    <cellStyle name="Input 24" xfId="22298"/>
    <cellStyle name="Input 24 2" xfId="22299"/>
    <cellStyle name="Input 25" xfId="22300"/>
    <cellStyle name="Input 25 2" xfId="22301"/>
    <cellStyle name="Input 26" xfId="22302"/>
    <cellStyle name="Input 26 2" xfId="22303"/>
    <cellStyle name="Input 27" xfId="22304"/>
    <cellStyle name="Input 27 2" xfId="22305"/>
    <cellStyle name="Input 28" xfId="22306"/>
    <cellStyle name="Input 28 2" xfId="22307"/>
    <cellStyle name="Input 29" xfId="22308"/>
    <cellStyle name="Input 29 2" xfId="22309"/>
    <cellStyle name="Input 3" xfId="626"/>
    <cellStyle name="Input 3 10" xfId="22310"/>
    <cellStyle name="Input 3 11" xfId="22311"/>
    <cellStyle name="Input 3 12" xfId="22312"/>
    <cellStyle name="Input 3 13" xfId="22313"/>
    <cellStyle name="Input 3 14" xfId="22314"/>
    <cellStyle name="Input 3 15" xfId="22315"/>
    <cellStyle name="Input 3 16" xfId="22316"/>
    <cellStyle name="Input 3 17" xfId="22317"/>
    <cellStyle name="Input 3 18" xfId="22318"/>
    <cellStyle name="Input 3 19" xfId="22319"/>
    <cellStyle name="Input 3 2" xfId="1514"/>
    <cellStyle name="Input 3 2 2" xfId="3373"/>
    <cellStyle name="Input 3 2 2 2" xfId="3374"/>
    <cellStyle name="Input 3 2 2 2 2" xfId="3375"/>
    <cellStyle name="Input 3 2 2 2 2 2" xfId="3376"/>
    <cellStyle name="Input 3 2 2 2 3" xfId="3377"/>
    <cellStyle name="Input 3 2 2 3" xfId="3378"/>
    <cellStyle name="Input 3 2 2 3 2" xfId="3379"/>
    <cellStyle name="Input 3 2 2 3 2 2" xfId="3380"/>
    <cellStyle name="Input 3 2 2 4" xfId="3381"/>
    <cellStyle name="Input 3 2 2 4 2" xfId="3382"/>
    <cellStyle name="Input 3 2 3" xfId="3383"/>
    <cellStyle name="Input 3 2 3 2" xfId="3384"/>
    <cellStyle name="Input 3 2 3 2 2" xfId="3385"/>
    <cellStyle name="Input 3 2 3 3" xfId="3386"/>
    <cellStyle name="Input 3 2 4" xfId="3387"/>
    <cellStyle name="Input 3 2 4 2" xfId="3388"/>
    <cellStyle name="Input 3 2 4 2 2" xfId="3389"/>
    <cellStyle name="Input 3 2 5" xfId="3390"/>
    <cellStyle name="Input 3 2 5 2" xfId="3391"/>
    <cellStyle name="Input 3 2 6" xfId="22320"/>
    <cellStyle name="Input 3 2 7" xfId="22321"/>
    <cellStyle name="Input 3 2 8" xfId="49535"/>
    <cellStyle name="Input 3 20" xfId="22322"/>
    <cellStyle name="Input 3 21" xfId="22323"/>
    <cellStyle name="Input 3 22" xfId="22324"/>
    <cellStyle name="Input 3 23" xfId="22325"/>
    <cellStyle name="Input 3 24" xfId="22326"/>
    <cellStyle name="Input 3 25" xfId="22327"/>
    <cellStyle name="Input 3 26" xfId="22328"/>
    <cellStyle name="Input 3 27" xfId="22329"/>
    <cellStyle name="Input 3 28" xfId="48084"/>
    <cellStyle name="Input 3 29" xfId="49014"/>
    <cellStyle name="Input 3 3" xfId="22330"/>
    <cellStyle name="Input 3 3 2" xfId="22331"/>
    <cellStyle name="Input 3 4" xfId="22332"/>
    <cellStyle name="Input 3 5" xfId="22333"/>
    <cellStyle name="Input 3 6" xfId="22334"/>
    <cellStyle name="Input 3 7" xfId="22335"/>
    <cellStyle name="Input 3 8" xfId="22336"/>
    <cellStyle name="Input 3 9" xfId="22337"/>
    <cellStyle name="Input 30" xfId="22338"/>
    <cellStyle name="Input 30 2" xfId="22339"/>
    <cellStyle name="Input 31" xfId="22340"/>
    <cellStyle name="Input 31 2" xfId="22341"/>
    <cellStyle name="Input 32" xfId="22342"/>
    <cellStyle name="Input 32 2" xfId="22343"/>
    <cellStyle name="Input 33" xfId="22344"/>
    <cellStyle name="Input 33 2" xfId="22345"/>
    <cellStyle name="Input 34" xfId="22346"/>
    <cellStyle name="Input 35" xfId="22347"/>
    <cellStyle name="Input 36" xfId="22348"/>
    <cellStyle name="Input 37" xfId="22349"/>
    <cellStyle name="Input 38" xfId="22350"/>
    <cellStyle name="Input 39" xfId="22351"/>
    <cellStyle name="Input 4" xfId="627"/>
    <cellStyle name="Input 4 10" xfId="22352"/>
    <cellStyle name="Input 4 11" xfId="22353"/>
    <cellStyle name="Input 4 12" xfId="22354"/>
    <cellStyle name="Input 4 13" xfId="22355"/>
    <cellStyle name="Input 4 14" xfId="22356"/>
    <cellStyle name="Input 4 15" xfId="22357"/>
    <cellStyle name="Input 4 16" xfId="22358"/>
    <cellStyle name="Input 4 17" xfId="22359"/>
    <cellStyle name="Input 4 18" xfId="22360"/>
    <cellStyle name="Input 4 19" xfId="22361"/>
    <cellStyle name="Input 4 2" xfId="1515"/>
    <cellStyle name="Input 4 2 2" xfId="3392"/>
    <cellStyle name="Input 4 2 2 2" xfId="3393"/>
    <cellStyle name="Input 4 2 2 2 2" xfId="3394"/>
    <cellStyle name="Input 4 2 2 2 2 2" xfId="3395"/>
    <cellStyle name="Input 4 2 2 2 3" xfId="3396"/>
    <cellStyle name="Input 4 2 2 3" xfId="3397"/>
    <cellStyle name="Input 4 2 2 3 2" xfId="3398"/>
    <cellStyle name="Input 4 2 2 3 2 2" xfId="3399"/>
    <cellStyle name="Input 4 2 2 4" xfId="3400"/>
    <cellStyle name="Input 4 2 2 4 2" xfId="3401"/>
    <cellStyle name="Input 4 2 3" xfId="3402"/>
    <cellStyle name="Input 4 2 3 2" xfId="3403"/>
    <cellStyle name="Input 4 2 3 2 2" xfId="3404"/>
    <cellStyle name="Input 4 2 3 3" xfId="3405"/>
    <cellStyle name="Input 4 2 4" xfId="3406"/>
    <cellStyle name="Input 4 2 4 2" xfId="3407"/>
    <cellStyle name="Input 4 2 4 2 2" xfId="3408"/>
    <cellStyle name="Input 4 2 5" xfId="3409"/>
    <cellStyle name="Input 4 2 5 2" xfId="3410"/>
    <cellStyle name="Input 4 2 6" xfId="22362"/>
    <cellStyle name="Input 4 2 7" xfId="22363"/>
    <cellStyle name="Input 4 2 8" xfId="49536"/>
    <cellStyle name="Input 4 20" xfId="22364"/>
    <cellStyle name="Input 4 21" xfId="22365"/>
    <cellStyle name="Input 4 22" xfId="22366"/>
    <cellStyle name="Input 4 23" xfId="22367"/>
    <cellStyle name="Input 4 24" xfId="22368"/>
    <cellStyle name="Input 4 25" xfId="22369"/>
    <cellStyle name="Input 4 26" xfId="22370"/>
    <cellStyle name="Input 4 27" xfId="22371"/>
    <cellStyle name="Input 4 28" xfId="48085"/>
    <cellStyle name="Input 4 29" xfId="49015"/>
    <cellStyle name="Input 4 3" xfId="22372"/>
    <cellStyle name="Input 4 3 2" xfId="22373"/>
    <cellStyle name="Input 4 4" xfId="22374"/>
    <cellStyle name="Input 4 5" xfId="22375"/>
    <cellStyle name="Input 4 6" xfId="22376"/>
    <cellStyle name="Input 4 7" xfId="22377"/>
    <cellStyle name="Input 4 8" xfId="22378"/>
    <cellStyle name="Input 4 9" xfId="22379"/>
    <cellStyle name="Input 40" xfId="22380"/>
    <cellStyle name="Input 41" xfId="22381"/>
    <cellStyle name="Input 42" xfId="22382"/>
    <cellStyle name="Input 43" xfId="22383"/>
    <cellStyle name="Input 44" xfId="22384"/>
    <cellStyle name="Input 45" xfId="22385"/>
    <cellStyle name="Input 46" xfId="22386"/>
    <cellStyle name="Input 47" xfId="22387"/>
    <cellStyle name="Input 48" xfId="22388"/>
    <cellStyle name="Input 49" xfId="22389"/>
    <cellStyle name="Input 5" xfId="628"/>
    <cellStyle name="Input 5 10" xfId="22390"/>
    <cellStyle name="Input 5 11" xfId="22391"/>
    <cellStyle name="Input 5 12" xfId="22392"/>
    <cellStyle name="Input 5 13" xfId="22393"/>
    <cellStyle name="Input 5 14" xfId="22394"/>
    <cellStyle name="Input 5 15" xfId="22395"/>
    <cellStyle name="Input 5 16" xfId="22396"/>
    <cellStyle name="Input 5 17" xfId="22397"/>
    <cellStyle name="Input 5 18" xfId="22398"/>
    <cellStyle name="Input 5 19" xfId="22399"/>
    <cellStyle name="Input 5 2" xfId="1516"/>
    <cellStyle name="Input 5 2 2" xfId="3411"/>
    <cellStyle name="Input 5 2 2 2" xfId="3412"/>
    <cellStyle name="Input 5 2 2 2 2" xfId="3413"/>
    <cellStyle name="Input 5 2 2 2 2 2" xfId="3414"/>
    <cellStyle name="Input 5 2 2 2 3" xfId="3415"/>
    <cellStyle name="Input 5 2 2 3" xfId="3416"/>
    <cellStyle name="Input 5 2 2 3 2" xfId="3417"/>
    <cellStyle name="Input 5 2 2 3 2 2" xfId="3418"/>
    <cellStyle name="Input 5 2 2 4" xfId="3419"/>
    <cellStyle name="Input 5 2 2 4 2" xfId="3420"/>
    <cellStyle name="Input 5 2 3" xfId="3421"/>
    <cellStyle name="Input 5 2 3 2" xfId="3422"/>
    <cellStyle name="Input 5 2 3 2 2" xfId="3423"/>
    <cellStyle name="Input 5 2 3 3" xfId="3424"/>
    <cellStyle name="Input 5 2 4" xfId="3425"/>
    <cellStyle name="Input 5 2 4 2" xfId="3426"/>
    <cellStyle name="Input 5 2 4 2 2" xfId="3427"/>
    <cellStyle name="Input 5 2 5" xfId="3428"/>
    <cellStyle name="Input 5 2 5 2" xfId="3429"/>
    <cellStyle name="Input 5 2 6" xfId="22400"/>
    <cellStyle name="Input 5 2 7" xfId="22401"/>
    <cellStyle name="Input 5 2 8" xfId="49537"/>
    <cellStyle name="Input 5 20" xfId="22402"/>
    <cellStyle name="Input 5 21" xfId="22403"/>
    <cellStyle name="Input 5 22" xfId="22404"/>
    <cellStyle name="Input 5 23" xfId="22405"/>
    <cellStyle name="Input 5 24" xfId="22406"/>
    <cellStyle name="Input 5 25" xfId="22407"/>
    <cellStyle name="Input 5 26" xfId="22408"/>
    <cellStyle name="Input 5 27" xfId="22409"/>
    <cellStyle name="Input 5 28" xfId="48086"/>
    <cellStyle name="Input 5 29" xfId="49016"/>
    <cellStyle name="Input 5 3" xfId="22410"/>
    <cellStyle name="Input 5 3 2" xfId="22411"/>
    <cellStyle name="Input 5 4" xfId="22412"/>
    <cellStyle name="Input 5 5" xfId="22413"/>
    <cellStyle name="Input 5 6" xfId="22414"/>
    <cellStyle name="Input 5 7" xfId="22415"/>
    <cellStyle name="Input 5 8" xfId="22416"/>
    <cellStyle name="Input 5 9" xfId="22417"/>
    <cellStyle name="Input 50" xfId="22418"/>
    <cellStyle name="Input 51" xfId="22419"/>
    <cellStyle name="Input 52" xfId="22420"/>
    <cellStyle name="Input 52 2" xfId="22421"/>
    <cellStyle name="Input 53" xfId="22422"/>
    <cellStyle name="Input 54" xfId="48047"/>
    <cellStyle name="Input 55" xfId="48048"/>
    <cellStyle name="Input 56" xfId="49008"/>
    <cellStyle name="Input 6" xfId="629"/>
    <cellStyle name="Input 6 10" xfId="22423"/>
    <cellStyle name="Input 6 11" xfId="22424"/>
    <cellStyle name="Input 6 12" xfId="22425"/>
    <cellStyle name="Input 6 13" xfId="22426"/>
    <cellStyle name="Input 6 14" xfId="22427"/>
    <cellStyle name="Input 6 15" xfId="22428"/>
    <cellStyle name="Input 6 16" xfId="22429"/>
    <cellStyle name="Input 6 17" xfId="22430"/>
    <cellStyle name="Input 6 18" xfId="22431"/>
    <cellStyle name="Input 6 19" xfId="22432"/>
    <cellStyle name="Input 6 2" xfId="1517"/>
    <cellStyle name="Input 6 2 2" xfId="3430"/>
    <cellStyle name="Input 6 2 2 2" xfId="3431"/>
    <cellStyle name="Input 6 2 2 2 2" xfId="3432"/>
    <cellStyle name="Input 6 2 2 2 2 2" xfId="3433"/>
    <cellStyle name="Input 6 2 2 2 3" xfId="3434"/>
    <cellStyle name="Input 6 2 2 3" xfId="3435"/>
    <cellStyle name="Input 6 2 2 3 2" xfId="3436"/>
    <cellStyle name="Input 6 2 2 3 2 2" xfId="3437"/>
    <cellStyle name="Input 6 2 2 4" xfId="3438"/>
    <cellStyle name="Input 6 2 2 4 2" xfId="3439"/>
    <cellStyle name="Input 6 2 3" xfId="3440"/>
    <cellStyle name="Input 6 2 3 2" xfId="3441"/>
    <cellStyle name="Input 6 2 3 2 2" xfId="3442"/>
    <cellStyle name="Input 6 2 3 3" xfId="3443"/>
    <cellStyle name="Input 6 2 4" xfId="3444"/>
    <cellStyle name="Input 6 2 4 2" xfId="3445"/>
    <cellStyle name="Input 6 2 4 2 2" xfId="3446"/>
    <cellStyle name="Input 6 2 5" xfId="3447"/>
    <cellStyle name="Input 6 2 5 2" xfId="3448"/>
    <cellStyle name="Input 6 2 6" xfId="22433"/>
    <cellStyle name="Input 6 2 7" xfId="22434"/>
    <cellStyle name="Input 6 2 8" xfId="49538"/>
    <cellStyle name="Input 6 20" xfId="22435"/>
    <cellStyle name="Input 6 21" xfId="22436"/>
    <cellStyle name="Input 6 22" xfId="22437"/>
    <cellStyle name="Input 6 23" xfId="22438"/>
    <cellStyle name="Input 6 24" xfId="22439"/>
    <cellStyle name="Input 6 25" xfId="22440"/>
    <cellStyle name="Input 6 26" xfId="22441"/>
    <cellStyle name="Input 6 27" xfId="22442"/>
    <cellStyle name="Input 6 28" xfId="48087"/>
    <cellStyle name="Input 6 29" xfId="49017"/>
    <cellStyle name="Input 6 3" xfId="22443"/>
    <cellStyle name="Input 6 3 2" xfId="22444"/>
    <cellStyle name="Input 6 4" xfId="22445"/>
    <cellStyle name="Input 6 5" xfId="22446"/>
    <cellStyle name="Input 6 6" xfId="22447"/>
    <cellStyle name="Input 6 7" xfId="22448"/>
    <cellStyle name="Input 6 8" xfId="22449"/>
    <cellStyle name="Input 6 9" xfId="22450"/>
    <cellStyle name="Input 7" xfId="1518"/>
    <cellStyle name="Input 7 2" xfId="3449"/>
    <cellStyle name="Input 7 2 2" xfId="3450"/>
    <cellStyle name="Input 7 2 2 2" xfId="3451"/>
    <cellStyle name="Input 7 2 2 2 2" xfId="3452"/>
    <cellStyle name="Input 7 2 2 3" xfId="3453"/>
    <cellStyle name="Input 7 2 3" xfId="3454"/>
    <cellStyle name="Input 7 2 3 2" xfId="3455"/>
    <cellStyle name="Input 7 2 3 2 2" xfId="3456"/>
    <cellStyle name="Input 7 2 4" xfId="3457"/>
    <cellStyle name="Input 7 2 4 2" xfId="3458"/>
    <cellStyle name="Input 7 3" xfId="3459"/>
    <cellStyle name="Input 7 3 2" xfId="3460"/>
    <cellStyle name="Input 7 3 2 2" xfId="3461"/>
    <cellStyle name="Input 7 3 3" xfId="3462"/>
    <cellStyle name="Input 7 4" xfId="3463"/>
    <cellStyle name="Input 7 4 2" xfId="3464"/>
    <cellStyle name="Input 7 4 2 2" xfId="3465"/>
    <cellStyle name="Input 7 5" xfId="3466"/>
    <cellStyle name="Input 7 5 2" xfId="3467"/>
    <cellStyle name="Input 7 6" xfId="22451"/>
    <cellStyle name="Input 7 7" xfId="22452"/>
    <cellStyle name="Input 8" xfId="3468"/>
    <cellStyle name="Input 8 2" xfId="22453"/>
    <cellStyle name="Input 8 3" xfId="22454"/>
    <cellStyle name="Input 9" xfId="22455"/>
    <cellStyle name="Input Cells" xfId="22456"/>
    <cellStyle name="Input_GUD_ExEll phase 2" xfId="22457"/>
    <cellStyle name="InputBlueFont" xfId="22458"/>
    <cellStyle name="Integer" xfId="22459"/>
    <cellStyle name="IntInput" xfId="22460"/>
    <cellStyle name="IntInput 2" xfId="22461"/>
    <cellStyle name="IntInputBk" xfId="22462"/>
    <cellStyle name="IntInputBk 2" xfId="22463"/>
    <cellStyle name="IntInputBk_111212 Omzet calculatie def" xfId="22464"/>
    <cellStyle name="IntInputBu" xfId="22465"/>
    <cellStyle name="IntInputBu 2" xfId="22466"/>
    <cellStyle name="IntInputBu_111212 Omzet calculatie def" xfId="22467"/>
    <cellStyle name="Invoer 2" xfId="389"/>
    <cellStyle name="Invoer 2 10" xfId="22468"/>
    <cellStyle name="Invoer 2 11" xfId="22469"/>
    <cellStyle name="Invoer 2 12" xfId="22470"/>
    <cellStyle name="Invoer 2 13" xfId="22471"/>
    <cellStyle name="Invoer 2 14" xfId="22472"/>
    <cellStyle name="Invoer 2 15" xfId="22473"/>
    <cellStyle name="Invoer 2 16" xfId="22474"/>
    <cellStyle name="Invoer 2 17" xfId="22475"/>
    <cellStyle name="Invoer 2 18" xfId="22476"/>
    <cellStyle name="Invoer 2 19" xfId="22477"/>
    <cellStyle name="Invoer 2 2" xfId="484"/>
    <cellStyle name="Invoer 2 2 10" xfId="22478"/>
    <cellStyle name="Invoer 2 2 11" xfId="22479"/>
    <cellStyle name="Invoer 2 2 12" xfId="22480"/>
    <cellStyle name="Invoer 2 2 13" xfId="22481"/>
    <cellStyle name="Invoer 2 2 14" xfId="22482"/>
    <cellStyle name="Invoer 2 2 15" xfId="22483"/>
    <cellStyle name="Invoer 2 2 16" xfId="22484"/>
    <cellStyle name="Invoer 2 2 17" xfId="22485"/>
    <cellStyle name="Invoer 2 2 18" xfId="22486"/>
    <cellStyle name="Invoer 2 2 19" xfId="22487"/>
    <cellStyle name="Invoer 2 2 2" xfId="1519"/>
    <cellStyle name="Invoer 2 2 2 2" xfId="3469"/>
    <cellStyle name="Invoer 2 2 2 2 2" xfId="3470"/>
    <cellStyle name="Invoer 2 2 2 2 2 2" xfId="3471"/>
    <cellStyle name="Invoer 2 2 2 2 2 2 2" xfId="3472"/>
    <cellStyle name="Invoer 2 2 2 2 2 3" xfId="3473"/>
    <cellStyle name="Invoer 2 2 2 2 3" xfId="3474"/>
    <cellStyle name="Invoer 2 2 2 2 3 2" xfId="3475"/>
    <cellStyle name="Invoer 2 2 2 2 3 2 2" xfId="3476"/>
    <cellStyle name="Invoer 2 2 2 2 4" xfId="3477"/>
    <cellStyle name="Invoer 2 2 2 2 4 2" xfId="3478"/>
    <cellStyle name="Invoer 2 2 2 3" xfId="3479"/>
    <cellStyle name="Invoer 2 2 2 3 2" xfId="3480"/>
    <cellStyle name="Invoer 2 2 2 3 2 2" xfId="3481"/>
    <cellStyle name="Invoer 2 2 2 3 3" xfId="3482"/>
    <cellStyle name="Invoer 2 2 2 4" xfId="3483"/>
    <cellStyle name="Invoer 2 2 2 4 2" xfId="3484"/>
    <cellStyle name="Invoer 2 2 2 4 2 2" xfId="3485"/>
    <cellStyle name="Invoer 2 2 2 5" xfId="3486"/>
    <cellStyle name="Invoer 2 2 2 5 2" xfId="3487"/>
    <cellStyle name="Invoer 2 2 2 6" xfId="22488"/>
    <cellStyle name="Invoer 2 2 2 7" xfId="22489"/>
    <cellStyle name="Invoer 2 2 20" xfId="22490"/>
    <cellStyle name="Invoer 2 2 21" xfId="22491"/>
    <cellStyle name="Invoer 2 2 22" xfId="22492"/>
    <cellStyle name="Invoer 2 2 23" xfId="22493"/>
    <cellStyle name="Invoer 2 2 24" xfId="22494"/>
    <cellStyle name="Invoer 2 2 25" xfId="22495"/>
    <cellStyle name="Invoer 2 2 26" xfId="22496"/>
    <cellStyle name="Invoer 2 2 27" xfId="22497"/>
    <cellStyle name="Invoer 2 2 28" xfId="48088"/>
    <cellStyle name="Invoer 2 2 3" xfId="22498"/>
    <cellStyle name="Invoer 2 2 4" xfId="22499"/>
    <cellStyle name="Invoer 2 2 5" xfId="22500"/>
    <cellStyle name="Invoer 2 2 6" xfId="22501"/>
    <cellStyle name="Invoer 2 2 7" xfId="22502"/>
    <cellStyle name="Invoer 2 2 8" xfId="22503"/>
    <cellStyle name="Invoer 2 2 9" xfId="22504"/>
    <cellStyle name="Invoer 2 20" xfId="22505"/>
    <cellStyle name="Invoer 2 21" xfId="22506"/>
    <cellStyle name="Invoer 2 22" xfId="22507"/>
    <cellStyle name="Invoer 2 23" xfId="22508"/>
    <cellStyle name="Invoer 2 24" xfId="22509"/>
    <cellStyle name="Invoer 2 25" xfId="22510"/>
    <cellStyle name="Invoer 2 26" xfId="22511"/>
    <cellStyle name="Invoer 2 27" xfId="22512"/>
    <cellStyle name="Invoer 2 28" xfId="22513"/>
    <cellStyle name="Invoer 2 29" xfId="22514"/>
    <cellStyle name="Invoer 2 3" xfId="630"/>
    <cellStyle name="Invoer 2 3 10" xfId="22515"/>
    <cellStyle name="Invoer 2 3 11" xfId="22516"/>
    <cellStyle name="Invoer 2 3 12" xfId="22517"/>
    <cellStyle name="Invoer 2 3 13" xfId="22518"/>
    <cellStyle name="Invoer 2 3 14" xfId="22519"/>
    <cellStyle name="Invoer 2 3 15" xfId="22520"/>
    <cellStyle name="Invoer 2 3 16" xfId="22521"/>
    <cellStyle name="Invoer 2 3 17" xfId="22522"/>
    <cellStyle name="Invoer 2 3 18" xfId="22523"/>
    <cellStyle name="Invoer 2 3 19" xfId="22524"/>
    <cellStyle name="Invoer 2 3 2" xfId="1520"/>
    <cellStyle name="Invoer 2 3 2 2" xfId="3488"/>
    <cellStyle name="Invoer 2 3 2 2 2" xfId="3489"/>
    <cellStyle name="Invoer 2 3 2 2 2 2" xfId="3490"/>
    <cellStyle name="Invoer 2 3 2 2 2 2 2" xfId="3491"/>
    <cellStyle name="Invoer 2 3 2 2 2 3" xfId="3492"/>
    <cellStyle name="Invoer 2 3 2 2 3" xfId="3493"/>
    <cellStyle name="Invoer 2 3 2 2 3 2" xfId="3494"/>
    <cellStyle name="Invoer 2 3 2 2 3 2 2" xfId="3495"/>
    <cellStyle name="Invoer 2 3 2 2 4" xfId="3496"/>
    <cellStyle name="Invoer 2 3 2 2 4 2" xfId="3497"/>
    <cellStyle name="Invoer 2 3 2 3" xfId="3498"/>
    <cellStyle name="Invoer 2 3 2 3 2" xfId="3499"/>
    <cellStyle name="Invoer 2 3 2 3 2 2" xfId="3500"/>
    <cellStyle name="Invoer 2 3 2 3 3" xfId="3501"/>
    <cellStyle name="Invoer 2 3 2 4" xfId="3502"/>
    <cellStyle name="Invoer 2 3 2 4 2" xfId="3503"/>
    <cellStyle name="Invoer 2 3 2 4 2 2" xfId="3504"/>
    <cellStyle name="Invoer 2 3 2 5" xfId="3505"/>
    <cellStyle name="Invoer 2 3 2 5 2" xfId="3506"/>
    <cellStyle name="Invoer 2 3 2 6" xfId="22525"/>
    <cellStyle name="Invoer 2 3 2 7" xfId="22526"/>
    <cellStyle name="Invoer 2 3 20" xfId="22527"/>
    <cellStyle name="Invoer 2 3 21" xfId="22528"/>
    <cellStyle name="Invoer 2 3 22" xfId="22529"/>
    <cellStyle name="Invoer 2 3 23" xfId="22530"/>
    <cellStyle name="Invoer 2 3 24" xfId="22531"/>
    <cellStyle name="Invoer 2 3 25" xfId="22532"/>
    <cellStyle name="Invoer 2 3 26" xfId="22533"/>
    <cellStyle name="Invoer 2 3 27" xfId="22534"/>
    <cellStyle name="Invoer 2 3 28" xfId="48089"/>
    <cellStyle name="Invoer 2 3 3" xfId="22535"/>
    <cellStyle name="Invoer 2 3 4" xfId="22536"/>
    <cellStyle name="Invoer 2 3 5" xfId="22537"/>
    <cellStyle name="Invoer 2 3 6" xfId="22538"/>
    <cellStyle name="Invoer 2 3 7" xfId="22539"/>
    <cellStyle name="Invoer 2 3 8" xfId="22540"/>
    <cellStyle name="Invoer 2 3 9" xfId="22541"/>
    <cellStyle name="Invoer 2 30" xfId="22542"/>
    <cellStyle name="Invoer 2 31" xfId="22543"/>
    <cellStyle name="Invoer 2 32" xfId="22544"/>
    <cellStyle name="Invoer 2 33" xfId="48090"/>
    <cellStyle name="Invoer 2 4" xfId="631"/>
    <cellStyle name="Invoer 2 4 10" xfId="22545"/>
    <cellStyle name="Invoer 2 4 11" xfId="22546"/>
    <cellStyle name="Invoer 2 4 12" xfId="22547"/>
    <cellStyle name="Invoer 2 4 13" xfId="22548"/>
    <cellStyle name="Invoer 2 4 14" xfId="22549"/>
    <cellStyle name="Invoer 2 4 15" xfId="22550"/>
    <cellStyle name="Invoer 2 4 16" xfId="22551"/>
    <cellStyle name="Invoer 2 4 17" xfId="22552"/>
    <cellStyle name="Invoer 2 4 18" xfId="22553"/>
    <cellStyle name="Invoer 2 4 19" xfId="22554"/>
    <cellStyle name="Invoer 2 4 2" xfId="1521"/>
    <cellStyle name="Invoer 2 4 2 2" xfId="3507"/>
    <cellStyle name="Invoer 2 4 2 2 2" xfId="3508"/>
    <cellStyle name="Invoer 2 4 2 2 2 2" xfId="3509"/>
    <cellStyle name="Invoer 2 4 2 2 2 2 2" xfId="3510"/>
    <cellStyle name="Invoer 2 4 2 2 2 3" xfId="3511"/>
    <cellStyle name="Invoer 2 4 2 2 3" xfId="3512"/>
    <cellStyle name="Invoer 2 4 2 2 3 2" xfId="3513"/>
    <cellStyle name="Invoer 2 4 2 2 3 2 2" xfId="3514"/>
    <cellStyle name="Invoer 2 4 2 2 4" xfId="3515"/>
    <cellStyle name="Invoer 2 4 2 2 4 2" xfId="3516"/>
    <cellStyle name="Invoer 2 4 2 3" xfId="3517"/>
    <cellStyle name="Invoer 2 4 2 3 2" xfId="3518"/>
    <cellStyle name="Invoer 2 4 2 3 2 2" xfId="3519"/>
    <cellStyle name="Invoer 2 4 2 3 3" xfId="3520"/>
    <cellStyle name="Invoer 2 4 2 4" xfId="3521"/>
    <cellStyle name="Invoer 2 4 2 4 2" xfId="3522"/>
    <cellStyle name="Invoer 2 4 2 4 2 2" xfId="3523"/>
    <cellStyle name="Invoer 2 4 2 5" xfId="3524"/>
    <cellStyle name="Invoer 2 4 2 5 2" xfId="3525"/>
    <cellStyle name="Invoer 2 4 2 6" xfId="22555"/>
    <cellStyle name="Invoer 2 4 2 7" xfId="22556"/>
    <cellStyle name="Invoer 2 4 20" xfId="22557"/>
    <cellStyle name="Invoer 2 4 21" xfId="22558"/>
    <cellStyle name="Invoer 2 4 22" xfId="22559"/>
    <cellStyle name="Invoer 2 4 23" xfId="22560"/>
    <cellStyle name="Invoer 2 4 24" xfId="22561"/>
    <cellStyle name="Invoer 2 4 25" xfId="22562"/>
    <cellStyle name="Invoer 2 4 26" xfId="22563"/>
    <cellStyle name="Invoer 2 4 27" xfId="22564"/>
    <cellStyle name="Invoer 2 4 28" xfId="48091"/>
    <cellStyle name="Invoer 2 4 3" xfId="22565"/>
    <cellStyle name="Invoer 2 4 4" xfId="22566"/>
    <cellStyle name="Invoer 2 4 5" xfId="22567"/>
    <cellStyle name="Invoer 2 4 6" xfId="22568"/>
    <cellStyle name="Invoer 2 4 7" xfId="22569"/>
    <cellStyle name="Invoer 2 4 8" xfId="22570"/>
    <cellStyle name="Invoer 2 4 9" xfId="22571"/>
    <cellStyle name="Invoer 2 5" xfId="632"/>
    <cellStyle name="Invoer 2 5 10" xfId="22572"/>
    <cellStyle name="Invoer 2 5 11" xfId="22573"/>
    <cellStyle name="Invoer 2 5 12" xfId="22574"/>
    <cellStyle name="Invoer 2 5 13" xfId="22575"/>
    <cellStyle name="Invoer 2 5 14" xfId="22576"/>
    <cellStyle name="Invoer 2 5 15" xfId="22577"/>
    <cellStyle name="Invoer 2 5 16" xfId="22578"/>
    <cellStyle name="Invoer 2 5 17" xfId="22579"/>
    <cellStyle name="Invoer 2 5 18" xfId="22580"/>
    <cellStyle name="Invoer 2 5 19" xfId="22581"/>
    <cellStyle name="Invoer 2 5 2" xfId="1522"/>
    <cellStyle name="Invoer 2 5 2 2" xfId="3526"/>
    <cellStyle name="Invoer 2 5 2 2 2" xfId="3527"/>
    <cellStyle name="Invoer 2 5 2 2 2 2" xfId="3528"/>
    <cellStyle name="Invoer 2 5 2 2 2 2 2" xfId="3529"/>
    <cellStyle name="Invoer 2 5 2 2 2 3" xfId="3530"/>
    <cellStyle name="Invoer 2 5 2 2 3" xfId="3531"/>
    <cellStyle name="Invoer 2 5 2 2 3 2" xfId="3532"/>
    <cellStyle name="Invoer 2 5 2 2 3 2 2" xfId="3533"/>
    <cellStyle name="Invoer 2 5 2 2 4" xfId="3534"/>
    <cellStyle name="Invoer 2 5 2 2 4 2" xfId="3535"/>
    <cellStyle name="Invoer 2 5 2 3" xfId="3536"/>
    <cellStyle name="Invoer 2 5 2 3 2" xfId="3537"/>
    <cellStyle name="Invoer 2 5 2 3 2 2" xfId="3538"/>
    <cellStyle name="Invoer 2 5 2 3 3" xfId="3539"/>
    <cellStyle name="Invoer 2 5 2 4" xfId="3540"/>
    <cellStyle name="Invoer 2 5 2 4 2" xfId="3541"/>
    <cellStyle name="Invoer 2 5 2 4 2 2" xfId="3542"/>
    <cellStyle name="Invoer 2 5 2 5" xfId="3543"/>
    <cellStyle name="Invoer 2 5 2 5 2" xfId="3544"/>
    <cellStyle name="Invoer 2 5 2 6" xfId="22582"/>
    <cellStyle name="Invoer 2 5 2 7" xfId="22583"/>
    <cellStyle name="Invoer 2 5 20" xfId="22584"/>
    <cellStyle name="Invoer 2 5 21" xfId="22585"/>
    <cellStyle name="Invoer 2 5 22" xfId="22586"/>
    <cellStyle name="Invoer 2 5 23" xfId="22587"/>
    <cellStyle name="Invoer 2 5 24" xfId="22588"/>
    <cellStyle name="Invoer 2 5 25" xfId="22589"/>
    <cellStyle name="Invoer 2 5 26" xfId="22590"/>
    <cellStyle name="Invoer 2 5 27" xfId="22591"/>
    <cellStyle name="Invoer 2 5 28" xfId="48092"/>
    <cellStyle name="Invoer 2 5 3" xfId="22592"/>
    <cellStyle name="Invoer 2 5 4" xfId="22593"/>
    <cellStyle name="Invoer 2 5 5" xfId="22594"/>
    <cellStyle name="Invoer 2 5 6" xfId="22595"/>
    <cellStyle name="Invoer 2 5 7" xfId="22596"/>
    <cellStyle name="Invoer 2 5 8" xfId="22597"/>
    <cellStyle name="Invoer 2 5 9" xfId="22598"/>
    <cellStyle name="Invoer 2 6" xfId="633"/>
    <cellStyle name="Invoer 2 6 10" xfId="22599"/>
    <cellStyle name="Invoer 2 6 11" xfId="22600"/>
    <cellStyle name="Invoer 2 6 12" xfId="22601"/>
    <cellStyle name="Invoer 2 6 13" xfId="22602"/>
    <cellStyle name="Invoer 2 6 14" xfId="22603"/>
    <cellStyle name="Invoer 2 6 15" xfId="22604"/>
    <cellStyle name="Invoer 2 6 16" xfId="22605"/>
    <cellStyle name="Invoer 2 6 17" xfId="22606"/>
    <cellStyle name="Invoer 2 6 18" xfId="22607"/>
    <cellStyle name="Invoer 2 6 19" xfId="22608"/>
    <cellStyle name="Invoer 2 6 2" xfId="1523"/>
    <cellStyle name="Invoer 2 6 2 2" xfId="3545"/>
    <cellStyle name="Invoer 2 6 2 2 2" xfId="3546"/>
    <cellStyle name="Invoer 2 6 2 2 2 2" xfId="3547"/>
    <cellStyle name="Invoer 2 6 2 2 2 2 2" xfId="3548"/>
    <cellStyle name="Invoer 2 6 2 2 2 3" xfId="3549"/>
    <cellStyle name="Invoer 2 6 2 2 3" xfId="3550"/>
    <cellStyle name="Invoer 2 6 2 2 3 2" xfId="3551"/>
    <cellStyle name="Invoer 2 6 2 2 3 2 2" xfId="3552"/>
    <cellStyle name="Invoer 2 6 2 2 4" xfId="3553"/>
    <cellStyle name="Invoer 2 6 2 2 4 2" xfId="3554"/>
    <cellStyle name="Invoer 2 6 2 3" xfId="3555"/>
    <cellStyle name="Invoer 2 6 2 3 2" xfId="3556"/>
    <cellStyle name="Invoer 2 6 2 3 2 2" xfId="3557"/>
    <cellStyle name="Invoer 2 6 2 3 3" xfId="3558"/>
    <cellStyle name="Invoer 2 6 2 4" xfId="3559"/>
    <cellStyle name="Invoer 2 6 2 4 2" xfId="3560"/>
    <cellStyle name="Invoer 2 6 2 4 2 2" xfId="3561"/>
    <cellStyle name="Invoer 2 6 2 5" xfId="3562"/>
    <cellStyle name="Invoer 2 6 2 5 2" xfId="3563"/>
    <cellStyle name="Invoer 2 6 2 6" xfId="22609"/>
    <cellStyle name="Invoer 2 6 2 7" xfId="22610"/>
    <cellStyle name="Invoer 2 6 20" xfId="22611"/>
    <cellStyle name="Invoer 2 6 21" xfId="22612"/>
    <cellStyle name="Invoer 2 6 22" xfId="22613"/>
    <cellStyle name="Invoer 2 6 23" xfId="22614"/>
    <cellStyle name="Invoer 2 6 24" xfId="22615"/>
    <cellStyle name="Invoer 2 6 25" xfId="22616"/>
    <cellStyle name="Invoer 2 6 26" xfId="22617"/>
    <cellStyle name="Invoer 2 6 27" xfId="22618"/>
    <cellStyle name="Invoer 2 6 28" xfId="48093"/>
    <cellStyle name="Invoer 2 6 3" xfId="22619"/>
    <cellStyle name="Invoer 2 6 4" xfId="22620"/>
    <cellStyle name="Invoer 2 6 5" xfId="22621"/>
    <cellStyle name="Invoer 2 6 6" xfId="22622"/>
    <cellStyle name="Invoer 2 6 7" xfId="22623"/>
    <cellStyle name="Invoer 2 6 8" xfId="22624"/>
    <cellStyle name="Invoer 2 6 9" xfId="22625"/>
    <cellStyle name="Invoer 2 7" xfId="1524"/>
    <cellStyle name="Invoer 2 7 2" xfId="3564"/>
    <cellStyle name="Invoer 2 7 2 2" xfId="3565"/>
    <cellStyle name="Invoer 2 7 2 2 2" xfId="3566"/>
    <cellStyle name="Invoer 2 7 2 2 2 2" xfId="3567"/>
    <cellStyle name="Invoer 2 7 2 2 3" xfId="3568"/>
    <cellStyle name="Invoer 2 7 2 3" xfId="3569"/>
    <cellStyle name="Invoer 2 7 2 3 2" xfId="3570"/>
    <cellStyle name="Invoer 2 7 2 3 2 2" xfId="3571"/>
    <cellStyle name="Invoer 2 7 2 4" xfId="3572"/>
    <cellStyle name="Invoer 2 7 2 4 2" xfId="3573"/>
    <cellStyle name="Invoer 2 7 3" xfId="3574"/>
    <cellStyle name="Invoer 2 7 3 2" xfId="3575"/>
    <cellStyle name="Invoer 2 7 3 2 2" xfId="3576"/>
    <cellStyle name="Invoer 2 7 3 3" xfId="3577"/>
    <cellStyle name="Invoer 2 7 4" xfId="3578"/>
    <cellStyle name="Invoer 2 7 4 2" xfId="3579"/>
    <cellStyle name="Invoer 2 7 4 2 2" xfId="3580"/>
    <cellStyle name="Invoer 2 7 5" xfId="3581"/>
    <cellStyle name="Invoer 2 7 5 2" xfId="3582"/>
    <cellStyle name="Invoer 2 7 6" xfId="22626"/>
    <cellStyle name="Invoer 2 7 7" xfId="22627"/>
    <cellStyle name="Invoer 2 8" xfId="22628"/>
    <cellStyle name="Invoer 2 9" xfId="22629"/>
    <cellStyle name="Invoer 3" xfId="634"/>
    <cellStyle name="Invoer 3 10" xfId="22630"/>
    <cellStyle name="Invoer 3 11" xfId="22631"/>
    <cellStyle name="Invoer 3 12" xfId="22632"/>
    <cellStyle name="Invoer 3 13" xfId="22633"/>
    <cellStyle name="Invoer 3 14" xfId="22634"/>
    <cellStyle name="Invoer 3 15" xfId="22635"/>
    <cellStyle name="Invoer 3 16" xfId="22636"/>
    <cellStyle name="Invoer 3 17" xfId="22637"/>
    <cellStyle name="Invoer 3 18" xfId="22638"/>
    <cellStyle name="Invoer 3 19" xfId="22639"/>
    <cellStyle name="Invoer 3 2" xfId="1525"/>
    <cellStyle name="Invoer 3 2 2" xfId="3583"/>
    <cellStyle name="Invoer 3 2 2 2" xfId="3584"/>
    <cellStyle name="Invoer 3 2 2 2 2" xfId="3585"/>
    <cellStyle name="Invoer 3 2 2 2 2 2" xfId="3586"/>
    <cellStyle name="Invoer 3 2 2 2 3" xfId="3587"/>
    <cellStyle name="Invoer 3 2 2 3" xfId="3588"/>
    <cellStyle name="Invoer 3 2 2 3 2" xfId="3589"/>
    <cellStyle name="Invoer 3 2 2 3 2 2" xfId="3590"/>
    <cellStyle name="Invoer 3 2 2 4" xfId="3591"/>
    <cellStyle name="Invoer 3 2 2 4 2" xfId="3592"/>
    <cellStyle name="Invoer 3 2 3" xfId="3593"/>
    <cellStyle name="Invoer 3 2 3 2" xfId="3594"/>
    <cellStyle name="Invoer 3 2 3 2 2" xfId="3595"/>
    <cellStyle name="Invoer 3 2 3 3" xfId="3596"/>
    <cellStyle name="Invoer 3 2 4" xfId="3597"/>
    <cellStyle name="Invoer 3 2 4 2" xfId="3598"/>
    <cellStyle name="Invoer 3 2 4 2 2" xfId="3599"/>
    <cellStyle name="Invoer 3 2 5" xfId="3600"/>
    <cellStyle name="Invoer 3 2 5 2" xfId="3601"/>
    <cellStyle name="Invoer 3 2 6" xfId="22640"/>
    <cellStyle name="Invoer 3 2 7" xfId="22641"/>
    <cellStyle name="Invoer 3 20" xfId="22642"/>
    <cellStyle name="Invoer 3 21" xfId="22643"/>
    <cellStyle name="Invoer 3 22" xfId="22644"/>
    <cellStyle name="Invoer 3 23" xfId="22645"/>
    <cellStyle name="Invoer 3 24" xfId="22646"/>
    <cellStyle name="Invoer 3 25" xfId="22647"/>
    <cellStyle name="Invoer 3 26" xfId="22648"/>
    <cellStyle name="Invoer 3 27" xfId="22649"/>
    <cellStyle name="Invoer 3 28" xfId="48094"/>
    <cellStyle name="Invoer 3 3" xfId="22650"/>
    <cellStyle name="Invoer 3 4" xfId="22651"/>
    <cellStyle name="Invoer 3 5" xfId="22652"/>
    <cellStyle name="Invoer 3 6" xfId="22653"/>
    <cellStyle name="Invoer 3 7" xfId="22654"/>
    <cellStyle name="Invoer 3 8" xfId="22655"/>
    <cellStyle name="Invoer 3 9" xfId="22656"/>
    <cellStyle name="Invoer 4" xfId="635"/>
    <cellStyle name="Invoer 4 10" xfId="22657"/>
    <cellStyle name="Invoer 4 11" xfId="22658"/>
    <cellStyle name="Invoer 4 12" xfId="22659"/>
    <cellStyle name="Invoer 4 13" xfId="22660"/>
    <cellStyle name="Invoer 4 14" xfId="22661"/>
    <cellStyle name="Invoer 4 15" xfId="22662"/>
    <cellStyle name="Invoer 4 16" xfId="22663"/>
    <cellStyle name="Invoer 4 17" xfId="22664"/>
    <cellStyle name="Invoer 4 18" xfId="22665"/>
    <cellStyle name="Invoer 4 19" xfId="22666"/>
    <cellStyle name="Invoer 4 2" xfId="1526"/>
    <cellStyle name="Invoer 4 2 2" xfId="3602"/>
    <cellStyle name="Invoer 4 2 2 2" xfId="3603"/>
    <cellStyle name="Invoer 4 2 2 2 2" xfId="3604"/>
    <cellStyle name="Invoer 4 2 2 2 2 2" xfId="3605"/>
    <cellStyle name="Invoer 4 2 2 2 3" xfId="3606"/>
    <cellStyle name="Invoer 4 2 2 3" xfId="3607"/>
    <cellStyle name="Invoer 4 2 2 3 2" xfId="3608"/>
    <cellStyle name="Invoer 4 2 2 3 2 2" xfId="3609"/>
    <cellStyle name="Invoer 4 2 2 4" xfId="3610"/>
    <cellStyle name="Invoer 4 2 2 4 2" xfId="3611"/>
    <cellStyle name="Invoer 4 2 3" xfId="3612"/>
    <cellStyle name="Invoer 4 2 3 2" xfId="3613"/>
    <cellStyle name="Invoer 4 2 3 2 2" xfId="3614"/>
    <cellStyle name="Invoer 4 2 3 3" xfId="3615"/>
    <cellStyle name="Invoer 4 2 4" xfId="3616"/>
    <cellStyle name="Invoer 4 2 4 2" xfId="3617"/>
    <cellStyle name="Invoer 4 2 4 2 2" xfId="3618"/>
    <cellStyle name="Invoer 4 2 5" xfId="3619"/>
    <cellStyle name="Invoer 4 2 5 2" xfId="3620"/>
    <cellStyle name="Invoer 4 2 6" xfId="22667"/>
    <cellStyle name="Invoer 4 2 7" xfId="22668"/>
    <cellStyle name="Invoer 4 20" xfId="22669"/>
    <cellStyle name="Invoer 4 21" xfId="22670"/>
    <cellStyle name="Invoer 4 22" xfId="22671"/>
    <cellStyle name="Invoer 4 23" xfId="22672"/>
    <cellStyle name="Invoer 4 24" xfId="22673"/>
    <cellStyle name="Invoer 4 25" xfId="22674"/>
    <cellStyle name="Invoer 4 26" xfId="22675"/>
    <cellStyle name="Invoer 4 27" xfId="22676"/>
    <cellStyle name="Invoer 4 28" xfId="48095"/>
    <cellStyle name="Invoer 4 3" xfId="22677"/>
    <cellStyle name="Invoer 4 4" xfId="22678"/>
    <cellStyle name="Invoer 4 5" xfId="22679"/>
    <cellStyle name="Invoer 4 6" xfId="22680"/>
    <cellStyle name="Invoer 4 7" xfId="22681"/>
    <cellStyle name="Invoer 4 8" xfId="22682"/>
    <cellStyle name="Invoer 4 9" xfId="22683"/>
    <cellStyle name="Invoer 5" xfId="636"/>
    <cellStyle name="Invoer 5 10" xfId="22684"/>
    <cellStyle name="Invoer 5 11" xfId="22685"/>
    <cellStyle name="Invoer 5 12" xfId="22686"/>
    <cellStyle name="Invoer 5 13" xfId="22687"/>
    <cellStyle name="Invoer 5 14" xfId="22688"/>
    <cellStyle name="Invoer 5 15" xfId="22689"/>
    <cellStyle name="Invoer 5 16" xfId="22690"/>
    <cellStyle name="Invoer 5 17" xfId="22691"/>
    <cellStyle name="Invoer 5 18" xfId="22692"/>
    <cellStyle name="Invoer 5 19" xfId="22693"/>
    <cellStyle name="Invoer 5 2" xfId="1527"/>
    <cellStyle name="Invoer 5 2 2" xfId="3621"/>
    <cellStyle name="Invoer 5 2 2 2" xfId="3622"/>
    <cellStyle name="Invoer 5 2 2 2 2" xfId="3623"/>
    <cellStyle name="Invoer 5 2 2 2 2 2" xfId="3624"/>
    <cellStyle name="Invoer 5 2 2 2 3" xfId="3625"/>
    <cellStyle name="Invoer 5 2 2 3" xfId="3626"/>
    <cellStyle name="Invoer 5 2 2 3 2" xfId="3627"/>
    <cellStyle name="Invoer 5 2 2 3 2 2" xfId="3628"/>
    <cellStyle name="Invoer 5 2 2 4" xfId="3629"/>
    <cellStyle name="Invoer 5 2 2 4 2" xfId="3630"/>
    <cellStyle name="Invoer 5 2 3" xfId="3631"/>
    <cellStyle name="Invoer 5 2 3 2" xfId="3632"/>
    <cellStyle name="Invoer 5 2 3 2 2" xfId="3633"/>
    <cellStyle name="Invoer 5 2 3 3" xfId="3634"/>
    <cellStyle name="Invoer 5 2 4" xfId="3635"/>
    <cellStyle name="Invoer 5 2 4 2" xfId="3636"/>
    <cellStyle name="Invoer 5 2 4 2 2" xfId="3637"/>
    <cellStyle name="Invoer 5 2 5" xfId="3638"/>
    <cellStyle name="Invoer 5 2 5 2" xfId="3639"/>
    <cellStyle name="Invoer 5 2 6" xfId="22694"/>
    <cellStyle name="Invoer 5 2 7" xfId="22695"/>
    <cellStyle name="Invoer 5 20" xfId="22696"/>
    <cellStyle name="Invoer 5 21" xfId="22697"/>
    <cellStyle name="Invoer 5 22" xfId="22698"/>
    <cellStyle name="Invoer 5 23" xfId="22699"/>
    <cellStyle name="Invoer 5 24" xfId="22700"/>
    <cellStyle name="Invoer 5 25" xfId="22701"/>
    <cellStyle name="Invoer 5 26" xfId="22702"/>
    <cellStyle name="Invoer 5 27" xfId="22703"/>
    <cellStyle name="Invoer 5 28" xfId="48096"/>
    <cellStyle name="Invoer 5 3" xfId="22704"/>
    <cellStyle name="Invoer 5 4" xfId="22705"/>
    <cellStyle name="Invoer 5 5" xfId="22706"/>
    <cellStyle name="Invoer 5 6" xfId="22707"/>
    <cellStyle name="Invoer 5 7" xfId="22708"/>
    <cellStyle name="Invoer 5 8" xfId="22709"/>
    <cellStyle name="Invoer 5 9" xfId="22710"/>
    <cellStyle name="Invoer 6" xfId="637"/>
    <cellStyle name="Invoer 6 10" xfId="22711"/>
    <cellStyle name="Invoer 6 11" xfId="22712"/>
    <cellStyle name="Invoer 6 12" xfId="22713"/>
    <cellStyle name="Invoer 6 13" xfId="22714"/>
    <cellStyle name="Invoer 6 14" xfId="22715"/>
    <cellStyle name="Invoer 6 15" xfId="22716"/>
    <cellStyle name="Invoer 6 16" xfId="22717"/>
    <cellStyle name="Invoer 6 17" xfId="22718"/>
    <cellStyle name="Invoer 6 18" xfId="22719"/>
    <cellStyle name="Invoer 6 19" xfId="22720"/>
    <cellStyle name="Invoer 6 2" xfId="1528"/>
    <cellStyle name="Invoer 6 2 2" xfId="3640"/>
    <cellStyle name="Invoer 6 2 2 2" xfId="3641"/>
    <cellStyle name="Invoer 6 2 2 2 2" xfId="3642"/>
    <cellStyle name="Invoer 6 2 2 2 2 2" xfId="3643"/>
    <cellStyle name="Invoer 6 2 2 2 3" xfId="3644"/>
    <cellStyle name="Invoer 6 2 2 3" xfId="3645"/>
    <cellStyle name="Invoer 6 2 2 3 2" xfId="3646"/>
    <cellStyle name="Invoer 6 2 2 3 2 2" xfId="3647"/>
    <cellStyle name="Invoer 6 2 2 4" xfId="3648"/>
    <cellStyle name="Invoer 6 2 2 4 2" xfId="3649"/>
    <cellStyle name="Invoer 6 2 3" xfId="3650"/>
    <cellStyle name="Invoer 6 2 3 2" xfId="3651"/>
    <cellStyle name="Invoer 6 2 3 2 2" xfId="3652"/>
    <cellStyle name="Invoer 6 2 3 3" xfId="3653"/>
    <cellStyle name="Invoer 6 2 4" xfId="3654"/>
    <cellStyle name="Invoer 6 2 4 2" xfId="3655"/>
    <cellStyle name="Invoer 6 2 4 2 2" xfId="3656"/>
    <cellStyle name="Invoer 6 2 5" xfId="3657"/>
    <cellStyle name="Invoer 6 2 5 2" xfId="3658"/>
    <cellStyle name="Invoer 6 2 6" xfId="22721"/>
    <cellStyle name="Invoer 6 2 7" xfId="22722"/>
    <cellStyle name="Invoer 6 20" xfId="22723"/>
    <cellStyle name="Invoer 6 21" xfId="22724"/>
    <cellStyle name="Invoer 6 22" xfId="22725"/>
    <cellStyle name="Invoer 6 23" xfId="22726"/>
    <cellStyle name="Invoer 6 24" xfId="22727"/>
    <cellStyle name="Invoer 6 25" xfId="22728"/>
    <cellStyle name="Invoer 6 26" xfId="22729"/>
    <cellStyle name="Invoer 6 27" xfId="22730"/>
    <cellStyle name="Invoer 6 28" xfId="48097"/>
    <cellStyle name="Invoer 6 3" xfId="22731"/>
    <cellStyle name="Invoer 6 4" xfId="22732"/>
    <cellStyle name="Invoer 6 5" xfId="22733"/>
    <cellStyle name="Invoer 6 6" xfId="22734"/>
    <cellStyle name="Invoer 6 7" xfId="22735"/>
    <cellStyle name="Invoer 6 8" xfId="22736"/>
    <cellStyle name="Invoer 6 9" xfId="22737"/>
    <cellStyle name="Invoer 7" xfId="638"/>
    <cellStyle name="Invoer 7 10" xfId="22738"/>
    <cellStyle name="Invoer 7 11" xfId="22739"/>
    <cellStyle name="Invoer 7 12" xfId="22740"/>
    <cellStyle name="Invoer 7 13" xfId="22741"/>
    <cellStyle name="Invoer 7 14" xfId="22742"/>
    <cellStyle name="Invoer 7 15" xfId="22743"/>
    <cellStyle name="Invoer 7 16" xfId="22744"/>
    <cellStyle name="Invoer 7 17" xfId="22745"/>
    <cellStyle name="Invoer 7 18" xfId="22746"/>
    <cellStyle name="Invoer 7 19" xfId="22747"/>
    <cellStyle name="Invoer 7 2" xfId="1529"/>
    <cellStyle name="Invoer 7 2 2" xfId="3659"/>
    <cellStyle name="Invoer 7 2 2 2" xfId="3660"/>
    <cellStyle name="Invoer 7 2 2 2 2" xfId="3661"/>
    <cellStyle name="Invoer 7 2 2 2 2 2" xfId="3662"/>
    <cellStyle name="Invoer 7 2 2 2 3" xfId="3663"/>
    <cellStyle name="Invoer 7 2 2 3" xfId="3664"/>
    <cellStyle name="Invoer 7 2 2 3 2" xfId="3665"/>
    <cellStyle name="Invoer 7 2 2 3 2 2" xfId="3666"/>
    <cellStyle name="Invoer 7 2 2 4" xfId="3667"/>
    <cellStyle name="Invoer 7 2 2 4 2" xfId="3668"/>
    <cellStyle name="Invoer 7 2 3" xfId="3669"/>
    <cellStyle name="Invoer 7 2 3 2" xfId="3670"/>
    <cellStyle name="Invoer 7 2 3 2 2" xfId="3671"/>
    <cellStyle name="Invoer 7 2 3 3" xfId="3672"/>
    <cellStyle name="Invoer 7 2 4" xfId="3673"/>
    <cellStyle name="Invoer 7 2 4 2" xfId="3674"/>
    <cellStyle name="Invoer 7 2 4 2 2" xfId="3675"/>
    <cellStyle name="Invoer 7 2 5" xfId="3676"/>
    <cellStyle name="Invoer 7 2 5 2" xfId="3677"/>
    <cellStyle name="Invoer 7 2 6" xfId="22748"/>
    <cellStyle name="Invoer 7 2 7" xfId="22749"/>
    <cellStyle name="Invoer 7 20" xfId="22750"/>
    <cellStyle name="Invoer 7 21" xfId="22751"/>
    <cellStyle name="Invoer 7 22" xfId="22752"/>
    <cellStyle name="Invoer 7 23" xfId="22753"/>
    <cellStyle name="Invoer 7 24" xfId="22754"/>
    <cellStyle name="Invoer 7 25" xfId="22755"/>
    <cellStyle name="Invoer 7 26" xfId="22756"/>
    <cellStyle name="Invoer 7 27" xfId="22757"/>
    <cellStyle name="Invoer 7 28" xfId="48098"/>
    <cellStyle name="Invoer 7 3" xfId="22758"/>
    <cellStyle name="Invoer 7 4" xfId="22759"/>
    <cellStyle name="Invoer 7 5" xfId="22760"/>
    <cellStyle name="Invoer 7 6" xfId="22761"/>
    <cellStyle name="Invoer 7 7" xfId="22762"/>
    <cellStyle name="Invoer 7 8" xfId="22763"/>
    <cellStyle name="Invoer 7 9" xfId="22764"/>
    <cellStyle name="Invoer 8" xfId="1530"/>
    <cellStyle name="Invoer 8 2" xfId="3678"/>
    <cellStyle name="Invoer 8 2 2" xfId="3679"/>
    <cellStyle name="Invoer 8 2 2 2" xfId="3680"/>
    <cellStyle name="Invoer 8 2 3" xfId="3681"/>
    <cellStyle name="Invoer 8 3" xfId="3682"/>
    <cellStyle name="Invoer 8 3 2" xfId="3683"/>
    <cellStyle name="Invoer 8 3 2 2" xfId="3684"/>
    <cellStyle name="Invoer 8 4" xfId="3685"/>
    <cellStyle name="Invoer 8 4 2" xfId="3686"/>
    <cellStyle name="Italic" xfId="22765"/>
    <cellStyle name="iText" xfId="22766"/>
    <cellStyle name="iZahl0" xfId="22767"/>
    <cellStyle name="iZahl2" xfId="22768"/>
    <cellStyle name="iZahl4" xfId="22769"/>
    <cellStyle name="KExoNumber" xfId="22770"/>
    <cellStyle name="KExoperc" xfId="22771"/>
    <cellStyle name="KExoText" xfId="22772"/>
    <cellStyle name="KHeadAcrossCells" xfId="22773"/>
    <cellStyle name="Kheading" xfId="22774"/>
    <cellStyle name="Kheading 2" xfId="22775"/>
    <cellStyle name="Kheading 2 2" xfId="22776"/>
    <cellStyle name="Kheading 3" xfId="22777"/>
    <cellStyle name="Kheading_Sheet 1" xfId="22778"/>
    <cellStyle name="Khheading" xfId="22779"/>
    <cellStyle name="Khheading 2" xfId="22780"/>
    <cellStyle name="Khheading 2 2" xfId="22781"/>
    <cellStyle name="Khheading 3" xfId="22782"/>
    <cellStyle name="Khheading_Sheet 1" xfId="22783"/>
    <cellStyle name="KInputNumber" xfId="22784"/>
    <cellStyle name="KInputNumber 2" xfId="22785"/>
    <cellStyle name="KInputNumber 2 2" xfId="22786"/>
    <cellStyle name="KInputNumber 3" xfId="22787"/>
    <cellStyle name="KInputNumber_Sheet 1" xfId="22788"/>
    <cellStyle name="KInputPerc" xfId="22789"/>
    <cellStyle name="KInputPerc 2" xfId="22790"/>
    <cellStyle name="KInputPerc 2 2" xfId="22791"/>
    <cellStyle name="KInputPerc 3" xfId="22792"/>
    <cellStyle name="KInputPerc_Sheet 1" xfId="22793"/>
    <cellStyle name="KInputText" xfId="22794"/>
    <cellStyle name="KInputText 2" xfId="22795"/>
    <cellStyle name="KInputText 2 2" xfId="22796"/>
    <cellStyle name="KInputText 3" xfId="22797"/>
    <cellStyle name="KInputText_Sheet 1" xfId="22798"/>
    <cellStyle name="KMultiple" xfId="22799"/>
    <cellStyle name="KNormalText" xfId="22800"/>
    <cellStyle name="KNormalText 2" xfId="22801"/>
    <cellStyle name="KNormalText 2 2" xfId="22802"/>
    <cellStyle name="KNormalText 3" xfId="22803"/>
    <cellStyle name="KNormalText_Sheet 1" xfId="22804"/>
    <cellStyle name="Komma" xfId="23" builtinId="3" hidden="1"/>
    <cellStyle name="Komma" xfId="63" builtinId="3"/>
    <cellStyle name="Komma [0]" xfId="24" builtinId="6" hidden="1"/>
    <cellStyle name="Komma 10" xfId="485"/>
    <cellStyle name="Komma 10 2" xfId="3687"/>
    <cellStyle name="Komma 10 2 2" xfId="22805"/>
    <cellStyle name="Komma 11" xfId="3688"/>
    <cellStyle name="Komma 12" xfId="20107"/>
    <cellStyle name="Komma 12 2" xfId="48959"/>
    <cellStyle name="Komma 13" xfId="486"/>
    <cellStyle name="Komma 13 2" xfId="3689"/>
    <cellStyle name="Komma 14" xfId="48954"/>
    <cellStyle name="Komma 15" xfId="50028"/>
    <cellStyle name="Komma 2" xfId="203"/>
    <cellStyle name="Komma 2 2" xfId="228"/>
    <cellStyle name="Komma 2 2 2" xfId="3690"/>
    <cellStyle name="Komma 2 2 3" xfId="22806"/>
    <cellStyle name="Komma 2 2 4" xfId="22807"/>
    <cellStyle name="Komma 2 2 5" xfId="22808"/>
    <cellStyle name="Komma 2 3" xfId="487"/>
    <cellStyle name="Komma 2 3 2" xfId="3691"/>
    <cellStyle name="Komma 2 3 3" xfId="22809"/>
    <cellStyle name="Komma 2 3 4" xfId="22810"/>
    <cellStyle name="Komma 2 4" xfId="3692"/>
    <cellStyle name="Komma 2 5" xfId="22811"/>
    <cellStyle name="Komma 2 6" xfId="22812"/>
    <cellStyle name="Komma 2 7" xfId="22813"/>
    <cellStyle name="Komma 2 8" xfId="48961"/>
    <cellStyle name="Komma 3" xfId="390"/>
    <cellStyle name="Komma 3 2" xfId="488"/>
    <cellStyle name="Komma 3 2 2" xfId="22814"/>
    <cellStyle name="Komma 3 3" xfId="639"/>
    <cellStyle name="Komma 3 3 2" xfId="3693"/>
    <cellStyle name="Komma 3 3 3" xfId="49018"/>
    <cellStyle name="Komma 3 4" xfId="1372"/>
    <cellStyle name="Komma 3 4 2" xfId="2491"/>
    <cellStyle name="Komma 3 4 2 2" xfId="2576"/>
    <cellStyle name="Komma 3 4 2 2 2" xfId="3694"/>
    <cellStyle name="Komma 3 4 2 2 2 2" xfId="19777"/>
    <cellStyle name="Komma 3 4 2 2 3" xfId="19776"/>
    <cellStyle name="Komma 3 4 2 2 4" xfId="20008"/>
    <cellStyle name="Komma 3 4 2 3" xfId="3695"/>
    <cellStyle name="Komma 3 4 2 3 2" xfId="19778"/>
    <cellStyle name="Komma 3 4 2 4" xfId="19775"/>
    <cellStyle name="Komma 3 4 2 5" xfId="20009"/>
    <cellStyle name="Komma 3 4 2 6" xfId="49539"/>
    <cellStyle name="Komma 3 4 3" xfId="2513"/>
    <cellStyle name="Komma 3 4 3 2" xfId="2588"/>
    <cellStyle name="Komma 3 4 3 2 2" xfId="3696"/>
    <cellStyle name="Komma 3 4 3 2 2 2" xfId="19781"/>
    <cellStyle name="Komma 3 4 3 2 3" xfId="19780"/>
    <cellStyle name="Komma 3 4 3 2 4" xfId="20010"/>
    <cellStyle name="Komma 3 4 3 3" xfId="3697"/>
    <cellStyle name="Komma 3 4 3 3 2" xfId="19782"/>
    <cellStyle name="Komma 3 4 3 4" xfId="19779"/>
    <cellStyle name="Komma 3 4 3 5" xfId="20011"/>
    <cellStyle name="Komma 3 4 4" xfId="2537"/>
    <cellStyle name="Komma 3 4 4 2" xfId="3698"/>
    <cellStyle name="Komma 3 4 4 2 2" xfId="19784"/>
    <cellStyle name="Komma 3 4 4 3" xfId="19783"/>
    <cellStyle name="Komma 3 4 4 4" xfId="20012"/>
    <cellStyle name="Komma 3 4 5" xfId="3699"/>
    <cellStyle name="Komma 3 4 5 2" xfId="19785"/>
    <cellStyle name="Komma 3 4 6" xfId="19774"/>
    <cellStyle name="Komma 3 4 7" xfId="20013"/>
    <cellStyle name="Komma 3 4 8" xfId="49019"/>
    <cellStyle name="Komma 3 5" xfId="3700"/>
    <cellStyle name="Komma 4" xfId="489"/>
    <cellStyle name="Komma 4 2" xfId="1531"/>
    <cellStyle name="Komma 4 2 2" xfId="2492"/>
    <cellStyle name="Komma 4 2 2 2" xfId="2577"/>
    <cellStyle name="Komma 4 2 2 2 2" xfId="3701"/>
    <cellStyle name="Komma 4 2 2 2 2 2" xfId="19789"/>
    <cellStyle name="Komma 4 2 2 2 3" xfId="19788"/>
    <cellStyle name="Komma 4 2 2 2 4" xfId="20014"/>
    <cellStyle name="Komma 4 2 2 3" xfId="3702"/>
    <cellStyle name="Komma 4 2 2 3 2" xfId="19790"/>
    <cellStyle name="Komma 4 2 2 4" xfId="19787"/>
    <cellStyle name="Komma 4 2 2 5" xfId="20015"/>
    <cellStyle name="Komma 4 2 2 6" xfId="49540"/>
    <cellStyle name="Komma 4 2 3" xfId="2514"/>
    <cellStyle name="Komma 4 2 3 2" xfId="2589"/>
    <cellStyle name="Komma 4 2 3 2 2" xfId="3703"/>
    <cellStyle name="Komma 4 2 3 2 2 2" xfId="19793"/>
    <cellStyle name="Komma 4 2 3 2 3" xfId="19792"/>
    <cellStyle name="Komma 4 2 3 2 4" xfId="20016"/>
    <cellStyle name="Komma 4 2 3 3" xfId="3704"/>
    <cellStyle name="Komma 4 2 3 3 2" xfId="19794"/>
    <cellStyle name="Komma 4 2 3 4" xfId="19791"/>
    <cellStyle name="Komma 4 2 3 5" xfId="20017"/>
    <cellStyle name="Komma 4 2 4" xfId="2562"/>
    <cellStyle name="Komma 4 2 4 2" xfId="3705"/>
    <cellStyle name="Komma 4 2 4 2 2" xfId="19796"/>
    <cellStyle name="Komma 4 2 4 3" xfId="19795"/>
    <cellStyle name="Komma 4 2 4 4" xfId="20018"/>
    <cellStyle name="Komma 4 2 5" xfId="3706"/>
    <cellStyle name="Komma 4 2 5 2" xfId="19797"/>
    <cellStyle name="Komma 4 2 6" xfId="19786"/>
    <cellStyle name="Komma 4 2 7" xfId="20019"/>
    <cellStyle name="Komma 4 2 8" xfId="49020"/>
    <cellStyle name="Komma 4 3" xfId="22815"/>
    <cellStyle name="Komma 4 4" xfId="22816"/>
    <cellStyle name="Komma 5" xfId="490"/>
    <cellStyle name="Komma 5 2" xfId="1532"/>
    <cellStyle name="Komma 5 2 2" xfId="3707"/>
    <cellStyle name="Komma 5 3" xfId="22817"/>
    <cellStyle name="Komma 5 4" xfId="22818"/>
    <cellStyle name="Komma 5 5" xfId="49021"/>
    <cellStyle name="Komma 6" xfId="491"/>
    <cellStyle name="Komma 6 2" xfId="3708"/>
    <cellStyle name="Komma 6 3" xfId="22819"/>
    <cellStyle name="Komma 7" xfId="492"/>
    <cellStyle name="Komma 7 2" xfId="22820"/>
    <cellStyle name="Komma 7 3" xfId="49022"/>
    <cellStyle name="Komma 8" xfId="1373"/>
    <cellStyle name="Komma 8 2" xfId="1533"/>
    <cellStyle name="Komma 8 2 2" xfId="2563"/>
    <cellStyle name="Komma 8 2 2 2" xfId="3709"/>
    <cellStyle name="Komma 8 2 2 2 2" xfId="19801"/>
    <cellStyle name="Komma 8 2 2 3" xfId="19800"/>
    <cellStyle name="Komma 8 2 2 4" xfId="20020"/>
    <cellStyle name="Komma 8 2 3" xfId="3710"/>
    <cellStyle name="Komma 8 2 3 2" xfId="19802"/>
    <cellStyle name="Komma 8 2 4" xfId="19799"/>
    <cellStyle name="Komma 8 2 5" xfId="20021"/>
    <cellStyle name="Komma 8 3" xfId="2493"/>
    <cellStyle name="Komma 8 3 2" xfId="3711"/>
    <cellStyle name="Komma 8 4" xfId="2538"/>
    <cellStyle name="Komma 8 4 2" xfId="3712"/>
    <cellStyle name="Komma 8 4 3" xfId="3713"/>
    <cellStyle name="Komma 8 4 3 2" xfId="19804"/>
    <cellStyle name="Komma 8 4 4" xfId="19803"/>
    <cellStyle name="Komma 8 4 5" xfId="20022"/>
    <cellStyle name="Komma 8 5" xfId="3714"/>
    <cellStyle name="Komma 8 5 2" xfId="19805"/>
    <cellStyle name="Komma 8 6" xfId="19798"/>
    <cellStyle name="Komma 8 7" xfId="20023"/>
    <cellStyle name="Komma 9" xfId="1332"/>
    <cellStyle name="Komma 9 2" xfId="1534"/>
    <cellStyle name="Komma 9 2 2" xfId="3715"/>
    <cellStyle name="Komma 9 2 3" xfId="49023"/>
    <cellStyle name="Komma 9 3" xfId="3716"/>
    <cellStyle name="Kop 1 2" xfId="391"/>
    <cellStyle name="Kop 1 3" xfId="1535"/>
    <cellStyle name="Kop 2 2" xfId="392"/>
    <cellStyle name="Kop 2 3" xfId="1536"/>
    <cellStyle name="Kop 3 2" xfId="393"/>
    <cellStyle name="Kop 3 3" xfId="1537"/>
    <cellStyle name="Kop 4 2" xfId="394"/>
    <cellStyle name="Kop 4 3" xfId="1538"/>
    <cellStyle name="kopregel" xfId="22821"/>
    <cellStyle name="KPageSubTitle" xfId="22822"/>
    <cellStyle name="KPageTitle" xfId="22823"/>
    <cellStyle name="KResultFormula" xfId="22824"/>
    <cellStyle name="KResultFormula 2" xfId="22825"/>
    <cellStyle name="KResultFormula 2 2" xfId="22826"/>
    <cellStyle name="KResultFormula 3" xfId="22827"/>
    <cellStyle name="KResultFormula_Sheet 1" xfId="22828"/>
    <cellStyle name="KResultValue" xfId="22829"/>
    <cellStyle name="KResultValue 2" xfId="22830"/>
    <cellStyle name="KResultValue 2 2" xfId="22831"/>
    <cellStyle name="KResultValue 3" xfId="22832"/>
    <cellStyle name="KResultValue_Sheet 1" xfId="22833"/>
    <cellStyle name="Kresvalue" xfId="22834"/>
    <cellStyle name="KTopDottedLine" xfId="22835"/>
    <cellStyle name="KWhiteFatBorder" xfId="22836"/>
    <cellStyle name="Lable8Left" xfId="22837"/>
    <cellStyle name="LB Style" xfId="22838"/>
    <cellStyle name="Link Currency (0)" xfId="22839"/>
    <cellStyle name="Link Currency (2)" xfId="22840"/>
    <cellStyle name="Link Units (0)" xfId="22841"/>
    <cellStyle name="Link Units (1)" xfId="22842"/>
    <cellStyle name="Link Units (2)" xfId="22843"/>
    <cellStyle name="Linked" xfId="22844"/>
    <cellStyle name="Linked Cell 2" xfId="204"/>
    <cellStyle name="Linked Cell 2 2" xfId="22845"/>
    <cellStyle name="Linked Cell 2 2 2" xfId="22846"/>
    <cellStyle name="Linked Cell 2 3" xfId="22847"/>
    <cellStyle name="Linked Cell 3" xfId="2494"/>
    <cellStyle name="Linked Cell 3 2" xfId="22848"/>
    <cellStyle name="Linked Cell 4" xfId="22849"/>
    <cellStyle name="Linked Cells" xfId="22850"/>
    <cellStyle name="m" xfId="22851"/>
    <cellStyle name="MacroCode" xfId="22852"/>
    <cellStyle name="MAND_x000a_CHECK.COMMAND_x000e_RENAME.COMMAND_x0008_SHOW.BAR_x000b_DELETE.MENU_x000e_DELETE.COMMAND_x000e_GET.CHA" xfId="115"/>
    <cellStyle name="MAND_x000a_CHECK.COMMAND_x000e_RENAME.COMMAND_x0008_SHOW.BAR_x000b_DELETE.MENU_x000e_DELETE.COMMAND_x000e_GET.CHA 2" xfId="205"/>
    <cellStyle name="MAND_x000a_CHECK.COMMAND_x000e_RENAME.COMMAND_x0008_SHOW.BAR_x000b_DELETE.MENU_x000e_DELETE.COMMAND_x000e_GET.CHA 2 2" xfId="464"/>
    <cellStyle name="MAND_x000a_CHECK.COMMAND_x000e_RENAME.COMMAND_x0008_SHOW.BAR_x000b_DELETE.MENU_x000e_DELETE.COMMAND_x000e_GET.CHA 2 2 2" xfId="3717"/>
    <cellStyle name="MAND_x000a_CHECK.COMMAND_x000e_RENAME.COMMAND_x0008_SHOW.BAR_x000b_DELETE.MENU_x000e_DELETE.COMMAND_x000e_GET.CHA 2 3" xfId="3718"/>
    <cellStyle name="MAND_x000a_CHECK.COMMAND_x000e_RENAME.COMMAND_x0008_SHOW.BAR_x000b_DELETE.MENU_x000e_DELETE.COMMAND_x000e_GET.CHA 2 4" xfId="22853"/>
    <cellStyle name="MAND_x000a_CHECK.COMMAND_x000e_RENAME.COMMAND_x0008_SHOW.BAR_x000b_DELETE.MENU_x000e_DELETE.COMMAND_x000e_GET.CHA 3" xfId="395"/>
    <cellStyle name="MAND_x000a_CHECK.COMMAND_x000e_RENAME.COMMAND_x0008_SHOW.BAR_x000b_DELETE.MENU_x000e_DELETE.COMMAND_x000e_GET.CHA 3 2" xfId="3719"/>
    <cellStyle name="MAND_x000a_CHECK.COMMAND_x000e_RENAME.COMMAND_x0008_SHOW.BAR_x000b_DELETE.MENU_x000e_DELETE.COMMAND_x000e_GET.CHA 4" xfId="493"/>
    <cellStyle name="MAND_x000a_CHECK.COMMAND_x000e_RENAME.COMMAND_x0008_SHOW.BAR_x000b_DELETE.MENU_x000e_DELETE.COMMAND_x000e_GET.CHA 4 2" xfId="3720"/>
    <cellStyle name="MAND_x000a_CHECK.COMMAND_x000e_RENAME.COMMAND_x0008_SHOW.BAR_x000b_DELETE.MENU_x000e_DELETE.COMMAND_x000e_GET.CHA 5" xfId="3721"/>
    <cellStyle name="MAND_x000a_CHECK.COMMAND_x000e_RENAME.COMMAND_x0008_SHOW.BAR_x000b_DELETE.MENU_x000e_DELETE.COMMAND_x000e_GET.CHA_101102 Omzetmodel (Overzichtswerkblad)" xfId="22854"/>
    <cellStyle name="Margins" xfId="22855"/>
    <cellStyle name="Market" xfId="22856"/>
    <cellStyle name="Migliaia (0)_PLDT" xfId="22857"/>
    <cellStyle name="Migliaia_PLDT" xfId="22858"/>
    <cellStyle name="Mike" xfId="22859"/>
    <cellStyle name="Millares [0]_laroux" xfId="22860"/>
    <cellStyle name="Millares_laroux" xfId="22861"/>
    <cellStyle name="Milliers [0]_!!!GO" xfId="22862"/>
    <cellStyle name="Milliers_!!!GO" xfId="22863"/>
    <cellStyle name="millions" xfId="22864"/>
    <cellStyle name="millions ($)" xfId="22865"/>
    <cellStyle name="millions (no dec.)" xfId="22866"/>
    <cellStyle name="millions_5gny1198" xfId="22867"/>
    <cellStyle name="Moneda [0]_laroux" xfId="22868"/>
    <cellStyle name="Moneda_laroux" xfId="22869"/>
    <cellStyle name="Monétaire [0]_!!!GO" xfId="22870"/>
    <cellStyle name="Monétaire_!!!GO" xfId="22871"/>
    <cellStyle name="mult" xfId="22872"/>
    <cellStyle name="multiple" xfId="22873"/>
    <cellStyle name="multiples" xfId="22874"/>
    <cellStyle name="n" xfId="22875"/>
    <cellStyle name="n_Aero" xfId="22876"/>
    <cellStyle name="n0" xfId="22877"/>
    <cellStyle name="n1" xfId="22878"/>
    <cellStyle name="n2" xfId="22879"/>
    <cellStyle name="NavStyleDefault" xfId="22880"/>
    <cellStyle name="Neutraal" xfId="3" builtinId="28" hidden="1"/>
    <cellStyle name="Neutraal" xfId="49025" builtinId="28" customBuiltin="1"/>
    <cellStyle name="Neutraal 2" xfId="396"/>
    <cellStyle name="Neutraal 2 2" xfId="1539"/>
    <cellStyle name="Neutraal 3" xfId="1374"/>
    <cellStyle name="Neutraal 3 2" xfId="1540"/>
    <cellStyle name="Neutraal 3 2 2" xfId="22881"/>
    <cellStyle name="Neutraal 3 3" xfId="2495"/>
    <cellStyle name="Neutraal 3 3 2" xfId="22882"/>
    <cellStyle name="Neutraal 3 4" xfId="22883"/>
    <cellStyle name="Neutraal 4" xfId="1541"/>
    <cellStyle name="Neutraal 5" xfId="1542"/>
    <cellStyle name="Neutraal 6" xfId="22884"/>
    <cellStyle name="Neutral 2" xfId="206"/>
    <cellStyle name="Neutral 2 2" xfId="22885"/>
    <cellStyle name="Neutral 2 2 2" xfId="22886"/>
    <cellStyle name="Neutral 2 3" xfId="22887"/>
    <cellStyle name="Neutral 3" xfId="2496"/>
    <cellStyle name="Neutral 3 2" xfId="22888"/>
    <cellStyle name="Neutral 4" xfId="22889"/>
    <cellStyle name="Neutral 5" xfId="22890"/>
    <cellStyle name="NINA" xfId="22891"/>
    <cellStyle name="no" xfId="22892"/>
    <cellStyle name="No Border" xfId="22893"/>
    <cellStyle name="no dec" xfId="22894"/>
    <cellStyle name="NoDollar" xfId="22895"/>
    <cellStyle name="nomral" xfId="22896"/>
    <cellStyle name="norma" xfId="22897"/>
    <cellStyle name="normal'" xfId="22898"/>
    <cellStyle name="Normal - Style1" xfId="22899"/>
    <cellStyle name="Normal 10" xfId="22900"/>
    <cellStyle name="Normal 10 2" xfId="22901"/>
    <cellStyle name="Normal 11" xfId="22902"/>
    <cellStyle name="Normal 11 2" xfId="22903"/>
    <cellStyle name="Normal 11 3" xfId="22904"/>
    <cellStyle name="Normal 11 4" xfId="22905"/>
    <cellStyle name="Normal 11 5" xfId="22906"/>
    <cellStyle name="Normal 11 6" xfId="22907"/>
    <cellStyle name="Normal 11 7" xfId="22908"/>
    <cellStyle name="Normal 11 8" xfId="22909"/>
    <cellStyle name="Normal 12" xfId="22910"/>
    <cellStyle name="Normal 13" xfId="22911"/>
    <cellStyle name="Normal 13 2" xfId="22912"/>
    <cellStyle name="Normal 13 3" xfId="22913"/>
    <cellStyle name="Normal 13 4" xfId="22914"/>
    <cellStyle name="Normal 13 5" xfId="22915"/>
    <cellStyle name="Normal 13 6" xfId="22916"/>
    <cellStyle name="Normal 13 7" xfId="22917"/>
    <cellStyle name="Normal 13 8" xfId="22918"/>
    <cellStyle name="Normal 14" xfId="22919"/>
    <cellStyle name="Normal 15" xfId="22920"/>
    <cellStyle name="Normal 16" xfId="22921"/>
    <cellStyle name="Normal 17" xfId="22922"/>
    <cellStyle name="Normal 18" xfId="22923"/>
    <cellStyle name="Normal 19" xfId="22924"/>
    <cellStyle name="Normal 2" xfId="2519"/>
    <cellStyle name="Normal 2 2" xfId="22925"/>
    <cellStyle name="Normal 2 3" xfId="22926"/>
    <cellStyle name="Normal 2 4" xfId="22927"/>
    <cellStyle name="Normal 2 5" xfId="22928"/>
    <cellStyle name="Normal 2_111212 Omzet calculatie def" xfId="22929"/>
    <cellStyle name="Normal 20" xfId="22930"/>
    <cellStyle name="Normal 20 2" xfId="22931"/>
    <cellStyle name="Normal 20 3" xfId="22932"/>
    <cellStyle name="Normal 20 4" xfId="22933"/>
    <cellStyle name="Normal 21" xfId="22934"/>
    <cellStyle name="Normal 22" xfId="22935"/>
    <cellStyle name="Normal 23" xfId="22936"/>
    <cellStyle name="Normal 24" xfId="22937"/>
    <cellStyle name="Normal 25" xfId="22938"/>
    <cellStyle name="Normal 26" xfId="22939"/>
    <cellStyle name="Normal 27" xfId="22940"/>
    <cellStyle name="Normal 28" xfId="22941"/>
    <cellStyle name="Normal 29" xfId="22942"/>
    <cellStyle name="Normal 3" xfId="2594"/>
    <cellStyle name="Normal 3 2" xfId="19677"/>
    <cellStyle name="Normal 3 3" xfId="22943"/>
    <cellStyle name="Normal 3 4" xfId="22944"/>
    <cellStyle name="Normal 3 5" xfId="22945"/>
    <cellStyle name="Normal 3 6" xfId="22946"/>
    <cellStyle name="Normal 30" xfId="22947"/>
    <cellStyle name="Normal 31" xfId="65"/>
    <cellStyle name="Normal 4" xfId="19671"/>
    <cellStyle name="Normal 4 2" xfId="22948"/>
    <cellStyle name="Normal 4 3" xfId="22949"/>
    <cellStyle name="Normal 4 4" xfId="22950"/>
    <cellStyle name="Normal 4 5" xfId="22951"/>
    <cellStyle name="Normal 5" xfId="19674"/>
    <cellStyle name="Normal 5 2" xfId="19806"/>
    <cellStyle name="Normal 5 3" xfId="22952"/>
    <cellStyle name="Normal 5 4" xfId="22953"/>
    <cellStyle name="Normal 6" xfId="19676"/>
    <cellStyle name="Normal 6 2" xfId="22954"/>
    <cellStyle name="Normal 6 3" xfId="22955"/>
    <cellStyle name="Normal 6 4" xfId="22956"/>
    <cellStyle name="Normal 6 5" xfId="22957"/>
    <cellStyle name="Normal 6 6" xfId="22958"/>
    <cellStyle name="Normal 6 7" xfId="22959"/>
    <cellStyle name="Normal 6 8" xfId="22960"/>
    <cellStyle name="Normal 7" xfId="22961"/>
    <cellStyle name="Normal 7 2" xfId="22962"/>
    <cellStyle name="Normal 7 3" xfId="22963"/>
    <cellStyle name="Normal 7 4" xfId="22964"/>
    <cellStyle name="Normal 8" xfId="22965"/>
    <cellStyle name="Normal 9" xfId="22966"/>
    <cellStyle name="Normal Bold" xfId="22967"/>
    <cellStyle name="Normal Date" xfId="22968"/>
    <cellStyle name="Normal Number" xfId="22969"/>
    <cellStyle name="Normal Title" xfId="22970"/>
    <cellStyle name="Normal Title 2" xfId="22971"/>
    <cellStyle name="Normal Title 2 2" xfId="22972"/>
    <cellStyle name="Normal Title 3" xfId="22973"/>
    <cellStyle name="Normal Title_Sheet 1" xfId="22974"/>
    <cellStyle name="normal'_CCU standalone_3-18-03" xfId="22975"/>
    <cellStyle name="normal3" xfId="22976"/>
    <cellStyle name="Normale_Intro (gotty)" xfId="22977"/>
    <cellStyle name="Normall" xfId="22978"/>
    <cellStyle name="normální_14-Ppm_zak_2005" xfId="22979"/>
    <cellStyle name="NormalX" xfId="22980"/>
    <cellStyle name="NOT" xfId="22981"/>
    <cellStyle name="Note" xfId="21" hidden="1"/>
    <cellStyle name="Note 10" xfId="22982"/>
    <cellStyle name="Note 11" xfId="22983"/>
    <cellStyle name="Note 12" xfId="22984"/>
    <cellStyle name="Note 13" xfId="22985"/>
    <cellStyle name="Note 14" xfId="22986"/>
    <cellStyle name="Note 15" xfId="22987"/>
    <cellStyle name="Note 16" xfId="22988"/>
    <cellStyle name="Note 17" xfId="22989"/>
    <cellStyle name="Note 18" xfId="22990"/>
    <cellStyle name="Note 19" xfId="22991"/>
    <cellStyle name="Note 2" xfId="207"/>
    <cellStyle name="Note 2 10" xfId="22992"/>
    <cellStyle name="Note 2 11" xfId="22993"/>
    <cellStyle name="Note 2 12" xfId="22994"/>
    <cellStyle name="Note 2 13" xfId="22995"/>
    <cellStyle name="Note 2 14" xfId="22996"/>
    <cellStyle name="Note 2 15" xfId="22997"/>
    <cellStyle name="Note 2 16" xfId="22998"/>
    <cellStyle name="Note 2 17" xfId="22999"/>
    <cellStyle name="Note 2 18" xfId="23000"/>
    <cellStyle name="Note 2 19" xfId="23001"/>
    <cellStyle name="Note 2 2" xfId="465"/>
    <cellStyle name="Note 2 2 10" xfId="23002"/>
    <cellStyle name="Note 2 2 11" xfId="23003"/>
    <cellStyle name="Note 2 2 12" xfId="23004"/>
    <cellStyle name="Note 2 2 13" xfId="23005"/>
    <cellStyle name="Note 2 2 14" xfId="23006"/>
    <cellStyle name="Note 2 2 15" xfId="23007"/>
    <cellStyle name="Note 2 2 16" xfId="23008"/>
    <cellStyle name="Note 2 2 17" xfId="23009"/>
    <cellStyle name="Note 2 2 18" xfId="23010"/>
    <cellStyle name="Note 2 2 19" xfId="23011"/>
    <cellStyle name="Note 2 2 2" xfId="640"/>
    <cellStyle name="Note 2 2 2 10" xfId="23012"/>
    <cellStyle name="Note 2 2 2 11" xfId="23013"/>
    <cellStyle name="Note 2 2 2 12" xfId="23014"/>
    <cellStyle name="Note 2 2 2 13" xfId="23015"/>
    <cellStyle name="Note 2 2 2 14" xfId="23016"/>
    <cellStyle name="Note 2 2 2 15" xfId="23017"/>
    <cellStyle name="Note 2 2 2 16" xfId="23018"/>
    <cellStyle name="Note 2 2 2 17" xfId="23019"/>
    <cellStyle name="Note 2 2 2 18" xfId="23020"/>
    <cellStyle name="Note 2 2 2 19" xfId="23021"/>
    <cellStyle name="Note 2 2 2 2" xfId="1543"/>
    <cellStyle name="Note 2 2 2 2 2" xfId="3722"/>
    <cellStyle name="Note 2 2 2 2 2 2" xfId="3723"/>
    <cellStyle name="Note 2 2 2 2 2 2 2" xfId="3724"/>
    <cellStyle name="Note 2 2 2 2 2 2 2 2" xfId="3725"/>
    <cellStyle name="Note 2 2 2 2 2 2 3" xfId="3726"/>
    <cellStyle name="Note 2 2 2 2 2 3" xfId="3727"/>
    <cellStyle name="Note 2 2 2 2 2 3 2" xfId="3728"/>
    <cellStyle name="Note 2 2 2 2 2 3 2 2" xfId="3729"/>
    <cellStyle name="Note 2 2 2 2 2 4" xfId="3730"/>
    <cellStyle name="Note 2 2 2 2 2 4 2" xfId="3731"/>
    <cellStyle name="Note 2 2 2 2 3" xfId="3732"/>
    <cellStyle name="Note 2 2 2 2 3 2" xfId="3733"/>
    <cellStyle name="Note 2 2 2 2 3 2 2" xfId="3734"/>
    <cellStyle name="Note 2 2 2 2 3 3" xfId="3735"/>
    <cellStyle name="Note 2 2 2 2 4" xfId="3736"/>
    <cellStyle name="Note 2 2 2 2 4 2" xfId="3737"/>
    <cellStyle name="Note 2 2 2 2 4 2 2" xfId="3738"/>
    <cellStyle name="Note 2 2 2 2 5" xfId="3739"/>
    <cellStyle name="Note 2 2 2 2 5 2" xfId="3740"/>
    <cellStyle name="Note 2 2 2 2 6" xfId="23022"/>
    <cellStyle name="Note 2 2 2 2 7" xfId="23023"/>
    <cellStyle name="Note 2 2 2 2 8" xfId="49541"/>
    <cellStyle name="Note 2 2 2 20" xfId="23024"/>
    <cellStyle name="Note 2 2 2 21" xfId="23025"/>
    <cellStyle name="Note 2 2 2 22" xfId="23026"/>
    <cellStyle name="Note 2 2 2 23" xfId="23027"/>
    <cellStyle name="Note 2 2 2 24" xfId="23028"/>
    <cellStyle name="Note 2 2 2 25" xfId="23029"/>
    <cellStyle name="Note 2 2 2 26" xfId="23030"/>
    <cellStyle name="Note 2 2 2 27" xfId="23031"/>
    <cellStyle name="Note 2 2 2 28" xfId="48099"/>
    <cellStyle name="Note 2 2 2 29" xfId="49026"/>
    <cellStyle name="Note 2 2 2 3" xfId="23032"/>
    <cellStyle name="Note 2 2 2 4" xfId="23033"/>
    <cellStyle name="Note 2 2 2 5" xfId="23034"/>
    <cellStyle name="Note 2 2 2 6" xfId="23035"/>
    <cellStyle name="Note 2 2 2 7" xfId="23036"/>
    <cellStyle name="Note 2 2 2 8" xfId="23037"/>
    <cellStyle name="Note 2 2 2 9" xfId="23038"/>
    <cellStyle name="Note 2 2 20" xfId="23039"/>
    <cellStyle name="Note 2 2 21" xfId="23040"/>
    <cellStyle name="Note 2 2 22" xfId="23041"/>
    <cellStyle name="Note 2 2 23" xfId="23042"/>
    <cellStyle name="Note 2 2 24" xfId="23043"/>
    <cellStyle name="Note 2 2 25" xfId="23044"/>
    <cellStyle name="Note 2 2 26" xfId="23045"/>
    <cellStyle name="Note 2 2 27" xfId="23046"/>
    <cellStyle name="Note 2 2 28" xfId="23047"/>
    <cellStyle name="Note 2 2 29" xfId="48100"/>
    <cellStyle name="Note 2 2 3" xfId="1544"/>
    <cellStyle name="Note 2 2 3 2" xfId="3741"/>
    <cellStyle name="Note 2 2 3 2 2" xfId="3742"/>
    <cellStyle name="Note 2 2 3 2 2 2" xfId="3743"/>
    <cellStyle name="Note 2 2 3 2 2 2 2" xfId="3744"/>
    <cellStyle name="Note 2 2 3 2 2 3" xfId="3745"/>
    <cellStyle name="Note 2 2 3 2 3" xfId="3746"/>
    <cellStyle name="Note 2 2 3 2 3 2" xfId="3747"/>
    <cellStyle name="Note 2 2 3 2 3 2 2" xfId="3748"/>
    <cellStyle name="Note 2 2 3 2 4" xfId="3749"/>
    <cellStyle name="Note 2 2 3 2 4 2" xfId="3750"/>
    <cellStyle name="Note 2 2 3 3" xfId="3751"/>
    <cellStyle name="Note 2 2 3 3 2" xfId="3752"/>
    <cellStyle name="Note 2 2 3 3 2 2" xfId="3753"/>
    <cellStyle name="Note 2 2 3 3 3" xfId="3754"/>
    <cellStyle name="Note 2 2 3 4" xfId="3755"/>
    <cellStyle name="Note 2 2 3 4 2" xfId="3756"/>
    <cellStyle name="Note 2 2 3 4 2 2" xfId="3757"/>
    <cellStyle name="Note 2 2 3 5" xfId="3758"/>
    <cellStyle name="Note 2 2 3 5 2" xfId="3759"/>
    <cellStyle name="Note 2 2 3 6" xfId="23048"/>
    <cellStyle name="Note 2 2 3 7" xfId="23049"/>
    <cellStyle name="Note 2 2 4" xfId="3760"/>
    <cellStyle name="Note 2 2 5" xfId="23050"/>
    <cellStyle name="Note 2 2 6" xfId="23051"/>
    <cellStyle name="Note 2 2 7" xfId="23052"/>
    <cellStyle name="Note 2 2 8" xfId="23053"/>
    <cellStyle name="Note 2 2 9" xfId="23054"/>
    <cellStyle name="Note 2 20" xfId="23055"/>
    <cellStyle name="Note 2 21" xfId="23056"/>
    <cellStyle name="Note 2 22" xfId="23057"/>
    <cellStyle name="Note 2 23" xfId="23058"/>
    <cellStyle name="Note 2 24" xfId="23059"/>
    <cellStyle name="Note 2 25" xfId="23060"/>
    <cellStyle name="Note 2 26" xfId="23061"/>
    <cellStyle name="Note 2 27" xfId="23062"/>
    <cellStyle name="Note 2 28" xfId="23063"/>
    <cellStyle name="Note 2 29" xfId="23064"/>
    <cellStyle name="Note 2 3" xfId="494"/>
    <cellStyle name="Note 2 3 10" xfId="23065"/>
    <cellStyle name="Note 2 3 11" xfId="23066"/>
    <cellStyle name="Note 2 3 12" xfId="23067"/>
    <cellStyle name="Note 2 3 13" xfId="23068"/>
    <cellStyle name="Note 2 3 14" xfId="23069"/>
    <cellStyle name="Note 2 3 15" xfId="23070"/>
    <cellStyle name="Note 2 3 16" xfId="23071"/>
    <cellStyle name="Note 2 3 17" xfId="23072"/>
    <cellStyle name="Note 2 3 18" xfId="23073"/>
    <cellStyle name="Note 2 3 19" xfId="23074"/>
    <cellStyle name="Note 2 3 2" xfId="1545"/>
    <cellStyle name="Note 2 3 2 2" xfId="3761"/>
    <cellStyle name="Note 2 3 2 2 2" xfId="3762"/>
    <cellStyle name="Note 2 3 2 2 2 2" xfId="3763"/>
    <cellStyle name="Note 2 3 2 2 2 2 2" xfId="3764"/>
    <cellStyle name="Note 2 3 2 2 2 3" xfId="3765"/>
    <cellStyle name="Note 2 3 2 2 3" xfId="3766"/>
    <cellStyle name="Note 2 3 2 2 3 2" xfId="3767"/>
    <cellStyle name="Note 2 3 2 2 3 2 2" xfId="3768"/>
    <cellStyle name="Note 2 3 2 2 4" xfId="3769"/>
    <cellStyle name="Note 2 3 2 2 4 2" xfId="3770"/>
    <cellStyle name="Note 2 3 2 3" xfId="3771"/>
    <cellStyle name="Note 2 3 2 3 2" xfId="3772"/>
    <cellStyle name="Note 2 3 2 3 2 2" xfId="3773"/>
    <cellStyle name="Note 2 3 2 3 3" xfId="3774"/>
    <cellStyle name="Note 2 3 2 4" xfId="3775"/>
    <cellStyle name="Note 2 3 2 4 2" xfId="3776"/>
    <cellStyle name="Note 2 3 2 4 2 2" xfId="3777"/>
    <cellStyle name="Note 2 3 2 5" xfId="3778"/>
    <cellStyle name="Note 2 3 2 5 2" xfId="3779"/>
    <cellStyle name="Note 2 3 2 6" xfId="23075"/>
    <cellStyle name="Note 2 3 2 7" xfId="23076"/>
    <cellStyle name="Note 2 3 2 8" xfId="49542"/>
    <cellStyle name="Note 2 3 20" xfId="23077"/>
    <cellStyle name="Note 2 3 21" xfId="23078"/>
    <cellStyle name="Note 2 3 22" xfId="23079"/>
    <cellStyle name="Note 2 3 23" xfId="23080"/>
    <cellStyle name="Note 2 3 24" xfId="23081"/>
    <cellStyle name="Note 2 3 25" xfId="23082"/>
    <cellStyle name="Note 2 3 26" xfId="23083"/>
    <cellStyle name="Note 2 3 27" xfId="23084"/>
    <cellStyle name="Note 2 3 28" xfId="48101"/>
    <cellStyle name="Note 2 3 29" xfId="49027"/>
    <cellStyle name="Note 2 3 3" xfId="23085"/>
    <cellStyle name="Note 2 3 4" xfId="23086"/>
    <cellStyle name="Note 2 3 5" xfId="23087"/>
    <cellStyle name="Note 2 3 6" xfId="23088"/>
    <cellStyle name="Note 2 3 7" xfId="23089"/>
    <cellStyle name="Note 2 3 8" xfId="23090"/>
    <cellStyle name="Note 2 3 9" xfId="23091"/>
    <cellStyle name="Note 2 30" xfId="23092"/>
    <cellStyle name="Note 2 31" xfId="23093"/>
    <cellStyle name="Note 2 32" xfId="23094"/>
    <cellStyle name="Note 2 33" xfId="23095"/>
    <cellStyle name="Note 2 34" xfId="48102"/>
    <cellStyle name="Note 2 4" xfId="641"/>
    <cellStyle name="Note 2 4 10" xfId="23096"/>
    <cellStyle name="Note 2 4 11" xfId="23097"/>
    <cellStyle name="Note 2 4 12" xfId="23098"/>
    <cellStyle name="Note 2 4 13" xfId="23099"/>
    <cellStyle name="Note 2 4 14" xfId="23100"/>
    <cellStyle name="Note 2 4 15" xfId="23101"/>
    <cellStyle name="Note 2 4 16" xfId="23102"/>
    <cellStyle name="Note 2 4 17" xfId="23103"/>
    <cellStyle name="Note 2 4 18" xfId="23104"/>
    <cellStyle name="Note 2 4 19" xfId="23105"/>
    <cellStyle name="Note 2 4 2" xfId="1546"/>
    <cellStyle name="Note 2 4 2 2" xfId="3780"/>
    <cellStyle name="Note 2 4 2 2 2" xfId="3781"/>
    <cellStyle name="Note 2 4 2 2 2 2" xfId="3782"/>
    <cellStyle name="Note 2 4 2 2 2 2 2" xfId="3783"/>
    <cellStyle name="Note 2 4 2 2 2 3" xfId="3784"/>
    <cellStyle name="Note 2 4 2 2 3" xfId="3785"/>
    <cellStyle name="Note 2 4 2 2 3 2" xfId="3786"/>
    <cellStyle name="Note 2 4 2 2 3 2 2" xfId="3787"/>
    <cellStyle name="Note 2 4 2 2 4" xfId="3788"/>
    <cellStyle name="Note 2 4 2 2 4 2" xfId="3789"/>
    <cellStyle name="Note 2 4 2 3" xfId="3790"/>
    <cellStyle name="Note 2 4 2 3 2" xfId="3791"/>
    <cellStyle name="Note 2 4 2 3 2 2" xfId="3792"/>
    <cellStyle name="Note 2 4 2 3 3" xfId="3793"/>
    <cellStyle name="Note 2 4 2 4" xfId="3794"/>
    <cellStyle name="Note 2 4 2 4 2" xfId="3795"/>
    <cellStyle name="Note 2 4 2 4 2 2" xfId="3796"/>
    <cellStyle name="Note 2 4 2 5" xfId="3797"/>
    <cellStyle name="Note 2 4 2 5 2" xfId="3798"/>
    <cellStyle name="Note 2 4 2 6" xfId="23106"/>
    <cellStyle name="Note 2 4 2 7" xfId="23107"/>
    <cellStyle name="Note 2 4 2 8" xfId="49543"/>
    <cellStyle name="Note 2 4 20" xfId="23108"/>
    <cellStyle name="Note 2 4 21" xfId="23109"/>
    <cellStyle name="Note 2 4 22" xfId="23110"/>
    <cellStyle name="Note 2 4 23" xfId="23111"/>
    <cellStyle name="Note 2 4 24" xfId="23112"/>
    <cellStyle name="Note 2 4 25" xfId="23113"/>
    <cellStyle name="Note 2 4 26" xfId="23114"/>
    <cellStyle name="Note 2 4 27" xfId="23115"/>
    <cellStyle name="Note 2 4 28" xfId="48103"/>
    <cellStyle name="Note 2 4 29" xfId="49028"/>
    <cellStyle name="Note 2 4 3" xfId="23116"/>
    <cellStyle name="Note 2 4 4" xfId="23117"/>
    <cellStyle name="Note 2 4 5" xfId="23118"/>
    <cellStyle name="Note 2 4 6" xfId="23119"/>
    <cellStyle name="Note 2 4 7" xfId="23120"/>
    <cellStyle name="Note 2 4 8" xfId="23121"/>
    <cellStyle name="Note 2 4 9" xfId="23122"/>
    <cellStyle name="Note 2 5" xfId="642"/>
    <cellStyle name="Note 2 5 10" xfId="23123"/>
    <cellStyle name="Note 2 5 11" xfId="23124"/>
    <cellStyle name="Note 2 5 12" xfId="23125"/>
    <cellStyle name="Note 2 5 13" xfId="23126"/>
    <cellStyle name="Note 2 5 14" xfId="23127"/>
    <cellStyle name="Note 2 5 15" xfId="23128"/>
    <cellStyle name="Note 2 5 16" xfId="23129"/>
    <cellStyle name="Note 2 5 17" xfId="23130"/>
    <cellStyle name="Note 2 5 18" xfId="23131"/>
    <cellStyle name="Note 2 5 19" xfId="23132"/>
    <cellStyle name="Note 2 5 2" xfId="1547"/>
    <cellStyle name="Note 2 5 2 2" xfId="3799"/>
    <cellStyle name="Note 2 5 2 2 2" xfId="3800"/>
    <cellStyle name="Note 2 5 2 2 2 2" xfId="3801"/>
    <cellStyle name="Note 2 5 2 2 2 2 2" xfId="3802"/>
    <cellStyle name="Note 2 5 2 2 2 3" xfId="3803"/>
    <cellStyle name="Note 2 5 2 2 3" xfId="3804"/>
    <cellStyle name="Note 2 5 2 2 3 2" xfId="3805"/>
    <cellStyle name="Note 2 5 2 2 3 2 2" xfId="3806"/>
    <cellStyle name="Note 2 5 2 2 4" xfId="3807"/>
    <cellStyle name="Note 2 5 2 2 4 2" xfId="3808"/>
    <cellStyle name="Note 2 5 2 3" xfId="3809"/>
    <cellStyle name="Note 2 5 2 3 2" xfId="3810"/>
    <cellStyle name="Note 2 5 2 3 2 2" xfId="3811"/>
    <cellStyle name="Note 2 5 2 3 3" xfId="3812"/>
    <cellStyle name="Note 2 5 2 4" xfId="3813"/>
    <cellStyle name="Note 2 5 2 4 2" xfId="3814"/>
    <cellStyle name="Note 2 5 2 4 2 2" xfId="3815"/>
    <cellStyle name="Note 2 5 2 5" xfId="3816"/>
    <cellStyle name="Note 2 5 2 5 2" xfId="3817"/>
    <cellStyle name="Note 2 5 2 6" xfId="23133"/>
    <cellStyle name="Note 2 5 2 7" xfId="23134"/>
    <cellStyle name="Note 2 5 2 8" xfId="49544"/>
    <cellStyle name="Note 2 5 20" xfId="23135"/>
    <cellStyle name="Note 2 5 21" xfId="23136"/>
    <cellStyle name="Note 2 5 22" xfId="23137"/>
    <cellStyle name="Note 2 5 23" xfId="23138"/>
    <cellStyle name="Note 2 5 24" xfId="23139"/>
    <cellStyle name="Note 2 5 25" xfId="23140"/>
    <cellStyle name="Note 2 5 26" xfId="23141"/>
    <cellStyle name="Note 2 5 27" xfId="23142"/>
    <cellStyle name="Note 2 5 28" xfId="48104"/>
    <cellStyle name="Note 2 5 29" xfId="49029"/>
    <cellStyle name="Note 2 5 3" xfId="23143"/>
    <cellStyle name="Note 2 5 4" xfId="23144"/>
    <cellStyle name="Note 2 5 5" xfId="23145"/>
    <cellStyle name="Note 2 5 6" xfId="23146"/>
    <cellStyle name="Note 2 5 7" xfId="23147"/>
    <cellStyle name="Note 2 5 8" xfId="23148"/>
    <cellStyle name="Note 2 5 9" xfId="23149"/>
    <cellStyle name="Note 2 6" xfId="643"/>
    <cellStyle name="Note 2 6 10" xfId="23150"/>
    <cellStyle name="Note 2 6 11" xfId="23151"/>
    <cellStyle name="Note 2 6 12" xfId="23152"/>
    <cellStyle name="Note 2 6 13" xfId="23153"/>
    <cellStyle name="Note 2 6 14" xfId="23154"/>
    <cellStyle name="Note 2 6 15" xfId="23155"/>
    <cellStyle name="Note 2 6 16" xfId="23156"/>
    <cellStyle name="Note 2 6 17" xfId="23157"/>
    <cellStyle name="Note 2 6 18" xfId="23158"/>
    <cellStyle name="Note 2 6 19" xfId="23159"/>
    <cellStyle name="Note 2 6 2" xfId="1548"/>
    <cellStyle name="Note 2 6 2 2" xfId="3818"/>
    <cellStyle name="Note 2 6 2 2 2" xfId="3819"/>
    <cellStyle name="Note 2 6 2 2 2 2" xfId="3820"/>
    <cellStyle name="Note 2 6 2 2 2 2 2" xfId="3821"/>
    <cellStyle name="Note 2 6 2 2 2 3" xfId="3822"/>
    <cellStyle name="Note 2 6 2 2 3" xfId="3823"/>
    <cellStyle name="Note 2 6 2 2 3 2" xfId="3824"/>
    <cellStyle name="Note 2 6 2 2 3 2 2" xfId="3825"/>
    <cellStyle name="Note 2 6 2 2 4" xfId="3826"/>
    <cellStyle name="Note 2 6 2 2 4 2" xfId="3827"/>
    <cellStyle name="Note 2 6 2 3" xfId="3828"/>
    <cellStyle name="Note 2 6 2 3 2" xfId="3829"/>
    <cellStyle name="Note 2 6 2 3 2 2" xfId="3830"/>
    <cellStyle name="Note 2 6 2 3 3" xfId="3831"/>
    <cellStyle name="Note 2 6 2 4" xfId="3832"/>
    <cellStyle name="Note 2 6 2 4 2" xfId="3833"/>
    <cellStyle name="Note 2 6 2 4 2 2" xfId="3834"/>
    <cellStyle name="Note 2 6 2 5" xfId="3835"/>
    <cellStyle name="Note 2 6 2 5 2" xfId="3836"/>
    <cellStyle name="Note 2 6 2 6" xfId="23160"/>
    <cellStyle name="Note 2 6 2 7" xfId="23161"/>
    <cellStyle name="Note 2 6 2 8" xfId="49545"/>
    <cellStyle name="Note 2 6 20" xfId="23162"/>
    <cellStyle name="Note 2 6 21" xfId="23163"/>
    <cellStyle name="Note 2 6 22" xfId="23164"/>
    <cellStyle name="Note 2 6 23" xfId="23165"/>
    <cellStyle name="Note 2 6 24" xfId="23166"/>
    <cellStyle name="Note 2 6 25" xfId="23167"/>
    <cellStyle name="Note 2 6 26" xfId="23168"/>
    <cellStyle name="Note 2 6 27" xfId="23169"/>
    <cellStyle name="Note 2 6 28" xfId="48105"/>
    <cellStyle name="Note 2 6 29" xfId="49030"/>
    <cellStyle name="Note 2 6 3" xfId="23170"/>
    <cellStyle name="Note 2 6 4" xfId="23171"/>
    <cellStyle name="Note 2 6 5" xfId="23172"/>
    <cellStyle name="Note 2 6 6" xfId="23173"/>
    <cellStyle name="Note 2 6 7" xfId="23174"/>
    <cellStyle name="Note 2 6 8" xfId="23175"/>
    <cellStyle name="Note 2 6 9" xfId="23176"/>
    <cellStyle name="Note 2 7" xfId="1549"/>
    <cellStyle name="Note 2 7 10" xfId="23177"/>
    <cellStyle name="Note 2 7 11" xfId="23178"/>
    <cellStyle name="Note 2 7 12" xfId="23179"/>
    <cellStyle name="Note 2 7 13" xfId="23180"/>
    <cellStyle name="Note 2 7 14" xfId="23181"/>
    <cellStyle name="Note 2 7 15" xfId="23182"/>
    <cellStyle name="Note 2 7 16" xfId="23183"/>
    <cellStyle name="Note 2 7 17" xfId="23184"/>
    <cellStyle name="Note 2 7 18" xfId="23185"/>
    <cellStyle name="Note 2 7 19" xfId="23186"/>
    <cellStyle name="Note 2 7 2" xfId="3837"/>
    <cellStyle name="Note 2 7 2 2" xfId="3838"/>
    <cellStyle name="Note 2 7 2 2 2" xfId="3839"/>
    <cellStyle name="Note 2 7 2 2 2 2" xfId="3840"/>
    <cellStyle name="Note 2 7 2 2 3" xfId="3841"/>
    <cellStyle name="Note 2 7 2 3" xfId="3842"/>
    <cellStyle name="Note 2 7 2 3 2" xfId="3843"/>
    <cellStyle name="Note 2 7 2 3 2 2" xfId="3844"/>
    <cellStyle name="Note 2 7 2 4" xfId="3845"/>
    <cellStyle name="Note 2 7 2 4 2" xfId="3846"/>
    <cellStyle name="Note 2 7 20" xfId="23187"/>
    <cellStyle name="Note 2 7 21" xfId="23188"/>
    <cellStyle name="Note 2 7 22" xfId="23189"/>
    <cellStyle name="Note 2 7 23" xfId="23190"/>
    <cellStyle name="Note 2 7 24" xfId="23191"/>
    <cellStyle name="Note 2 7 25" xfId="23192"/>
    <cellStyle name="Note 2 7 26" xfId="23193"/>
    <cellStyle name="Note 2 7 27" xfId="23194"/>
    <cellStyle name="Note 2 7 28" xfId="48106"/>
    <cellStyle name="Note 2 7 3" xfId="3847"/>
    <cellStyle name="Note 2 7 3 2" xfId="3848"/>
    <cellStyle name="Note 2 7 3 2 2" xfId="3849"/>
    <cellStyle name="Note 2 7 3 3" xfId="3850"/>
    <cellStyle name="Note 2 7 4" xfId="3851"/>
    <cellStyle name="Note 2 7 4 2" xfId="3852"/>
    <cellStyle name="Note 2 7 4 2 2" xfId="3853"/>
    <cellStyle name="Note 2 7 5" xfId="3854"/>
    <cellStyle name="Note 2 7 5 2" xfId="3855"/>
    <cellStyle name="Note 2 7 6" xfId="23195"/>
    <cellStyle name="Note 2 7 7" xfId="23196"/>
    <cellStyle name="Note 2 7 8" xfId="23197"/>
    <cellStyle name="Note 2 7 9" xfId="23198"/>
    <cellStyle name="Note 2 8" xfId="3856"/>
    <cellStyle name="Note 2 9" xfId="23199"/>
    <cellStyle name="Note 20" xfId="23200"/>
    <cellStyle name="Note 21" xfId="23201"/>
    <cellStyle name="Note 22" xfId="23202"/>
    <cellStyle name="Note 23" xfId="23203"/>
    <cellStyle name="Note 24" xfId="23204"/>
    <cellStyle name="Note 25" xfId="23205"/>
    <cellStyle name="Note 26" xfId="23206"/>
    <cellStyle name="Note 27" xfId="23207"/>
    <cellStyle name="Note 28" xfId="23208"/>
    <cellStyle name="Note 29" xfId="23209"/>
    <cellStyle name="Note 3" xfId="644"/>
    <cellStyle name="Note 3 10" xfId="23210"/>
    <cellStyle name="Note 3 11" xfId="23211"/>
    <cellStyle name="Note 3 12" xfId="23212"/>
    <cellStyle name="Note 3 13" xfId="23213"/>
    <cellStyle name="Note 3 14" xfId="23214"/>
    <cellStyle name="Note 3 15" xfId="23215"/>
    <cellStyle name="Note 3 16" xfId="23216"/>
    <cellStyle name="Note 3 17" xfId="23217"/>
    <cellStyle name="Note 3 18" xfId="23218"/>
    <cellStyle name="Note 3 19" xfId="23219"/>
    <cellStyle name="Note 3 2" xfId="1550"/>
    <cellStyle name="Note 3 2 10" xfId="23220"/>
    <cellStyle name="Note 3 2 11" xfId="23221"/>
    <cellStyle name="Note 3 2 12" xfId="23222"/>
    <cellStyle name="Note 3 2 13" xfId="23223"/>
    <cellStyle name="Note 3 2 14" xfId="23224"/>
    <cellStyle name="Note 3 2 15" xfId="23225"/>
    <cellStyle name="Note 3 2 16" xfId="23226"/>
    <cellStyle name="Note 3 2 17" xfId="23227"/>
    <cellStyle name="Note 3 2 18" xfId="23228"/>
    <cellStyle name="Note 3 2 19" xfId="23229"/>
    <cellStyle name="Note 3 2 2" xfId="3857"/>
    <cellStyle name="Note 3 2 2 2" xfId="3858"/>
    <cellStyle name="Note 3 2 2 2 2" xfId="3859"/>
    <cellStyle name="Note 3 2 2 2 2 2" xfId="3860"/>
    <cellStyle name="Note 3 2 2 2 3" xfId="3861"/>
    <cellStyle name="Note 3 2 2 3" xfId="3862"/>
    <cellStyle name="Note 3 2 2 3 2" xfId="3863"/>
    <cellStyle name="Note 3 2 2 3 2 2" xfId="3864"/>
    <cellStyle name="Note 3 2 2 4" xfId="3865"/>
    <cellStyle name="Note 3 2 2 4 2" xfId="3866"/>
    <cellStyle name="Note 3 2 20" xfId="23230"/>
    <cellStyle name="Note 3 2 21" xfId="23231"/>
    <cellStyle name="Note 3 2 22" xfId="23232"/>
    <cellStyle name="Note 3 2 23" xfId="23233"/>
    <cellStyle name="Note 3 2 24" xfId="23234"/>
    <cellStyle name="Note 3 2 25" xfId="23235"/>
    <cellStyle name="Note 3 2 26" xfId="23236"/>
    <cellStyle name="Note 3 2 27" xfId="23237"/>
    <cellStyle name="Note 3 2 28" xfId="48107"/>
    <cellStyle name="Note 3 2 29" xfId="49546"/>
    <cellStyle name="Note 3 2 3" xfId="3867"/>
    <cellStyle name="Note 3 2 3 2" xfId="3868"/>
    <cellStyle name="Note 3 2 3 2 2" xfId="3869"/>
    <cellStyle name="Note 3 2 3 3" xfId="3870"/>
    <cellStyle name="Note 3 2 4" xfId="3871"/>
    <cellStyle name="Note 3 2 4 2" xfId="3872"/>
    <cellStyle name="Note 3 2 4 2 2" xfId="3873"/>
    <cellStyle name="Note 3 2 5" xfId="3874"/>
    <cellStyle name="Note 3 2 5 2" xfId="3875"/>
    <cellStyle name="Note 3 2 6" xfId="23238"/>
    <cellStyle name="Note 3 2 7" xfId="23239"/>
    <cellStyle name="Note 3 2 8" xfId="23240"/>
    <cellStyle name="Note 3 2 9" xfId="23241"/>
    <cellStyle name="Note 3 20" xfId="23242"/>
    <cellStyle name="Note 3 21" xfId="23243"/>
    <cellStyle name="Note 3 22" xfId="23244"/>
    <cellStyle name="Note 3 23" xfId="23245"/>
    <cellStyle name="Note 3 24" xfId="23246"/>
    <cellStyle name="Note 3 25" xfId="23247"/>
    <cellStyle name="Note 3 26" xfId="23248"/>
    <cellStyle name="Note 3 27" xfId="23249"/>
    <cellStyle name="Note 3 28" xfId="23250"/>
    <cellStyle name="Note 3 29" xfId="48108"/>
    <cellStyle name="Note 3 3" xfId="23251"/>
    <cellStyle name="Note 3 30" xfId="49031"/>
    <cellStyle name="Note 3 4" xfId="23252"/>
    <cellStyle name="Note 3 5" xfId="23253"/>
    <cellStyle name="Note 3 6" xfId="23254"/>
    <cellStyle name="Note 3 7" xfId="23255"/>
    <cellStyle name="Note 3 8" xfId="23256"/>
    <cellStyle name="Note 3 9" xfId="23257"/>
    <cellStyle name="Note 30" xfId="23258"/>
    <cellStyle name="Note 31" xfId="23259"/>
    <cellStyle name="Note 32" xfId="23260"/>
    <cellStyle name="Note 4" xfId="645"/>
    <cellStyle name="Note 4 10" xfId="23261"/>
    <cellStyle name="Note 4 11" xfId="23262"/>
    <cellStyle name="Note 4 12" xfId="23263"/>
    <cellStyle name="Note 4 13" xfId="23264"/>
    <cellStyle name="Note 4 14" xfId="23265"/>
    <cellStyle name="Note 4 15" xfId="23266"/>
    <cellStyle name="Note 4 16" xfId="23267"/>
    <cellStyle name="Note 4 17" xfId="23268"/>
    <cellStyle name="Note 4 18" xfId="23269"/>
    <cellStyle name="Note 4 19" xfId="23270"/>
    <cellStyle name="Note 4 2" xfId="1551"/>
    <cellStyle name="Note 4 2 2" xfId="3876"/>
    <cellStyle name="Note 4 2 2 2" xfId="3877"/>
    <cellStyle name="Note 4 2 2 2 2" xfId="3878"/>
    <cellStyle name="Note 4 2 2 2 2 2" xfId="3879"/>
    <cellStyle name="Note 4 2 2 2 3" xfId="3880"/>
    <cellStyle name="Note 4 2 2 3" xfId="3881"/>
    <cellStyle name="Note 4 2 2 3 2" xfId="3882"/>
    <cellStyle name="Note 4 2 2 3 2 2" xfId="3883"/>
    <cellStyle name="Note 4 2 2 4" xfId="3884"/>
    <cellStyle name="Note 4 2 2 4 2" xfId="3885"/>
    <cellStyle name="Note 4 2 3" xfId="3886"/>
    <cellStyle name="Note 4 2 3 2" xfId="3887"/>
    <cellStyle name="Note 4 2 3 2 2" xfId="3888"/>
    <cellStyle name="Note 4 2 3 3" xfId="3889"/>
    <cellStyle name="Note 4 2 4" xfId="3890"/>
    <cellStyle name="Note 4 2 4 2" xfId="3891"/>
    <cellStyle name="Note 4 2 4 2 2" xfId="3892"/>
    <cellStyle name="Note 4 2 5" xfId="3893"/>
    <cellStyle name="Note 4 2 5 2" xfId="3894"/>
    <cellStyle name="Note 4 2 6" xfId="23271"/>
    <cellStyle name="Note 4 2 7" xfId="23272"/>
    <cellStyle name="Note 4 2 8" xfId="49547"/>
    <cellStyle name="Note 4 20" xfId="23273"/>
    <cellStyle name="Note 4 21" xfId="23274"/>
    <cellStyle name="Note 4 22" xfId="23275"/>
    <cellStyle name="Note 4 23" xfId="23276"/>
    <cellStyle name="Note 4 24" xfId="23277"/>
    <cellStyle name="Note 4 25" xfId="23278"/>
    <cellStyle name="Note 4 26" xfId="23279"/>
    <cellStyle name="Note 4 27" xfId="23280"/>
    <cellStyle name="Note 4 28" xfId="48109"/>
    <cellStyle name="Note 4 29" xfId="49032"/>
    <cellStyle name="Note 4 3" xfId="23281"/>
    <cellStyle name="Note 4 4" xfId="23282"/>
    <cellStyle name="Note 4 5" xfId="23283"/>
    <cellStyle name="Note 4 6" xfId="23284"/>
    <cellStyle name="Note 4 7" xfId="23285"/>
    <cellStyle name="Note 4 8" xfId="23286"/>
    <cellStyle name="Note 4 9" xfId="23287"/>
    <cellStyle name="Note 5" xfId="646"/>
    <cellStyle name="Note 5 10" xfId="23288"/>
    <cellStyle name="Note 5 11" xfId="23289"/>
    <cellStyle name="Note 5 12" xfId="23290"/>
    <cellStyle name="Note 5 13" xfId="23291"/>
    <cellStyle name="Note 5 14" xfId="23292"/>
    <cellStyle name="Note 5 15" xfId="23293"/>
    <cellStyle name="Note 5 16" xfId="23294"/>
    <cellStyle name="Note 5 17" xfId="23295"/>
    <cellStyle name="Note 5 18" xfId="23296"/>
    <cellStyle name="Note 5 19" xfId="23297"/>
    <cellStyle name="Note 5 2" xfId="1552"/>
    <cellStyle name="Note 5 2 2" xfId="3895"/>
    <cellStyle name="Note 5 2 2 2" xfId="3896"/>
    <cellStyle name="Note 5 2 2 2 2" xfId="3897"/>
    <cellStyle name="Note 5 2 2 2 2 2" xfId="3898"/>
    <cellStyle name="Note 5 2 2 2 3" xfId="3899"/>
    <cellStyle name="Note 5 2 2 3" xfId="3900"/>
    <cellStyle name="Note 5 2 2 3 2" xfId="3901"/>
    <cellStyle name="Note 5 2 2 3 2 2" xfId="3902"/>
    <cellStyle name="Note 5 2 2 4" xfId="3903"/>
    <cellStyle name="Note 5 2 2 4 2" xfId="3904"/>
    <cellStyle name="Note 5 2 3" xfId="3905"/>
    <cellStyle name="Note 5 2 3 2" xfId="3906"/>
    <cellStyle name="Note 5 2 3 2 2" xfId="3907"/>
    <cellStyle name="Note 5 2 3 3" xfId="3908"/>
    <cellStyle name="Note 5 2 4" xfId="3909"/>
    <cellStyle name="Note 5 2 4 2" xfId="3910"/>
    <cellStyle name="Note 5 2 4 2 2" xfId="3911"/>
    <cellStyle name="Note 5 2 5" xfId="3912"/>
    <cellStyle name="Note 5 2 5 2" xfId="3913"/>
    <cellStyle name="Note 5 2 6" xfId="23298"/>
    <cellStyle name="Note 5 2 7" xfId="23299"/>
    <cellStyle name="Note 5 2 8" xfId="49548"/>
    <cellStyle name="Note 5 20" xfId="23300"/>
    <cellStyle name="Note 5 21" xfId="23301"/>
    <cellStyle name="Note 5 22" xfId="23302"/>
    <cellStyle name="Note 5 23" xfId="23303"/>
    <cellStyle name="Note 5 24" xfId="23304"/>
    <cellStyle name="Note 5 25" xfId="23305"/>
    <cellStyle name="Note 5 26" xfId="23306"/>
    <cellStyle name="Note 5 27" xfId="23307"/>
    <cellStyle name="Note 5 28" xfId="48110"/>
    <cellStyle name="Note 5 29" xfId="49033"/>
    <cellStyle name="Note 5 3" xfId="23308"/>
    <cellStyle name="Note 5 4" xfId="23309"/>
    <cellStyle name="Note 5 5" xfId="23310"/>
    <cellStyle name="Note 5 6" xfId="23311"/>
    <cellStyle name="Note 5 7" xfId="23312"/>
    <cellStyle name="Note 5 8" xfId="23313"/>
    <cellStyle name="Note 5 9" xfId="23314"/>
    <cellStyle name="Note 6" xfId="647"/>
    <cellStyle name="Note 6 10" xfId="23315"/>
    <cellStyle name="Note 6 11" xfId="23316"/>
    <cellStyle name="Note 6 12" xfId="23317"/>
    <cellStyle name="Note 6 13" xfId="23318"/>
    <cellStyle name="Note 6 14" xfId="23319"/>
    <cellStyle name="Note 6 15" xfId="23320"/>
    <cellStyle name="Note 6 16" xfId="23321"/>
    <cellStyle name="Note 6 17" xfId="23322"/>
    <cellStyle name="Note 6 18" xfId="23323"/>
    <cellStyle name="Note 6 19" xfId="23324"/>
    <cellStyle name="Note 6 2" xfId="1553"/>
    <cellStyle name="Note 6 2 2" xfId="3914"/>
    <cellStyle name="Note 6 2 2 2" xfId="3915"/>
    <cellStyle name="Note 6 2 2 2 2" xfId="3916"/>
    <cellStyle name="Note 6 2 2 2 2 2" xfId="3917"/>
    <cellStyle name="Note 6 2 2 2 3" xfId="3918"/>
    <cellStyle name="Note 6 2 2 3" xfId="3919"/>
    <cellStyle name="Note 6 2 2 3 2" xfId="3920"/>
    <cellStyle name="Note 6 2 2 3 2 2" xfId="3921"/>
    <cellStyle name="Note 6 2 2 4" xfId="3922"/>
    <cellStyle name="Note 6 2 2 4 2" xfId="3923"/>
    <cellStyle name="Note 6 2 3" xfId="3924"/>
    <cellStyle name="Note 6 2 3 2" xfId="3925"/>
    <cellStyle name="Note 6 2 3 2 2" xfId="3926"/>
    <cellStyle name="Note 6 2 3 3" xfId="3927"/>
    <cellStyle name="Note 6 2 4" xfId="3928"/>
    <cellStyle name="Note 6 2 4 2" xfId="3929"/>
    <cellStyle name="Note 6 2 4 2 2" xfId="3930"/>
    <cellStyle name="Note 6 2 5" xfId="3931"/>
    <cellStyle name="Note 6 2 5 2" xfId="3932"/>
    <cellStyle name="Note 6 2 6" xfId="23325"/>
    <cellStyle name="Note 6 2 7" xfId="23326"/>
    <cellStyle name="Note 6 2 8" xfId="49549"/>
    <cellStyle name="Note 6 20" xfId="23327"/>
    <cellStyle name="Note 6 21" xfId="23328"/>
    <cellStyle name="Note 6 22" xfId="23329"/>
    <cellStyle name="Note 6 23" xfId="23330"/>
    <cellStyle name="Note 6 24" xfId="23331"/>
    <cellStyle name="Note 6 25" xfId="23332"/>
    <cellStyle name="Note 6 26" xfId="23333"/>
    <cellStyle name="Note 6 27" xfId="23334"/>
    <cellStyle name="Note 6 28" xfId="48111"/>
    <cellStyle name="Note 6 29" xfId="49034"/>
    <cellStyle name="Note 6 3" xfId="23335"/>
    <cellStyle name="Note 6 4" xfId="23336"/>
    <cellStyle name="Note 6 5" xfId="23337"/>
    <cellStyle name="Note 6 6" xfId="23338"/>
    <cellStyle name="Note 6 7" xfId="23339"/>
    <cellStyle name="Note 6 8" xfId="23340"/>
    <cellStyle name="Note 6 9" xfId="23341"/>
    <cellStyle name="Note 7" xfId="1554"/>
    <cellStyle name="Note 7 2" xfId="3933"/>
    <cellStyle name="Note 7 2 2" xfId="3934"/>
    <cellStyle name="Note 7 2 2 2" xfId="3935"/>
    <cellStyle name="Note 7 2 2 2 2" xfId="3936"/>
    <cellStyle name="Note 7 2 2 3" xfId="3937"/>
    <cellStyle name="Note 7 2 3" xfId="3938"/>
    <cellStyle name="Note 7 2 3 2" xfId="3939"/>
    <cellStyle name="Note 7 2 3 2 2" xfId="3940"/>
    <cellStyle name="Note 7 2 4" xfId="3941"/>
    <cellStyle name="Note 7 2 4 2" xfId="3942"/>
    <cellStyle name="Note 7 3" xfId="3943"/>
    <cellStyle name="Note 7 3 2" xfId="3944"/>
    <cellStyle name="Note 7 3 2 2" xfId="3945"/>
    <cellStyle name="Note 7 3 3" xfId="3946"/>
    <cellStyle name="Note 7 4" xfId="3947"/>
    <cellStyle name="Note 7 4 2" xfId="3948"/>
    <cellStyle name="Note 7 4 2 2" xfId="3949"/>
    <cellStyle name="Note 7 5" xfId="3950"/>
    <cellStyle name="Note 7 5 2" xfId="3951"/>
    <cellStyle name="Note 7 6" xfId="23342"/>
    <cellStyle name="Note 7 7" xfId="23343"/>
    <cellStyle name="Note 8" xfId="3952"/>
    <cellStyle name="Note 9" xfId="23344"/>
    <cellStyle name="Notes" xfId="23345"/>
    <cellStyle name="Notitie 2" xfId="397"/>
    <cellStyle name="Notitie 2 10" xfId="23346"/>
    <cellStyle name="Notitie 2 11" xfId="23347"/>
    <cellStyle name="Notitie 2 12" xfId="23348"/>
    <cellStyle name="Notitie 2 13" xfId="23349"/>
    <cellStyle name="Notitie 2 14" xfId="23350"/>
    <cellStyle name="Notitie 2 15" xfId="23351"/>
    <cellStyle name="Notitie 2 16" xfId="23352"/>
    <cellStyle name="Notitie 2 17" xfId="23353"/>
    <cellStyle name="Notitie 2 18" xfId="23354"/>
    <cellStyle name="Notitie 2 19" xfId="23355"/>
    <cellStyle name="Notitie 2 2" xfId="495"/>
    <cellStyle name="Notitie 2 2 10" xfId="23356"/>
    <cellStyle name="Notitie 2 2 11" xfId="23357"/>
    <cellStyle name="Notitie 2 2 12" xfId="23358"/>
    <cellStyle name="Notitie 2 2 13" xfId="23359"/>
    <cellStyle name="Notitie 2 2 14" xfId="23360"/>
    <cellStyle name="Notitie 2 2 15" xfId="23361"/>
    <cellStyle name="Notitie 2 2 16" xfId="23362"/>
    <cellStyle name="Notitie 2 2 17" xfId="23363"/>
    <cellStyle name="Notitie 2 2 18" xfId="23364"/>
    <cellStyle name="Notitie 2 2 19" xfId="23365"/>
    <cellStyle name="Notitie 2 2 2" xfId="648"/>
    <cellStyle name="Notitie 2 2 2 10" xfId="23366"/>
    <cellStyle name="Notitie 2 2 2 11" xfId="23367"/>
    <cellStyle name="Notitie 2 2 2 12" xfId="23368"/>
    <cellStyle name="Notitie 2 2 2 13" xfId="23369"/>
    <cellStyle name="Notitie 2 2 2 14" xfId="23370"/>
    <cellStyle name="Notitie 2 2 2 15" xfId="23371"/>
    <cellStyle name="Notitie 2 2 2 16" xfId="23372"/>
    <cellStyle name="Notitie 2 2 2 17" xfId="23373"/>
    <cellStyle name="Notitie 2 2 2 18" xfId="23374"/>
    <cellStyle name="Notitie 2 2 2 19" xfId="23375"/>
    <cellStyle name="Notitie 2 2 2 2" xfId="1555"/>
    <cellStyle name="Notitie 2 2 2 2 2" xfId="3953"/>
    <cellStyle name="Notitie 2 2 2 2 2 2" xfId="3954"/>
    <cellStyle name="Notitie 2 2 2 2 2 2 2" xfId="3955"/>
    <cellStyle name="Notitie 2 2 2 2 2 2 2 2" xfId="3956"/>
    <cellStyle name="Notitie 2 2 2 2 2 2 3" xfId="3957"/>
    <cellStyle name="Notitie 2 2 2 2 2 3" xfId="3958"/>
    <cellStyle name="Notitie 2 2 2 2 2 3 2" xfId="3959"/>
    <cellStyle name="Notitie 2 2 2 2 2 3 2 2" xfId="3960"/>
    <cellStyle name="Notitie 2 2 2 2 2 4" xfId="3961"/>
    <cellStyle name="Notitie 2 2 2 2 2 4 2" xfId="3962"/>
    <cellStyle name="Notitie 2 2 2 2 3" xfId="3963"/>
    <cellStyle name="Notitie 2 2 2 2 3 2" xfId="3964"/>
    <cellStyle name="Notitie 2 2 2 2 3 2 2" xfId="3965"/>
    <cellStyle name="Notitie 2 2 2 2 3 3" xfId="3966"/>
    <cellStyle name="Notitie 2 2 2 2 4" xfId="3967"/>
    <cellStyle name="Notitie 2 2 2 2 4 2" xfId="3968"/>
    <cellStyle name="Notitie 2 2 2 2 4 2 2" xfId="3969"/>
    <cellStyle name="Notitie 2 2 2 2 5" xfId="3970"/>
    <cellStyle name="Notitie 2 2 2 2 5 2" xfId="3971"/>
    <cellStyle name="Notitie 2 2 2 2 6" xfId="23376"/>
    <cellStyle name="Notitie 2 2 2 2 7" xfId="23377"/>
    <cellStyle name="Notitie 2 2 2 20" xfId="23378"/>
    <cellStyle name="Notitie 2 2 2 21" xfId="23379"/>
    <cellStyle name="Notitie 2 2 2 22" xfId="23380"/>
    <cellStyle name="Notitie 2 2 2 23" xfId="23381"/>
    <cellStyle name="Notitie 2 2 2 24" xfId="23382"/>
    <cellStyle name="Notitie 2 2 2 25" xfId="23383"/>
    <cellStyle name="Notitie 2 2 2 26" xfId="23384"/>
    <cellStyle name="Notitie 2 2 2 27" xfId="23385"/>
    <cellStyle name="Notitie 2 2 2 28" xfId="48112"/>
    <cellStyle name="Notitie 2 2 2 3" xfId="3972"/>
    <cellStyle name="Notitie 2 2 2 4" xfId="23386"/>
    <cellStyle name="Notitie 2 2 2 5" xfId="23387"/>
    <cellStyle name="Notitie 2 2 2 6" xfId="23388"/>
    <cellStyle name="Notitie 2 2 2 7" xfId="23389"/>
    <cellStyle name="Notitie 2 2 2 8" xfId="23390"/>
    <cellStyle name="Notitie 2 2 2 9" xfId="23391"/>
    <cellStyle name="Notitie 2 2 20" xfId="23392"/>
    <cellStyle name="Notitie 2 2 21" xfId="23393"/>
    <cellStyle name="Notitie 2 2 22" xfId="23394"/>
    <cellStyle name="Notitie 2 2 23" xfId="23395"/>
    <cellStyle name="Notitie 2 2 24" xfId="23396"/>
    <cellStyle name="Notitie 2 2 25" xfId="23397"/>
    <cellStyle name="Notitie 2 2 26" xfId="23398"/>
    <cellStyle name="Notitie 2 2 27" xfId="23399"/>
    <cellStyle name="Notitie 2 2 28" xfId="23400"/>
    <cellStyle name="Notitie 2 2 29" xfId="23401"/>
    <cellStyle name="Notitie 2 2 3" xfId="649"/>
    <cellStyle name="Notitie 2 2 3 10" xfId="23402"/>
    <cellStyle name="Notitie 2 2 3 11" xfId="23403"/>
    <cellStyle name="Notitie 2 2 3 12" xfId="23404"/>
    <cellStyle name="Notitie 2 2 3 13" xfId="23405"/>
    <cellStyle name="Notitie 2 2 3 14" xfId="23406"/>
    <cellStyle name="Notitie 2 2 3 15" xfId="23407"/>
    <cellStyle name="Notitie 2 2 3 16" xfId="23408"/>
    <cellStyle name="Notitie 2 2 3 17" xfId="23409"/>
    <cellStyle name="Notitie 2 2 3 18" xfId="23410"/>
    <cellStyle name="Notitie 2 2 3 19" xfId="23411"/>
    <cellStyle name="Notitie 2 2 3 2" xfId="1556"/>
    <cellStyle name="Notitie 2 2 3 2 2" xfId="3973"/>
    <cellStyle name="Notitie 2 2 3 2 2 2" xfId="3974"/>
    <cellStyle name="Notitie 2 2 3 2 2 2 2" xfId="3975"/>
    <cellStyle name="Notitie 2 2 3 2 2 2 2 2" xfId="3976"/>
    <cellStyle name="Notitie 2 2 3 2 2 2 3" xfId="3977"/>
    <cellStyle name="Notitie 2 2 3 2 2 3" xfId="3978"/>
    <cellStyle name="Notitie 2 2 3 2 2 3 2" xfId="3979"/>
    <cellStyle name="Notitie 2 2 3 2 2 3 2 2" xfId="3980"/>
    <cellStyle name="Notitie 2 2 3 2 2 4" xfId="3981"/>
    <cellStyle name="Notitie 2 2 3 2 2 4 2" xfId="3982"/>
    <cellStyle name="Notitie 2 2 3 2 3" xfId="3983"/>
    <cellStyle name="Notitie 2 2 3 2 3 2" xfId="3984"/>
    <cellStyle name="Notitie 2 2 3 2 3 2 2" xfId="3985"/>
    <cellStyle name="Notitie 2 2 3 2 3 3" xfId="3986"/>
    <cellStyle name="Notitie 2 2 3 2 4" xfId="3987"/>
    <cellStyle name="Notitie 2 2 3 2 4 2" xfId="3988"/>
    <cellStyle name="Notitie 2 2 3 2 4 2 2" xfId="3989"/>
    <cellStyle name="Notitie 2 2 3 2 5" xfId="3990"/>
    <cellStyle name="Notitie 2 2 3 2 5 2" xfId="3991"/>
    <cellStyle name="Notitie 2 2 3 2 6" xfId="23412"/>
    <cellStyle name="Notitie 2 2 3 2 7" xfId="23413"/>
    <cellStyle name="Notitie 2 2 3 20" xfId="23414"/>
    <cellStyle name="Notitie 2 2 3 21" xfId="23415"/>
    <cellStyle name="Notitie 2 2 3 22" xfId="23416"/>
    <cellStyle name="Notitie 2 2 3 23" xfId="23417"/>
    <cellStyle name="Notitie 2 2 3 24" xfId="23418"/>
    <cellStyle name="Notitie 2 2 3 25" xfId="23419"/>
    <cellStyle name="Notitie 2 2 3 26" xfId="23420"/>
    <cellStyle name="Notitie 2 2 3 27" xfId="23421"/>
    <cellStyle name="Notitie 2 2 3 28" xfId="48113"/>
    <cellStyle name="Notitie 2 2 3 3" xfId="3992"/>
    <cellStyle name="Notitie 2 2 3 4" xfId="23422"/>
    <cellStyle name="Notitie 2 2 3 5" xfId="23423"/>
    <cellStyle name="Notitie 2 2 3 6" xfId="23424"/>
    <cellStyle name="Notitie 2 2 3 7" xfId="23425"/>
    <cellStyle name="Notitie 2 2 3 8" xfId="23426"/>
    <cellStyle name="Notitie 2 2 3 9" xfId="23427"/>
    <cellStyle name="Notitie 2 2 30" xfId="23428"/>
    <cellStyle name="Notitie 2 2 31" xfId="23429"/>
    <cellStyle name="Notitie 2 2 32" xfId="23430"/>
    <cellStyle name="Notitie 2 2 33" xfId="48114"/>
    <cellStyle name="Notitie 2 2 4" xfId="650"/>
    <cellStyle name="Notitie 2 2 4 10" xfId="23431"/>
    <cellStyle name="Notitie 2 2 4 11" xfId="23432"/>
    <cellStyle name="Notitie 2 2 4 12" xfId="23433"/>
    <cellStyle name="Notitie 2 2 4 13" xfId="23434"/>
    <cellStyle name="Notitie 2 2 4 14" xfId="23435"/>
    <cellStyle name="Notitie 2 2 4 15" xfId="23436"/>
    <cellStyle name="Notitie 2 2 4 16" xfId="23437"/>
    <cellStyle name="Notitie 2 2 4 17" xfId="23438"/>
    <cellStyle name="Notitie 2 2 4 18" xfId="23439"/>
    <cellStyle name="Notitie 2 2 4 19" xfId="23440"/>
    <cellStyle name="Notitie 2 2 4 2" xfId="1557"/>
    <cellStyle name="Notitie 2 2 4 2 2" xfId="3993"/>
    <cellStyle name="Notitie 2 2 4 2 2 2" xfId="3994"/>
    <cellStyle name="Notitie 2 2 4 2 2 2 2" xfId="3995"/>
    <cellStyle name="Notitie 2 2 4 2 2 2 2 2" xfId="3996"/>
    <cellStyle name="Notitie 2 2 4 2 2 2 3" xfId="3997"/>
    <cellStyle name="Notitie 2 2 4 2 2 3" xfId="3998"/>
    <cellStyle name="Notitie 2 2 4 2 2 3 2" xfId="3999"/>
    <cellStyle name="Notitie 2 2 4 2 2 3 2 2" xfId="4000"/>
    <cellStyle name="Notitie 2 2 4 2 2 4" xfId="4001"/>
    <cellStyle name="Notitie 2 2 4 2 2 4 2" xfId="4002"/>
    <cellStyle name="Notitie 2 2 4 2 3" xfId="4003"/>
    <cellStyle name="Notitie 2 2 4 2 3 2" xfId="4004"/>
    <cellStyle name="Notitie 2 2 4 2 3 2 2" xfId="4005"/>
    <cellStyle name="Notitie 2 2 4 2 3 3" xfId="4006"/>
    <cellStyle name="Notitie 2 2 4 2 4" xfId="4007"/>
    <cellStyle name="Notitie 2 2 4 2 4 2" xfId="4008"/>
    <cellStyle name="Notitie 2 2 4 2 4 2 2" xfId="4009"/>
    <cellStyle name="Notitie 2 2 4 2 5" xfId="4010"/>
    <cellStyle name="Notitie 2 2 4 2 5 2" xfId="4011"/>
    <cellStyle name="Notitie 2 2 4 2 6" xfId="23441"/>
    <cellStyle name="Notitie 2 2 4 2 7" xfId="23442"/>
    <cellStyle name="Notitie 2 2 4 20" xfId="23443"/>
    <cellStyle name="Notitie 2 2 4 21" xfId="23444"/>
    <cellStyle name="Notitie 2 2 4 22" xfId="23445"/>
    <cellStyle name="Notitie 2 2 4 23" xfId="23446"/>
    <cellStyle name="Notitie 2 2 4 24" xfId="23447"/>
    <cellStyle name="Notitie 2 2 4 25" xfId="23448"/>
    <cellStyle name="Notitie 2 2 4 26" xfId="23449"/>
    <cellStyle name="Notitie 2 2 4 27" xfId="23450"/>
    <cellStyle name="Notitie 2 2 4 28" xfId="48115"/>
    <cellStyle name="Notitie 2 2 4 3" xfId="4012"/>
    <cellStyle name="Notitie 2 2 4 4" xfId="23451"/>
    <cellStyle name="Notitie 2 2 4 5" xfId="23452"/>
    <cellStyle name="Notitie 2 2 4 6" xfId="23453"/>
    <cellStyle name="Notitie 2 2 4 7" xfId="23454"/>
    <cellStyle name="Notitie 2 2 4 8" xfId="23455"/>
    <cellStyle name="Notitie 2 2 4 9" xfId="23456"/>
    <cellStyle name="Notitie 2 2 5" xfId="651"/>
    <cellStyle name="Notitie 2 2 5 10" xfId="23457"/>
    <cellStyle name="Notitie 2 2 5 11" xfId="23458"/>
    <cellStyle name="Notitie 2 2 5 12" xfId="23459"/>
    <cellStyle name="Notitie 2 2 5 13" xfId="23460"/>
    <cellStyle name="Notitie 2 2 5 14" xfId="23461"/>
    <cellStyle name="Notitie 2 2 5 15" xfId="23462"/>
    <cellStyle name="Notitie 2 2 5 16" xfId="23463"/>
    <cellStyle name="Notitie 2 2 5 17" xfId="23464"/>
    <cellStyle name="Notitie 2 2 5 18" xfId="23465"/>
    <cellStyle name="Notitie 2 2 5 19" xfId="23466"/>
    <cellStyle name="Notitie 2 2 5 2" xfId="1558"/>
    <cellStyle name="Notitie 2 2 5 2 2" xfId="4013"/>
    <cellStyle name="Notitie 2 2 5 2 2 2" xfId="4014"/>
    <cellStyle name="Notitie 2 2 5 2 2 2 2" xfId="4015"/>
    <cellStyle name="Notitie 2 2 5 2 2 2 2 2" xfId="4016"/>
    <cellStyle name="Notitie 2 2 5 2 2 2 3" xfId="4017"/>
    <cellStyle name="Notitie 2 2 5 2 2 3" xfId="4018"/>
    <cellStyle name="Notitie 2 2 5 2 2 3 2" xfId="4019"/>
    <cellStyle name="Notitie 2 2 5 2 2 3 2 2" xfId="4020"/>
    <cellStyle name="Notitie 2 2 5 2 2 4" xfId="4021"/>
    <cellStyle name="Notitie 2 2 5 2 2 4 2" xfId="4022"/>
    <cellStyle name="Notitie 2 2 5 2 3" xfId="4023"/>
    <cellStyle name="Notitie 2 2 5 2 3 2" xfId="4024"/>
    <cellStyle name="Notitie 2 2 5 2 3 2 2" xfId="4025"/>
    <cellStyle name="Notitie 2 2 5 2 3 3" xfId="4026"/>
    <cellStyle name="Notitie 2 2 5 2 4" xfId="4027"/>
    <cellStyle name="Notitie 2 2 5 2 4 2" xfId="4028"/>
    <cellStyle name="Notitie 2 2 5 2 4 2 2" xfId="4029"/>
    <cellStyle name="Notitie 2 2 5 2 5" xfId="4030"/>
    <cellStyle name="Notitie 2 2 5 2 5 2" xfId="4031"/>
    <cellStyle name="Notitie 2 2 5 2 6" xfId="23467"/>
    <cellStyle name="Notitie 2 2 5 2 7" xfId="23468"/>
    <cellStyle name="Notitie 2 2 5 20" xfId="23469"/>
    <cellStyle name="Notitie 2 2 5 21" xfId="23470"/>
    <cellStyle name="Notitie 2 2 5 22" xfId="23471"/>
    <cellStyle name="Notitie 2 2 5 23" xfId="23472"/>
    <cellStyle name="Notitie 2 2 5 24" xfId="23473"/>
    <cellStyle name="Notitie 2 2 5 25" xfId="23474"/>
    <cellStyle name="Notitie 2 2 5 26" xfId="23475"/>
    <cellStyle name="Notitie 2 2 5 27" xfId="23476"/>
    <cellStyle name="Notitie 2 2 5 28" xfId="48116"/>
    <cellStyle name="Notitie 2 2 5 3" xfId="4032"/>
    <cellStyle name="Notitie 2 2 5 4" xfId="23477"/>
    <cellStyle name="Notitie 2 2 5 5" xfId="23478"/>
    <cellStyle name="Notitie 2 2 5 6" xfId="23479"/>
    <cellStyle name="Notitie 2 2 5 7" xfId="23480"/>
    <cellStyle name="Notitie 2 2 5 8" xfId="23481"/>
    <cellStyle name="Notitie 2 2 5 9" xfId="23482"/>
    <cellStyle name="Notitie 2 2 6" xfId="652"/>
    <cellStyle name="Notitie 2 2 6 10" xfId="23483"/>
    <cellStyle name="Notitie 2 2 6 11" xfId="23484"/>
    <cellStyle name="Notitie 2 2 6 12" xfId="23485"/>
    <cellStyle name="Notitie 2 2 6 13" xfId="23486"/>
    <cellStyle name="Notitie 2 2 6 14" xfId="23487"/>
    <cellStyle name="Notitie 2 2 6 15" xfId="23488"/>
    <cellStyle name="Notitie 2 2 6 16" xfId="23489"/>
    <cellStyle name="Notitie 2 2 6 17" xfId="23490"/>
    <cellStyle name="Notitie 2 2 6 18" xfId="23491"/>
    <cellStyle name="Notitie 2 2 6 19" xfId="23492"/>
    <cellStyle name="Notitie 2 2 6 2" xfId="1559"/>
    <cellStyle name="Notitie 2 2 6 2 2" xfId="4033"/>
    <cellStyle name="Notitie 2 2 6 2 2 2" xfId="4034"/>
    <cellStyle name="Notitie 2 2 6 2 2 2 2" xfId="4035"/>
    <cellStyle name="Notitie 2 2 6 2 2 2 2 2" xfId="4036"/>
    <cellStyle name="Notitie 2 2 6 2 2 2 3" xfId="4037"/>
    <cellStyle name="Notitie 2 2 6 2 2 3" xfId="4038"/>
    <cellStyle name="Notitie 2 2 6 2 2 3 2" xfId="4039"/>
    <cellStyle name="Notitie 2 2 6 2 2 3 2 2" xfId="4040"/>
    <cellStyle name="Notitie 2 2 6 2 2 4" xfId="4041"/>
    <cellStyle name="Notitie 2 2 6 2 2 4 2" xfId="4042"/>
    <cellStyle name="Notitie 2 2 6 2 3" xfId="4043"/>
    <cellStyle name="Notitie 2 2 6 2 3 2" xfId="4044"/>
    <cellStyle name="Notitie 2 2 6 2 3 2 2" xfId="4045"/>
    <cellStyle name="Notitie 2 2 6 2 3 3" xfId="4046"/>
    <cellStyle name="Notitie 2 2 6 2 4" xfId="4047"/>
    <cellStyle name="Notitie 2 2 6 2 4 2" xfId="4048"/>
    <cellStyle name="Notitie 2 2 6 2 4 2 2" xfId="4049"/>
    <cellStyle name="Notitie 2 2 6 2 5" xfId="4050"/>
    <cellStyle name="Notitie 2 2 6 2 5 2" xfId="4051"/>
    <cellStyle name="Notitie 2 2 6 2 6" xfId="23493"/>
    <cellStyle name="Notitie 2 2 6 2 7" xfId="23494"/>
    <cellStyle name="Notitie 2 2 6 20" xfId="23495"/>
    <cellStyle name="Notitie 2 2 6 21" xfId="23496"/>
    <cellStyle name="Notitie 2 2 6 22" xfId="23497"/>
    <cellStyle name="Notitie 2 2 6 23" xfId="23498"/>
    <cellStyle name="Notitie 2 2 6 24" xfId="23499"/>
    <cellStyle name="Notitie 2 2 6 25" xfId="23500"/>
    <cellStyle name="Notitie 2 2 6 26" xfId="23501"/>
    <cellStyle name="Notitie 2 2 6 27" xfId="23502"/>
    <cellStyle name="Notitie 2 2 6 28" xfId="48117"/>
    <cellStyle name="Notitie 2 2 6 3" xfId="4052"/>
    <cellStyle name="Notitie 2 2 6 4" xfId="23503"/>
    <cellStyle name="Notitie 2 2 6 5" xfId="23504"/>
    <cellStyle name="Notitie 2 2 6 6" xfId="23505"/>
    <cellStyle name="Notitie 2 2 6 7" xfId="23506"/>
    <cellStyle name="Notitie 2 2 6 8" xfId="23507"/>
    <cellStyle name="Notitie 2 2 6 9" xfId="23508"/>
    <cellStyle name="Notitie 2 2 7" xfId="1560"/>
    <cellStyle name="Notitie 2 2 7 2" xfId="4053"/>
    <cellStyle name="Notitie 2 2 7 2 2" xfId="4054"/>
    <cellStyle name="Notitie 2 2 7 2 2 2" xfId="4055"/>
    <cellStyle name="Notitie 2 2 7 2 2 2 2" xfId="4056"/>
    <cellStyle name="Notitie 2 2 7 2 2 3" xfId="4057"/>
    <cellStyle name="Notitie 2 2 7 2 3" xfId="4058"/>
    <cellStyle name="Notitie 2 2 7 2 3 2" xfId="4059"/>
    <cellStyle name="Notitie 2 2 7 2 3 2 2" xfId="4060"/>
    <cellStyle name="Notitie 2 2 7 2 4" xfId="4061"/>
    <cellStyle name="Notitie 2 2 7 2 4 2" xfId="4062"/>
    <cellStyle name="Notitie 2 2 7 3" xfId="4063"/>
    <cellStyle name="Notitie 2 2 7 3 2" xfId="4064"/>
    <cellStyle name="Notitie 2 2 7 3 2 2" xfId="4065"/>
    <cellStyle name="Notitie 2 2 7 3 3" xfId="4066"/>
    <cellStyle name="Notitie 2 2 7 4" xfId="4067"/>
    <cellStyle name="Notitie 2 2 7 4 2" xfId="4068"/>
    <cellStyle name="Notitie 2 2 7 4 2 2" xfId="4069"/>
    <cellStyle name="Notitie 2 2 7 5" xfId="4070"/>
    <cellStyle name="Notitie 2 2 7 5 2" xfId="4071"/>
    <cellStyle name="Notitie 2 2 7 6" xfId="23509"/>
    <cellStyle name="Notitie 2 2 7 7" xfId="23510"/>
    <cellStyle name="Notitie 2 2 8" xfId="4072"/>
    <cellStyle name="Notitie 2 2 9" xfId="23511"/>
    <cellStyle name="Notitie 2 20" xfId="23512"/>
    <cellStyle name="Notitie 2 21" xfId="23513"/>
    <cellStyle name="Notitie 2 22" xfId="23514"/>
    <cellStyle name="Notitie 2 23" xfId="23515"/>
    <cellStyle name="Notitie 2 24" xfId="23516"/>
    <cellStyle name="Notitie 2 25" xfId="23517"/>
    <cellStyle name="Notitie 2 26" xfId="23518"/>
    <cellStyle name="Notitie 2 27" xfId="23519"/>
    <cellStyle name="Notitie 2 28" xfId="23520"/>
    <cellStyle name="Notitie 2 29" xfId="23521"/>
    <cellStyle name="Notitie 2 3" xfId="653"/>
    <cellStyle name="Notitie 2 3 10" xfId="23522"/>
    <cellStyle name="Notitie 2 3 11" xfId="23523"/>
    <cellStyle name="Notitie 2 3 12" xfId="23524"/>
    <cellStyle name="Notitie 2 3 13" xfId="23525"/>
    <cellStyle name="Notitie 2 3 14" xfId="23526"/>
    <cellStyle name="Notitie 2 3 15" xfId="23527"/>
    <cellStyle name="Notitie 2 3 16" xfId="23528"/>
    <cellStyle name="Notitie 2 3 17" xfId="23529"/>
    <cellStyle name="Notitie 2 3 18" xfId="23530"/>
    <cellStyle name="Notitie 2 3 19" xfId="23531"/>
    <cellStyle name="Notitie 2 3 2" xfId="1561"/>
    <cellStyle name="Notitie 2 3 2 2" xfId="4073"/>
    <cellStyle name="Notitie 2 3 2 2 2" xfId="4074"/>
    <cellStyle name="Notitie 2 3 2 2 2 2" xfId="4075"/>
    <cellStyle name="Notitie 2 3 2 2 2 2 2" xfId="4076"/>
    <cellStyle name="Notitie 2 3 2 2 2 3" xfId="4077"/>
    <cellStyle name="Notitie 2 3 2 2 3" xfId="4078"/>
    <cellStyle name="Notitie 2 3 2 2 3 2" xfId="4079"/>
    <cellStyle name="Notitie 2 3 2 2 3 2 2" xfId="4080"/>
    <cellStyle name="Notitie 2 3 2 2 4" xfId="4081"/>
    <cellStyle name="Notitie 2 3 2 2 4 2" xfId="4082"/>
    <cellStyle name="Notitie 2 3 2 3" xfId="4083"/>
    <cellStyle name="Notitie 2 3 2 3 2" xfId="4084"/>
    <cellStyle name="Notitie 2 3 2 3 2 2" xfId="4085"/>
    <cellStyle name="Notitie 2 3 2 3 3" xfId="4086"/>
    <cellStyle name="Notitie 2 3 2 4" xfId="4087"/>
    <cellStyle name="Notitie 2 3 2 4 2" xfId="4088"/>
    <cellStyle name="Notitie 2 3 2 4 2 2" xfId="4089"/>
    <cellStyle name="Notitie 2 3 2 5" xfId="4090"/>
    <cellStyle name="Notitie 2 3 2 5 2" xfId="4091"/>
    <cellStyle name="Notitie 2 3 2 6" xfId="23532"/>
    <cellStyle name="Notitie 2 3 2 7" xfId="23533"/>
    <cellStyle name="Notitie 2 3 20" xfId="23534"/>
    <cellStyle name="Notitie 2 3 21" xfId="23535"/>
    <cellStyle name="Notitie 2 3 22" xfId="23536"/>
    <cellStyle name="Notitie 2 3 23" xfId="23537"/>
    <cellStyle name="Notitie 2 3 24" xfId="23538"/>
    <cellStyle name="Notitie 2 3 25" xfId="23539"/>
    <cellStyle name="Notitie 2 3 26" xfId="23540"/>
    <cellStyle name="Notitie 2 3 27" xfId="23541"/>
    <cellStyle name="Notitie 2 3 28" xfId="48118"/>
    <cellStyle name="Notitie 2 3 3" xfId="4092"/>
    <cellStyle name="Notitie 2 3 4" xfId="23542"/>
    <cellStyle name="Notitie 2 3 5" xfId="23543"/>
    <cellStyle name="Notitie 2 3 6" xfId="23544"/>
    <cellStyle name="Notitie 2 3 7" xfId="23545"/>
    <cellStyle name="Notitie 2 3 8" xfId="23546"/>
    <cellStyle name="Notitie 2 3 9" xfId="23547"/>
    <cellStyle name="Notitie 2 30" xfId="23548"/>
    <cellStyle name="Notitie 2 31" xfId="23549"/>
    <cellStyle name="Notitie 2 32" xfId="23550"/>
    <cellStyle name="Notitie 2 33" xfId="48119"/>
    <cellStyle name="Notitie 2 4" xfId="654"/>
    <cellStyle name="Notitie 2 4 10" xfId="23551"/>
    <cellStyle name="Notitie 2 4 11" xfId="23552"/>
    <cellStyle name="Notitie 2 4 12" xfId="23553"/>
    <cellStyle name="Notitie 2 4 13" xfId="23554"/>
    <cellStyle name="Notitie 2 4 14" xfId="23555"/>
    <cellStyle name="Notitie 2 4 15" xfId="23556"/>
    <cellStyle name="Notitie 2 4 16" xfId="23557"/>
    <cellStyle name="Notitie 2 4 17" xfId="23558"/>
    <cellStyle name="Notitie 2 4 18" xfId="23559"/>
    <cellStyle name="Notitie 2 4 19" xfId="23560"/>
    <cellStyle name="Notitie 2 4 2" xfId="1562"/>
    <cellStyle name="Notitie 2 4 2 2" xfId="4093"/>
    <cellStyle name="Notitie 2 4 2 2 2" xfId="4094"/>
    <cellStyle name="Notitie 2 4 2 2 2 2" xfId="4095"/>
    <cellStyle name="Notitie 2 4 2 2 2 2 2" xfId="4096"/>
    <cellStyle name="Notitie 2 4 2 2 2 3" xfId="4097"/>
    <cellStyle name="Notitie 2 4 2 2 3" xfId="4098"/>
    <cellStyle name="Notitie 2 4 2 2 3 2" xfId="4099"/>
    <cellStyle name="Notitie 2 4 2 2 3 2 2" xfId="4100"/>
    <cellStyle name="Notitie 2 4 2 2 4" xfId="4101"/>
    <cellStyle name="Notitie 2 4 2 2 4 2" xfId="4102"/>
    <cellStyle name="Notitie 2 4 2 3" xfId="4103"/>
    <cellStyle name="Notitie 2 4 2 3 2" xfId="4104"/>
    <cellStyle name="Notitie 2 4 2 3 2 2" xfId="4105"/>
    <cellStyle name="Notitie 2 4 2 3 3" xfId="4106"/>
    <cellStyle name="Notitie 2 4 2 4" xfId="4107"/>
    <cellStyle name="Notitie 2 4 2 4 2" xfId="4108"/>
    <cellStyle name="Notitie 2 4 2 4 2 2" xfId="4109"/>
    <cellStyle name="Notitie 2 4 2 5" xfId="4110"/>
    <cellStyle name="Notitie 2 4 2 5 2" xfId="4111"/>
    <cellStyle name="Notitie 2 4 2 6" xfId="23561"/>
    <cellStyle name="Notitie 2 4 2 7" xfId="23562"/>
    <cellStyle name="Notitie 2 4 20" xfId="23563"/>
    <cellStyle name="Notitie 2 4 21" xfId="23564"/>
    <cellStyle name="Notitie 2 4 22" xfId="23565"/>
    <cellStyle name="Notitie 2 4 23" xfId="23566"/>
    <cellStyle name="Notitie 2 4 24" xfId="23567"/>
    <cellStyle name="Notitie 2 4 25" xfId="23568"/>
    <cellStyle name="Notitie 2 4 26" xfId="23569"/>
    <cellStyle name="Notitie 2 4 27" xfId="23570"/>
    <cellStyle name="Notitie 2 4 28" xfId="48120"/>
    <cellStyle name="Notitie 2 4 3" xfId="4112"/>
    <cellStyle name="Notitie 2 4 4" xfId="23571"/>
    <cellStyle name="Notitie 2 4 5" xfId="23572"/>
    <cellStyle name="Notitie 2 4 6" xfId="23573"/>
    <cellStyle name="Notitie 2 4 7" xfId="23574"/>
    <cellStyle name="Notitie 2 4 8" xfId="23575"/>
    <cellStyle name="Notitie 2 4 9" xfId="23576"/>
    <cellStyle name="Notitie 2 5" xfId="655"/>
    <cellStyle name="Notitie 2 5 10" xfId="23577"/>
    <cellStyle name="Notitie 2 5 11" xfId="23578"/>
    <cellStyle name="Notitie 2 5 12" xfId="23579"/>
    <cellStyle name="Notitie 2 5 13" xfId="23580"/>
    <cellStyle name="Notitie 2 5 14" xfId="23581"/>
    <cellStyle name="Notitie 2 5 15" xfId="23582"/>
    <cellStyle name="Notitie 2 5 16" xfId="23583"/>
    <cellStyle name="Notitie 2 5 17" xfId="23584"/>
    <cellStyle name="Notitie 2 5 18" xfId="23585"/>
    <cellStyle name="Notitie 2 5 19" xfId="23586"/>
    <cellStyle name="Notitie 2 5 2" xfId="1563"/>
    <cellStyle name="Notitie 2 5 2 2" xfId="4113"/>
    <cellStyle name="Notitie 2 5 2 2 2" xfId="4114"/>
    <cellStyle name="Notitie 2 5 2 2 2 2" xfId="4115"/>
    <cellStyle name="Notitie 2 5 2 2 2 2 2" xfId="4116"/>
    <cellStyle name="Notitie 2 5 2 2 2 3" xfId="4117"/>
    <cellStyle name="Notitie 2 5 2 2 3" xfId="4118"/>
    <cellStyle name="Notitie 2 5 2 2 3 2" xfId="4119"/>
    <cellStyle name="Notitie 2 5 2 2 3 2 2" xfId="4120"/>
    <cellStyle name="Notitie 2 5 2 2 4" xfId="4121"/>
    <cellStyle name="Notitie 2 5 2 2 4 2" xfId="4122"/>
    <cellStyle name="Notitie 2 5 2 3" xfId="4123"/>
    <cellStyle name="Notitie 2 5 2 3 2" xfId="4124"/>
    <cellStyle name="Notitie 2 5 2 3 2 2" xfId="4125"/>
    <cellStyle name="Notitie 2 5 2 3 3" xfId="4126"/>
    <cellStyle name="Notitie 2 5 2 4" xfId="4127"/>
    <cellStyle name="Notitie 2 5 2 4 2" xfId="4128"/>
    <cellStyle name="Notitie 2 5 2 4 2 2" xfId="4129"/>
    <cellStyle name="Notitie 2 5 2 5" xfId="4130"/>
    <cellStyle name="Notitie 2 5 2 5 2" xfId="4131"/>
    <cellStyle name="Notitie 2 5 2 6" xfId="23587"/>
    <cellStyle name="Notitie 2 5 2 7" xfId="23588"/>
    <cellStyle name="Notitie 2 5 20" xfId="23589"/>
    <cellStyle name="Notitie 2 5 21" xfId="23590"/>
    <cellStyle name="Notitie 2 5 22" xfId="23591"/>
    <cellStyle name="Notitie 2 5 23" xfId="23592"/>
    <cellStyle name="Notitie 2 5 24" xfId="23593"/>
    <cellStyle name="Notitie 2 5 25" xfId="23594"/>
    <cellStyle name="Notitie 2 5 26" xfId="23595"/>
    <cellStyle name="Notitie 2 5 27" xfId="23596"/>
    <cellStyle name="Notitie 2 5 28" xfId="48121"/>
    <cellStyle name="Notitie 2 5 3" xfId="4132"/>
    <cellStyle name="Notitie 2 5 4" xfId="23597"/>
    <cellStyle name="Notitie 2 5 5" xfId="23598"/>
    <cellStyle name="Notitie 2 5 6" xfId="23599"/>
    <cellStyle name="Notitie 2 5 7" xfId="23600"/>
    <cellStyle name="Notitie 2 5 8" xfId="23601"/>
    <cellStyle name="Notitie 2 5 9" xfId="23602"/>
    <cellStyle name="Notitie 2 6" xfId="656"/>
    <cellStyle name="Notitie 2 6 10" xfId="23603"/>
    <cellStyle name="Notitie 2 6 11" xfId="23604"/>
    <cellStyle name="Notitie 2 6 12" xfId="23605"/>
    <cellStyle name="Notitie 2 6 13" xfId="23606"/>
    <cellStyle name="Notitie 2 6 14" xfId="23607"/>
    <cellStyle name="Notitie 2 6 15" xfId="23608"/>
    <cellStyle name="Notitie 2 6 16" xfId="23609"/>
    <cellStyle name="Notitie 2 6 17" xfId="23610"/>
    <cellStyle name="Notitie 2 6 18" xfId="23611"/>
    <cellStyle name="Notitie 2 6 19" xfId="23612"/>
    <cellStyle name="Notitie 2 6 2" xfId="1564"/>
    <cellStyle name="Notitie 2 6 2 2" xfId="4133"/>
    <cellStyle name="Notitie 2 6 2 2 2" xfId="4134"/>
    <cellStyle name="Notitie 2 6 2 2 2 2" xfId="4135"/>
    <cellStyle name="Notitie 2 6 2 2 2 2 2" xfId="4136"/>
    <cellStyle name="Notitie 2 6 2 2 2 3" xfId="4137"/>
    <cellStyle name="Notitie 2 6 2 2 3" xfId="4138"/>
    <cellStyle name="Notitie 2 6 2 2 3 2" xfId="4139"/>
    <cellStyle name="Notitie 2 6 2 2 3 2 2" xfId="4140"/>
    <cellStyle name="Notitie 2 6 2 2 4" xfId="4141"/>
    <cellStyle name="Notitie 2 6 2 2 4 2" xfId="4142"/>
    <cellStyle name="Notitie 2 6 2 3" xfId="4143"/>
    <cellStyle name="Notitie 2 6 2 3 2" xfId="4144"/>
    <cellStyle name="Notitie 2 6 2 3 2 2" xfId="4145"/>
    <cellStyle name="Notitie 2 6 2 3 3" xfId="4146"/>
    <cellStyle name="Notitie 2 6 2 4" xfId="4147"/>
    <cellStyle name="Notitie 2 6 2 4 2" xfId="4148"/>
    <cellStyle name="Notitie 2 6 2 4 2 2" xfId="4149"/>
    <cellStyle name="Notitie 2 6 2 5" xfId="4150"/>
    <cellStyle name="Notitie 2 6 2 5 2" xfId="4151"/>
    <cellStyle name="Notitie 2 6 2 6" xfId="23613"/>
    <cellStyle name="Notitie 2 6 2 7" xfId="23614"/>
    <cellStyle name="Notitie 2 6 20" xfId="23615"/>
    <cellStyle name="Notitie 2 6 21" xfId="23616"/>
    <cellStyle name="Notitie 2 6 22" xfId="23617"/>
    <cellStyle name="Notitie 2 6 23" xfId="23618"/>
    <cellStyle name="Notitie 2 6 24" xfId="23619"/>
    <cellStyle name="Notitie 2 6 25" xfId="23620"/>
    <cellStyle name="Notitie 2 6 26" xfId="23621"/>
    <cellStyle name="Notitie 2 6 27" xfId="23622"/>
    <cellStyle name="Notitie 2 6 28" xfId="48122"/>
    <cellStyle name="Notitie 2 6 3" xfId="4152"/>
    <cellStyle name="Notitie 2 6 4" xfId="23623"/>
    <cellStyle name="Notitie 2 6 5" xfId="23624"/>
    <cellStyle name="Notitie 2 6 6" xfId="23625"/>
    <cellStyle name="Notitie 2 6 7" xfId="23626"/>
    <cellStyle name="Notitie 2 6 8" xfId="23627"/>
    <cellStyle name="Notitie 2 6 9" xfId="23628"/>
    <cellStyle name="Notitie 2 7" xfId="1565"/>
    <cellStyle name="Notitie 2 7 2" xfId="4153"/>
    <cellStyle name="Notitie 2 7 2 2" xfId="4154"/>
    <cellStyle name="Notitie 2 7 2 2 2" xfId="4155"/>
    <cellStyle name="Notitie 2 7 2 2 2 2" xfId="4156"/>
    <cellStyle name="Notitie 2 7 2 2 3" xfId="4157"/>
    <cellStyle name="Notitie 2 7 2 3" xfId="4158"/>
    <cellStyle name="Notitie 2 7 2 3 2" xfId="4159"/>
    <cellStyle name="Notitie 2 7 2 3 2 2" xfId="4160"/>
    <cellStyle name="Notitie 2 7 2 4" xfId="4161"/>
    <cellStyle name="Notitie 2 7 2 4 2" xfId="4162"/>
    <cellStyle name="Notitie 2 7 3" xfId="4163"/>
    <cellStyle name="Notitie 2 7 3 2" xfId="4164"/>
    <cellStyle name="Notitie 2 7 3 2 2" xfId="4165"/>
    <cellStyle name="Notitie 2 7 3 3" xfId="4166"/>
    <cellStyle name="Notitie 2 7 4" xfId="4167"/>
    <cellStyle name="Notitie 2 7 4 2" xfId="4168"/>
    <cellStyle name="Notitie 2 7 4 2 2" xfId="4169"/>
    <cellStyle name="Notitie 2 7 5" xfId="4170"/>
    <cellStyle name="Notitie 2 7 5 2" xfId="4171"/>
    <cellStyle name="Notitie 2 7 6" xfId="23629"/>
    <cellStyle name="Notitie 2 7 7" xfId="23630"/>
    <cellStyle name="Notitie 2 8" xfId="4172"/>
    <cellStyle name="Notitie 2 9" xfId="23631"/>
    <cellStyle name="Notitie 3" xfId="398"/>
    <cellStyle name="Notitie 3 10" xfId="23632"/>
    <cellStyle name="Notitie 3 11" xfId="23633"/>
    <cellStyle name="Notitie 3 12" xfId="23634"/>
    <cellStyle name="Notitie 3 13" xfId="23635"/>
    <cellStyle name="Notitie 3 14" xfId="23636"/>
    <cellStyle name="Notitie 3 15" xfId="23637"/>
    <cellStyle name="Notitie 3 16" xfId="23638"/>
    <cellStyle name="Notitie 3 17" xfId="23639"/>
    <cellStyle name="Notitie 3 18" xfId="23640"/>
    <cellStyle name="Notitie 3 19" xfId="23641"/>
    <cellStyle name="Notitie 3 2" xfId="496"/>
    <cellStyle name="Notitie 3 2 10" xfId="23642"/>
    <cellStyle name="Notitie 3 2 11" xfId="23643"/>
    <cellStyle name="Notitie 3 2 12" xfId="23644"/>
    <cellStyle name="Notitie 3 2 13" xfId="23645"/>
    <cellStyle name="Notitie 3 2 14" xfId="23646"/>
    <cellStyle name="Notitie 3 2 15" xfId="23647"/>
    <cellStyle name="Notitie 3 2 16" xfId="23648"/>
    <cellStyle name="Notitie 3 2 17" xfId="23649"/>
    <cellStyle name="Notitie 3 2 18" xfId="23650"/>
    <cellStyle name="Notitie 3 2 19" xfId="23651"/>
    <cellStyle name="Notitie 3 2 2" xfId="1566"/>
    <cellStyle name="Notitie 3 2 2 2" xfId="4173"/>
    <cellStyle name="Notitie 3 2 2 2 2" xfId="4174"/>
    <cellStyle name="Notitie 3 2 2 2 2 2" xfId="4175"/>
    <cellStyle name="Notitie 3 2 2 2 2 2 2" xfId="4176"/>
    <cellStyle name="Notitie 3 2 2 2 2 3" xfId="4177"/>
    <cellStyle name="Notitie 3 2 2 2 3" xfId="4178"/>
    <cellStyle name="Notitie 3 2 2 2 3 2" xfId="4179"/>
    <cellStyle name="Notitie 3 2 2 2 3 2 2" xfId="4180"/>
    <cellStyle name="Notitie 3 2 2 2 4" xfId="4181"/>
    <cellStyle name="Notitie 3 2 2 2 4 2" xfId="4182"/>
    <cellStyle name="Notitie 3 2 2 3" xfId="4183"/>
    <cellStyle name="Notitie 3 2 2 3 2" xfId="4184"/>
    <cellStyle name="Notitie 3 2 2 3 2 2" xfId="4185"/>
    <cellStyle name="Notitie 3 2 2 3 3" xfId="4186"/>
    <cellStyle name="Notitie 3 2 2 4" xfId="4187"/>
    <cellStyle name="Notitie 3 2 2 4 2" xfId="4188"/>
    <cellStyle name="Notitie 3 2 2 4 2 2" xfId="4189"/>
    <cellStyle name="Notitie 3 2 2 5" xfId="4190"/>
    <cellStyle name="Notitie 3 2 2 5 2" xfId="4191"/>
    <cellStyle name="Notitie 3 2 2 6" xfId="23652"/>
    <cellStyle name="Notitie 3 2 2 7" xfId="23653"/>
    <cellStyle name="Notitie 3 2 20" xfId="23654"/>
    <cellStyle name="Notitie 3 2 21" xfId="23655"/>
    <cellStyle name="Notitie 3 2 22" xfId="23656"/>
    <cellStyle name="Notitie 3 2 23" xfId="23657"/>
    <cellStyle name="Notitie 3 2 24" xfId="23658"/>
    <cellStyle name="Notitie 3 2 25" xfId="23659"/>
    <cellStyle name="Notitie 3 2 26" xfId="23660"/>
    <cellStyle name="Notitie 3 2 27" xfId="23661"/>
    <cellStyle name="Notitie 3 2 28" xfId="48123"/>
    <cellStyle name="Notitie 3 2 3" xfId="4192"/>
    <cellStyle name="Notitie 3 2 4" xfId="23662"/>
    <cellStyle name="Notitie 3 2 5" xfId="23663"/>
    <cellStyle name="Notitie 3 2 6" xfId="23664"/>
    <cellStyle name="Notitie 3 2 7" xfId="23665"/>
    <cellStyle name="Notitie 3 2 8" xfId="23666"/>
    <cellStyle name="Notitie 3 2 9" xfId="23667"/>
    <cellStyle name="Notitie 3 20" xfId="23668"/>
    <cellStyle name="Notitie 3 21" xfId="23669"/>
    <cellStyle name="Notitie 3 22" xfId="23670"/>
    <cellStyle name="Notitie 3 23" xfId="23671"/>
    <cellStyle name="Notitie 3 24" xfId="23672"/>
    <cellStyle name="Notitie 3 25" xfId="23673"/>
    <cellStyle name="Notitie 3 26" xfId="23674"/>
    <cellStyle name="Notitie 3 27" xfId="23675"/>
    <cellStyle name="Notitie 3 28" xfId="23676"/>
    <cellStyle name="Notitie 3 29" xfId="23677"/>
    <cellStyle name="Notitie 3 3" xfId="657"/>
    <cellStyle name="Notitie 3 3 10" xfId="23678"/>
    <cellStyle name="Notitie 3 3 11" xfId="23679"/>
    <cellStyle name="Notitie 3 3 12" xfId="23680"/>
    <cellStyle name="Notitie 3 3 13" xfId="23681"/>
    <cellStyle name="Notitie 3 3 14" xfId="23682"/>
    <cellStyle name="Notitie 3 3 15" xfId="23683"/>
    <cellStyle name="Notitie 3 3 16" xfId="23684"/>
    <cellStyle name="Notitie 3 3 17" xfId="23685"/>
    <cellStyle name="Notitie 3 3 18" xfId="23686"/>
    <cellStyle name="Notitie 3 3 19" xfId="23687"/>
    <cellStyle name="Notitie 3 3 2" xfId="1567"/>
    <cellStyle name="Notitie 3 3 2 2" xfId="4193"/>
    <cellStyle name="Notitie 3 3 2 2 2" xfId="4194"/>
    <cellStyle name="Notitie 3 3 2 2 2 2" xfId="4195"/>
    <cellStyle name="Notitie 3 3 2 2 2 2 2" xfId="4196"/>
    <cellStyle name="Notitie 3 3 2 2 2 3" xfId="4197"/>
    <cellStyle name="Notitie 3 3 2 2 3" xfId="4198"/>
    <cellStyle name="Notitie 3 3 2 2 3 2" xfId="4199"/>
    <cellStyle name="Notitie 3 3 2 2 3 2 2" xfId="4200"/>
    <cellStyle name="Notitie 3 3 2 2 4" xfId="4201"/>
    <cellStyle name="Notitie 3 3 2 2 4 2" xfId="4202"/>
    <cellStyle name="Notitie 3 3 2 3" xfId="4203"/>
    <cellStyle name="Notitie 3 3 2 3 2" xfId="4204"/>
    <cellStyle name="Notitie 3 3 2 3 2 2" xfId="4205"/>
    <cellStyle name="Notitie 3 3 2 3 3" xfId="4206"/>
    <cellStyle name="Notitie 3 3 2 4" xfId="4207"/>
    <cellStyle name="Notitie 3 3 2 4 2" xfId="4208"/>
    <cellStyle name="Notitie 3 3 2 4 2 2" xfId="4209"/>
    <cellStyle name="Notitie 3 3 2 5" xfId="4210"/>
    <cellStyle name="Notitie 3 3 2 5 2" xfId="4211"/>
    <cellStyle name="Notitie 3 3 2 6" xfId="23688"/>
    <cellStyle name="Notitie 3 3 2 7" xfId="23689"/>
    <cellStyle name="Notitie 3 3 20" xfId="23690"/>
    <cellStyle name="Notitie 3 3 21" xfId="23691"/>
    <cellStyle name="Notitie 3 3 22" xfId="23692"/>
    <cellStyle name="Notitie 3 3 23" xfId="23693"/>
    <cellStyle name="Notitie 3 3 24" xfId="23694"/>
    <cellStyle name="Notitie 3 3 25" xfId="23695"/>
    <cellStyle name="Notitie 3 3 26" xfId="23696"/>
    <cellStyle name="Notitie 3 3 27" xfId="23697"/>
    <cellStyle name="Notitie 3 3 28" xfId="48124"/>
    <cellStyle name="Notitie 3 3 3" xfId="4212"/>
    <cellStyle name="Notitie 3 3 4" xfId="23698"/>
    <cellStyle name="Notitie 3 3 5" xfId="23699"/>
    <cellStyle name="Notitie 3 3 6" xfId="23700"/>
    <cellStyle name="Notitie 3 3 7" xfId="23701"/>
    <cellStyle name="Notitie 3 3 8" xfId="23702"/>
    <cellStyle name="Notitie 3 3 9" xfId="23703"/>
    <cellStyle name="Notitie 3 30" xfId="23704"/>
    <cellStyle name="Notitie 3 31" xfId="23705"/>
    <cellStyle name="Notitie 3 32" xfId="23706"/>
    <cellStyle name="Notitie 3 33" xfId="48125"/>
    <cellStyle name="Notitie 3 4" xfId="658"/>
    <cellStyle name="Notitie 3 4 10" xfId="23707"/>
    <cellStyle name="Notitie 3 4 11" xfId="23708"/>
    <cellStyle name="Notitie 3 4 12" xfId="23709"/>
    <cellStyle name="Notitie 3 4 13" xfId="23710"/>
    <cellStyle name="Notitie 3 4 14" xfId="23711"/>
    <cellStyle name="Notitie 3 4 15" xfId="23712"/>
    <cellStyle name="Notitie 3 4 16" xfId="23713"/>
    <cellStyle name="Notitie 3 4 17" xfId="23714"/>
    <cellStyle name="Notitie 3 4 18" xfId="23715"/>
    <cellStyle name="Notitie 3 4 19" xfId="23716"/>
    <cellStyle name="Notitie 3 4 2" xfId="1568"/>
    <cellStyle name="Notitie 3 4 2 2" xfId="4213"/>
    <cellStyle name="Notitie 3 4 2 2 2" xfId="4214"/>
    <cellStyle name="Notitie 3 4 2 2 2 2" xfId="4215"/>
    <cellStyle name="Notitie 3 4 2 2 2 2 2" xfId="4216"/>
    <cellStyle name="Notitie 3 4 2 2 2 3" xfId="4217"/>
    <cellStyle name="Notitie 3 4 2 2 3" xfId="4218"/>
    <cellStyle name="Notitie 3 4 2 2 3 2" xfId="4219"/>
    <cellStyle name="Notitie 3 4 2 2 3 2 2" xfId="4220"/>
    <cellStyle name="Notitie 3 4 2 2 4" xfId="4221"/>
    <cellStyle name="Notitie 3 4 2 2 4 2" xfId="4222"/>
    <cellStyle name="Notitie 3 4 2 3" xfId="4223"/>
    <cellStyle name="Notitie 3 4 2 3 2" xfId="4224"/>
    <cellStyle name="Notitie 3 4 2 3 2 2" xfId="4225"/>
    <cellStyle name="Notitie 3 4 2 3 3" xfId="4226"/>
    <cellStyle name="Notitie 3 4 2 4" xfId="4227"/>
    <cellStyle name="Notitie 3 4 2 4 2" xfId="4228"/>
    <cellStyle name="Notitie 3 4 2 4 2 2" xfId="4229"/>
    <cellStyle name="Notitie 3 4 2 5" xfId="4230"/>
    <cellStyle name="Notitie 3 4 2 5 2" xfId="4231"/>
    <cellStyle name="Notitie 3 4 2 6" xfId="23717"/>
    <cellStyle name="Notitie 3 4 2 7" xfId="23718"/>
    <cellStyle name="Notitie 3 4 20" xfId="23719"/>
    <cellStyle name="Notitie 3 4 21" xfId="23720"/>
    <cellStyle name="Notitie 3 4 22" xfId="23721"/>
    <cellStyle name="Notitie 3 4 23" xfId="23722"/>
    <cellStyle name="Notitie 3 4 24" xfId="23723"/>
    <cellStyle name="Notitie 3 4 25" xfId="23724"/>
    <cellStyle name="Notitie 3 4 26" xfId="23725"/>
    <cellStyle name="Notitie 3 4 27" xfId="23726"/>
    <cellStyle name="Notitie 3 4 28" xfId="48126"/>
    <cellStyle name="Notitie 3 4 3" xfId="4232"/>
    <cellStyle name="Notitie 3 4 4" xfId="23727"/>
    <cellStyle name="Notitie 3 4 5" xfId="23728"/>
    <cellStyle name="Notitie 3 4 6" xfId="23729"/>
    <cellStyle name="Notitie 3 4 7" xfId="23730"/>
    <cellStyle name="Notitie 3 4 8" xfId="23731"/>
    <cellStyle name="Notitie 3 4 9" xfId="23732"/>
    <cellStyle name="Notitie 3 5" xfId="659"/>
    <cellStyle name="Notitie 3 5 10" xfId="23733"/>
    <cellStyle name="Notitie 3 5 11" xfId="23734"/>
    <cellStyle name="Notitie 3 5 12" xfId="23735"/>
    <cellStyle name="Notitie 3 5 13" xfId="23736"/>
    <cellStyle name="Notitie 3 5 14" xfId="23737"/>
    <cellStyle name="Notitie 3 5 15" xfId="23738"/>
    <cellStyle name="Notitie 3 5 16" xfId="23739"/>
    <cellStyle name="Notitie 3 5 17" xfId="23740"/>
    <cellStyle name="Notitie 3 5 18" xfId="23741"/>
    <cellStyle name="Notitie 3 5 19" xfId="23742"/>
    <cellStyle name="Notitie 3 5 2" xfId="1569"/>
    <cellStyle name="Notitie 3 5 2 2" xfId="4233"/>
    <cellStyle name="Notitie 3 5 2 2 2" xfId="4234"/>
    <cellStyle name="Notitie 3 5 2 2 2 2" xfId="4235"/>
    <cellStyle name="Notitie 3 5 2 2 2 2 2" xfId="4236"/>
    <cellStyle name="Notitie 3 5 2 2 2 3" xfId="4237"/>
    <cellStyle name="Notitie 3 5 2 2 3" xfId="4238"/>
    <cellStyle name="Notitie 3 5 2 2 3 2" xfId="4239"/>
    <cellStyle name="Notitie 3 5 2 2 3 2 2" xfId="4240"/>
    <cellStyle name="Notitie 3 5 2 2 4" xfId="4241"/>
    <cellStyle name="Notitie 3 5 2 2 4 2" xfId="4242"/>
    <cellStyle name="Notitie 3 5 2 3" xfId="4243"/>
    <cellStyle name="Notitie 3 5 2 3 2" xfId="4244"/>
    <cellStyle name="Notitie 3 5 2 3 2 2" xfId="4245"/>
    <cellStyle name="Notitie 3 5 2 3 3" xfId="4246"/>
    <cellStyle name="Notitie 3 5 2 4" xfId="4247"/>
    <cellStyle name="Notitie 3 5 2 4 2" xfId="4248"/>
    <cellStyle name="Notitie 3 5 2 4 2 2" xfId="4249"/>
    <cellStyle name="Notitie 3 5 2 5" xfId="4250"/>
    <cellStyle name="Notitie 3 5 2 5 2" xfId="4251"/>
    <cellStyle name="Notitie 3 5 2 6" xfId="23743"/>
    <cellStyle name="Notitie 3 5 2 7" xfId="23744"/>
    <cellStyle name="Notitie 3 5 20" xfId="23745"/>
    <cellStyle name="Notitie 3 5 21" xfId="23746"/>
    <cellStyle name="Notitie 3 5 22" xfId="23747"/>
    <cellStyle name="Notitie 3 5 23" xfId="23748"/>
    <cellStyle name="Notitie 3 5 24" xfId="23749"/>
    <cellStyle name="Notitie 3 5 25" xfId="23750"/>
    <cellStyle name="Notitie 3 5 26" xfId="23751"/>
    <cellStyle name="Notitie 3 5 27" xfId="23752"/>
    <cellStyle name="Notitie 3 5 28" xfId="48127"/>
    <cellStyle name="Notitie 3 5 3" xfId="4252"/>
    <cellStyle name="Notitie 3 5 4" xfId="23753"/>
    <cellStyle name="Notitie 3 5 5" xfId="23754"/>
    <cellStyle name="Notitie 3 5 6" xfId="23755"/>
    <cellStyle name="Notitie 3 5 7" xfId="23756"/>
    <cellStyle name="Notitie 3 5 8" xfId="23757"/>
    <cellStyle name="Notitie 3 5 9" xfId="23758"/>
    <cellStyle name="Notitie 3 6" xfId="660"/>
    <cellStyle name="Notitie 3 6 10" xfId="23759"/>
    <cellStyle name="Notitie 3 6 11" xfId="23760"/>
    <cellStyle name="Notitie 3 6 12" xfId="23761"/>
    <cellStyle name="Notitie 3 6 13" xfId="23762"/>
    <cellStyle name="Notitie 3 6 14" xfId="23763"/>
    <cellStyle name="Notitie 3 6 15" xfId="23764"/>
    <cellStyle name="Notitie 3 6 16" xfId="23765"/>
    <cellStyle name="Notitie 3 6 17" xfId="23766"/>
    <cellStyle name="Notitie 3 6 18" xfId="23767"/>
    <cellStyle name="Notitie 3 6 19" xfId="23768"/>
    <cellStyle name="Notitie 3 6 2" xfId="1570"/>
    <cellStyle name="Notitie 3 6 2 2" xfId="4253"/>
    <cellStyle name="Notitie 3 6 2 2 2" xfId="4254"/>
    <cellStyle name="Notitie 3 6 2 2 2 2" xfId="4255"/>
    <cellStyle name="Notitie 3 6 2 2 2 2 2" xfId="4256"/>
    <cellStyle name="Notitie 3 6 2 2 2 3" xfId="4257"/>
    <cellStyle name="Notitie 3 6 2 2 3" xfId="4258"/>
    <cellStyle name="Notitie 3 6 2 2 3 2" xfId="4259"/>
    <cellStyle name="Notitie 3 6 2 2 3 2 2" xfId="4260"/>
    <cellStyle name="Notitie 3 6 2 2 4" xfId="4261"/>
    <cellStyle name="Notitie 3 6 2 2 4 2" xfId="4262"/>
    <cellStyle name="Notitie 3 6 2 3" xfId="4263"/>
    <cellStyle name="Notitie 3 6 2 3 2" xfId="4264"/>
    <cellStyle name="Notitie 3 6 2 3 2 2" xfId="4265"/>
    <cellStyle name="Notitie 3 6 2 3 3" xfId="4266"/>
    <cellStyle name="Notitie 3 6 2 4" xfId="4267"/>
    <cellStyle name="Notitie 3 6 2 4 2" xfId="4268"/>
    <cellStyle name="Notitie 3 6 2 4 2 2" xfId="4269"/>
    <cellStyle name="Notitie 3 6 2 5" xfId="4270"/>
    <cellStyle name="Notitie 3 6 2 5 2" xfId="4271"/>
    <cellStyle name="Notitie 3 6 2 6" xfId="23769"/>
    <cellStyle name="Notitie 3 6 2 7" xfId="23770"/>
    <cellStyle name="Notitie 3 6 20" xfId="23771"/>
    <cellStyle name="Notitie 3 6 21" xfId="23772"/>
    <cellStyle name="Notitie 3 6 22" xfId="23773"/>
    <cellStyle name="Notitie 3 6 23" xfId="23774"/>
    <cellStyle name="Notitie 3 6 24" xfId="23775"/>
    <cellStyle name="Notitie 3 6 25" xfId="23776"/>
    <cellStyle name="Notitie 3 6 26" xfId="23777"/>
    <cellStyle name="Notitie 3 6 27" xfId="23778"/>
    <cellStyle name="Notitie 3 6 28" xfId="48128"/>
    <cellStyle name="Notitie 3 6 3" xfId="4272"/>
    <cellStyle name="Notitie 3 6 4" xfId="23779"/>
    <cellStyle name="Notitie 3 6 5" xfId="23780"/>
    <cellStyle name="Notitie 3 6 6" xfId="23781"/>
    <cellStyle name="Notitie 3 6 7" xfId="23782"/>
    <cellStyle name="Notitie 3 6 8" xfId="23783"/>
    <cellStyle name="Notitie 3 6 9" xfId="23784"/>
    <cellStyle name="Notitie 3 7" xfId="1571"/>
    <cellStyle name="Notitie 3 7 2" xfId="4273"/>
    <cellStyle name="Notitie 3 7 2 2" xfId="4274"/>
    <cellStyle name="Notitie 3 7 2 2 2" xfId="4275"/>
    <cellStyle name="Notitie 3 7 2 2 2 2" xfId="4276"/>
    <cellStyle name="Notitie 3 7 2 2 3" xfId="4277"/>
    <cellStyle name="Notitie 3 7 2 3" xfId="4278"/>
    <cellStyle name="Notitie 3 7 2 3 2" xfId="4279"/>
    <cellStyle name="Notitie 3 7 2 3 2 2" xfId="4280"/>
    <cellStyle name="Notitie 3 7 2 4" xfId="4281"/>
    <cellStyle name="Notitie 3 7 2 4 2" xfId="4282"/>
    <cellStyle name="Notitie 3 7 3" xfId="4283"/>
    <cellStyle name="Notitie 3 7 3 2" xfId="4284"/>
    <cellStyle name="Notitie 3 7 3 2 2" xfId="4285"/>
    <cellStyle name="Notitie 3 7 3 3" xfId="4286"/>
    <cellStyle name="Notitie 3 7 4" xfId="4287"/>
    <cellStyle name="Notitie 3 7 4 2" xfId="4288"/>
    <cellStyle name="Notitie 3 7 4 2 2" xfId="4289"/>
    <cellStyle name="Notitie 3 7 5" xfId="4290"/>
    <cellStyle name="Notitie 3 7 5 2" xfId="4291"/>
    <cellStyle name="Notitie 3 7 6" xfId="23785"/>
    <cellStyle name="Notitie 3 7 7" xfId="23786"/>
    <cellStyle name="Notitie 3 8" xfId="4292"/>
    <cellStyle name="Notitie 3 9" xfId="23787"/>
    <cellStyle name="Notitie 4" xfId="399"/>
    <cellStyle name="Notitie 4 10" xfId="23788"/>
    <cellStyle name="Notitie 4 11" xfId="23789"/>
    <cellStyle name="Notitie 4 12" xfId="23790"/>
    <cellStyle name="Notitie 4 13" xfId="23791"/>
    <cellStyle name="Notitie 4 14" xfId="23792"/>
    <cellStyle name="Notitie 4 15" xfId="23793"/>
    <cellStyle name="Notitie 4 16" xfId="23794"/>
    <cellStyle name="Notitie 4 17" xfId="23795"/>
    <cellStyle name="Notitie 4 18" xfId="23796"/>
    <cellStyle name="Notitie 4 19" xfId="23797"/>
    <cellStyle name="Notitie 4 2" xfId="1572"/>
    <cellStyle name="Notitie 4 2 2" xfId="4293"/>
    <cellStyle name="Notitie 4 2 2 2" xfId="4294"/>
    <cellStyle name="Notitie 4 2 2 2 2" xfId="4295"/>
    <cellStyle name="Notitie 4 2 2 2 2 2" xfId="4296"/>
    <cellStyle name="Notitie 4 2 2 2 3" xfId="4297"/>
    <cellStyle name="Notitie 4 2 2 3" xfId="4298"/>
    <cellStyle name="Notitie 4 2 2 3 2" xfId="4299"/>
    <cellStyle name="Notitie 4 2 2 3 2 2" xfId="4300"/>
    <cellStyle name="Notitie 4 2 2 4" xfId="4301"/>
    <cellStyle name="Notitie 4 2 2 4 2" xfId="4302"/>
    <cellStyle name="Notitie 4 2 3" xfId="4303"/>
    <cellStyle name="Notitie 4 2 3 2" xfId="4304"/>
    <cellStyle name="Notitie 4 2 3 2 2" xfId="4305"/>
    <cellStyle name="Notitie 4 2 3 3" xfId="4306"/>
    <cellStyle name="Notitie 4 2 4" xfId="4307"/>
    <cellStyle name="Notitie 4 2 4 2" xfId="4308"/>
    <cellStyle name="Notitie 4 2 4 2 2" xfId="4309"/>
    <cellStyle name="Notitie 4 2 5" xfId="4310"/>
    <cellStyle name="Notitie 4 2 5 2" xfId="4311"/>
    <cellStyle name="Notitie 4 2 6" xfId="23798"/>
    <cellStyle name="Notitie 4 2 7" xfId="23799"/>
    <cellStyle name="Notitie 4 20" xfId="23800"/>
    <cellStyle name="Notitie 4 21" xfId="23801"/>
    <cellStyle name="Notitie 4 22" xfId="23802"/>
    <cellStyle name="Notitie 4 23" xfId="23803"/>
    <cellStyle name="Notitie 4 24" xfId="23804"/>
    <cellStyle name="Notitie 4 25" xfId="23805"/>
    <cellStyle name="Notitie 4 26" xfId="23806"/>
    <cellStyle name="Notitie 4 27" xfId="23807"/>
    <cellStyle name="Notitie 4 28" xfId="48129"/>
    <cellStyle name="Notitie 4 3" xfId="4312"/>
    <cellStyle name="Notitie 4 4" xfId="23808"/>
    <cellStyle name="Notitie 4 5" xfId="23809"/>
    <cellStyle name="Notitie 4 6" xfId="23810"/>
    <cellStyle name="Notitie 4 7" xfId="23811"/>
    <cellStyle name="Notitie 4 8" xfId="23812"/>
    <cellStyle name="Notitie 4 9" xfId="23813"/>
    <cellStyle name="Notitie 5" xfId="497"/>
    <cellStyle name="Notitie 5 10" xfId="23814"/>
    <cellStyle name="Notitie 5 11" xfId="23815"/>
    <cellStyle name="Notitie 5 12" xfId="23816"/>
    <cellStyle name="Notitie 5 13" xfId="23817"/>
    <cellStyle name="Notitie 5 14" xfId="23818"/>
    <cellStyle name="Notitie 5 15" xfId="23819"/>
    <cellStyle name="Notitie 5 16" xfId="23820"/>
    <cellStyle name="Notitie 5 17" xfId="23821"/>
    <cellStyle name="Notitie 5 18" xfId="23822"/>
    <cellStyle name="Notitie 5 19" xfId="23823"/>
    <cellStyle name="Notitie 5 2" xfId="1573"/>
    <cellStyle name="Notitie 5 2 2" xfId="4313"/>
    <cellStyle name="Notitie 5 2 2 2" xfId="4314"/>
    <cellStyle name="Notitie 5 2 2 2 2" xfId="4315"/>
    <cellStyle name="Notitie 5 2 2 2 2 2" xfId="4316"/>
    <cellStyle name="Notitie 5 2 2 2 3" xfId="4317"/>
    <cellStyle name="Notitie 5 2 2 3" xfId="4318"/>
    <cellStyle name="Notitie 5 2 2 3 2" xfId="4319"/>
    <cellStyle name="Notitie 5 2 2 3 2 2" xfId="4320"/>
    <cellStyle name="Notitie 5 2 2 4" xfId="4321"/>
    <cellStyle name="Notitie 5 2 2 4 2" xfId="4322"/>
    <cellStyle name="Notitie 5 2 3" xfId="4323"/>
    <cellStyle name="Notitie 5 2 3 2" xfId="4324"/>
    <cellStyle name="Notitie 5 2 3 2 2" xfId="4325"/>
    <cellStyle name="Notitie 5 2 3 3" xfId="4326"/>
    <cellStyle name="Notitie 5 2 4" xfId="4327"/>
    <cellStyle name="Notitie 5 2 4 2" xfId="4328"/>
    <cellStyle name="Notitie 5 2 4 2 2" xfId="4329"/>
    <cellStyle name="Notitie 5 2 5" xfId="4330"/>
    <cellStyle name="Notitie 5 2 5 2" xfId="4331"/>
    <cellStyle name="Notitie 5 2 6" xfId="23824"/>
    <cellStyle name="Notitie 5 2 7" xfId="23825"/>
    <cellStyle name="Notitie 5 20" xfId="23826"/>
    <cellStyle name="Notitie 5 21" xfId="23827"/>
    <cellStyle name="Notitie 5 22" xfId="23828"/>
    <cellStyle name="Notitie 5 23" xfId="23829"/>
    <cellStyle name="Notitie 5 24" xfId="23830"/>
    <cellStyle name="Notitie 5 25" xfId="23831"/>
    <cellStyle name="Notitie 5 26" xfId="23832"/>
    <cellStyle name="Notitie 5 27" xfId="23833"/>
    <cellStyle name="Notitie 5 28" xfId="48130"/>
    <cellStyle name="Notitie 5 3" xfId="4332"/>
    <cellStyle name="Notitie 5 4" xfId="23834"/>
    <cellStyle name="Notitie 5 5" xfId="23835"/>
    <cellStyle name="Notitie 5 6" xfId="23836"/>
    <cellStyle name="Notitie 5 7" xfId="23837"/>
    <cellStyle name="Notitie 5 8" xfId="23838"/>
    <cellStyle name="Notitie 5 9" xfId="23839"/>
    <cellStyle name="Notitie 6" xfId="661"/>
    <cellStyle name="Notitie 6 10" xfId="23840"/>
    <cellStyle name="Notitie 6 11" xfId="23841"/>
    <cellStyle name="Notitie 6 12" xfId="23842"/>
    <cellStyle name="Notitie 6 13" xfId="23843"/>
    <cellStyle name="Notitie 6 14" xfId="23844"/>
    <cellStyle name="Notitie 6 15" xfId="23845"/>
    <cellStyle name="Notitie 6 16" xfId="23846"/>
    <cellStyle name="Notitie 6 17" xfId="23847"/>
    <cellStyle name="Notitie 6 18" xfId="23848"/>
    <cellStyle name="Notitie 6 19" xfId="23849"/>
    <cellStyle name="Notitie 6 2" xfId="1574"/>
    <cellStyle name="Notitie 6 2 2" xfId="4333"/>
    <cellStyle name="Notitie 6 2 2 2" xfId="4334"/>
    <cellStyle name="Notitie 6 2 2 2 2" xfId="4335"/>
    <cellStyle name="Notitie 6 2 2 2 2 2" xfId="4336"/>
    <cellStyle name="Notitie 6 2 2 2 3" xfId="4337"/>
    <cellStyle name="Notitie 6 2 2 3" xfId="4338"/>
    <cellStyle name="Notitie 6 2 2 3 2" xfId="4339"/>
    <cellStyle name="Notitie 6 2 2 3 2 2" xfId="4340"/>
    <cellStyle name="Notitie 6 2 2 4" xfId="4341"/>
    <cellStyle name="Notitie 6 2 2 4 2" xfId="4342"/>
    <cellStyle name="Notitie 6 2 3" xfId="4343"/>
    <cellStyle name="Notitie 6 2 3 2" xfId="4344"/>
    <cellStyle name="Notitie 6 2 3 2 2" xfId="4345"/>
    <cellStyle name="Notitie 6 2 3 3" xfId="4346"/>
    <cellStyle name="Notitie 6 2 4" xfId="4347"/>
    <cellStyle name="Notitie 6 2 4 2" xfId="4348"/>
    <cellStyle name="Notitie 6 2 4 2 2" xfId="4349"/>
    <cellStyle name="Notitie 6 2 5" xfId="4350"/>
    <cellStyle name="Notitie 6 2 5 2" xfId="4351"/>
    <cellStyle name="Notitie 6 2 6" xfId="23850"/>
    <cellStyle name="Notitie 6 2 7" xfId="23851"/>
    <cellStyle name="Notitie 6 20" xfId="23852"/>
    <cellStyle name="Notitie 6 21" xfId="23853"/>
    <cellStyle name="Notitie 6 22" xfId="23854"/>
    <cellStyle name="Notitie 6 23" xfId="23855"/>
    <cellStyle name="Notitie 6 24" xfId="23856"/>
    <cellStyle name="Notitie 6 25" xfId="23857"/>
    <cellStyle name="Notitie 6 26" xfId="23858"/>
    <cellStyle name="Notitie 6 27" xfId="23859"/>
    <cellStyle name="Notitie 6 28" xfId="48131"/>
    <cellStyle name="Notitie 6 3" xfId="4352"/>
    <cellStyle name="Notitie 6 4" xfId="23860"/>
    <cellStyle name="Notitie 6 5" xfId="23861"/>
    <cellStyle name="Notitie 6 6" xfId="23862"/>
    <cellStyle name="Notitie 6 7" xfId="23863"/>
    <cellStyle name="Notitie 6 8" xfId="23864"/>
    <cellStyle name="Notitie 6 9" xfId="23865"/>
    <cellStyle name="Notitie 7" xfId="662"/>
    <cellStyle name="Notitie 7 10" xfId="23866"/>
    <cellStyle name="Notitie 7 11" xfId="23867"/>
    <cellStyle name="Notitie 7 12" xfId="23868"/>
    <cellStyle name="Notitie 7 13" xfId="23869"/>
    <cellStyle name="Notitie 7 14" xfId="23870"/>
    <cellStyle name="Notitie 7 15" xfId="23871"/>
    <cellStyle name="Notitie 7 16" xfId="23872"/>
    <cellStyle name="Notitie 7 17" xfId="23873"/>
    <cellStyle name="Notitie 7 18" xfId="23874"/>
    <cellStyle name="Notitie 7 19" xfId="23875"/>
    <cellStyle name="Notitie 7 2" xfId="1575"/>
    <cellStyle name="Notitie 7 2 2" xfId="4353"/>
    <cellStyle name="Notitie 7 2 2 2" xfId="4354"/>
    <cellStyle name="Notitie 7 2 2 2 2" xfId="4355"/>
    <cellStyle name="Notitie 7 2 2 2 2 2" xfId="4356"/>
    <cellStyle name="Notitie 7 2 2 2 3" xfId="4357"/>
    <cellStyle name="Notitie 7 2 2 3" xfId="4358"/>
    <cellStyle name="Notitie 7 2 2 3 2" xfId="4359"/>
    <cellStyle name="Notitie 7 2 2 3 2 2" xfId="4360"/>
    <cellStyle name="Notitie 7 2 2 4" xfId="4361"/>
    <cellStyle name="Notitie 7 2 2 4 2" xfId="4362"/>
    <cellStyle name="Notitie 7 2 3" xfId="4363"/>
    <cellStyle name="Notitie 7 2 3 2" xfId="4364"/>
    <cellStyle name="Notitie 7 2 3 2 2" xfId="4365"/>
    <cellStyle name="Notitie 7 2 3 3" xfId="4366"/>
    <cellStyle name="Notitie 7 2 4" xfId="4367"/>
    <cellStyle name="Notitie 7 2 4 2" xfId="4368"/>
    <cellStyle name="Notitie 7 2 4 2 2" xfId="4369"/>
    <cellStyle name="Notitie 7 2 5" xfId="4370"/>
    <cellStyle name="Notitie 7 2 5 2" xfId="4371"/>
    <cellStyle name="Notitie 7 2 6" xfId="23876"/>
    <cellStyle name="Notitie 7 2 7" xfId="23877"/>
    <cellStyle name="Notitie 7 20" xfId="23878"/>
    <cellStyle name="Notitie 7 21" xfId="23879"/>
    <cellStyle name="Notitie 7 22" xfId="23880"/>
    <cellStyle name="Notitie 7 23" xfId="23881"/>
    <cellStyle name="Notitie 7 24" xfId="23882"/>
    <cellStyle name="Notitie 7 25" xfId="23883"/>
    <cellStyle name="Notitie 7 26" xfId="23884"/>
    <cellStyle name="Notitie 7 27" xfId="23885"/>
    <cellStyle name="Notitie 7 28" xfId="48132"/>
    <cellStyle name="Notitie 7 3" xfId="4372"/>
    <cellStyle name="Notitie 7 4" xfId="23886"/>
    <cellStyle name="Notitie 7 5" xfId="23887"/>
    <cellStyle name="Notitie 7 6" xfId="23888"/>
    <cellStyle name="Notitie 7 7" xfId="23889"/>
    <cellStyle name="Notitie 7 8" xfId="23890"/>
    <cellStyle name="Notitie 7 9" xfId="23891"/>
    <cellStyle name="Notitie 8" xfId="1375"/>
    <cellStyle name="Notitie 8 2" xfId="1576"/>
    <cellStyle name="Notitie 8 2 2" xfId="2564"/>
    <cellStyle name="Notitie 8 2 2 2" xfId="4373"/>
    <cellStyle name="Notitie 8 2 2 2 2" xfId="19810"/>
    <cellStyle name="Notitie 8 2 2 3" xfId="19809"/>
    <cellStyle name="Notitie 8 2 2 4" xfId="20024"/>
    <cellStyle name="Notitie 8 2 3" xfId="4374"/>
    <cellStyle name="Notitie 8 2 3 2" xfId="19811"/>
    <cellStyle name="Notitie 8 2 4" xfId="19808"/>
    <cellStyle name="Notitie 8 2 5" xfId="20025"/>
    <cellStyle name="Notitie 8 2 6" xfId="49550"/>
    <cellStyle name="Notitie 8 3" xfId="2497"/>
    <cellStyle name="Notitie 8 3 2" xfId="4375"/>
    <cellStyle name="Notitie 8 3 2 2" xfId="4376"/>
    <cellStyle name="Notitie 8 3 2 2 2" xfId="4377"/>
    <cellStyle name="Notitie 8 3 2 3" xfId="4378"/>
    <cellStyle name="Notitie 8 3 3" xfId="4379"/>
    <cellStyle name="Notitie 8 3 3 2" xfId="4380"/>
    <cellStyle name="Notitie 8 3 3 2 2" xfId="4381"/>
    <cellStyle name="Notitie 8 3 4" xfId="4382"/>
    <cellStyle name="Notitie 8 3 4 2" xfId="4383"/>
    <cellStyle name="Notitie 8 4" xfId="2539"/>
    <cellStyle name="Notitie 8 4 2" xfId="4384"/>
    <cellStyle name="Notitie 8 4 2 2" xfId="19813"/>
    <cellStyle name="Notitie 8 4 3" xfId="19812"/>
    <cellStyle name="Notitie 8 4 4" xfId="20026"/>
    <cellStyle name="Notitie 8 5" xfId="4385"/>
    <cellStyle name="Notitie 8 5 2" xfId="19814"/>
    <cellStyle name="Notitie 8 6" xfId="19807"/>
    <cellStyle name="Notitie 8 7" xfId="20027"/>
    <cellStyle name="Notitie 9" xfId="1577"/>
    <cellStyle name="Notitie 9 2" xfId="2565"/>
    <cellStyle name="Notitie 9 2 2" xfId="4386"/>
    <cellStyle name="Notitie 9 2 2 2" xfId="19817"/>
    <cellStyle name="Notitie 9 2 3" xfId="19816"/>
    <cellStyle name="Notitie 9 2 4" xfId="20028"/>
    <cellStyle name="Notitie 9 3" xfId="4387"/>
    <cellStyle name="Notitie 9 3 2" xfId="19818"/>
    <cellStyle name="Notitie 9 4" xfId="19815"/>
    <cellStyle name="Notitie 9 5" xfId="20029"/>
    <cellStyle name="Notiz" xfId="208"/>
    <cellStyle name="Notiz 10" xfId="23892"/>
    <cellStyle name="Notiz 11" xfId="23893"/>
    <cellStyle name="Notiz 12" xfId="23894"/>
    <cellStyle name="Notiz 13" xfId="23895"/>
    <cellStyle name="Notiz 14" xfId="23896"/>
    <cellStyle name="Notiz 15" xfId="23897"/>
    <cellStyle name="Notiz 16" xfId="23898"/>
    <cellStyle name="Notiz 17" xfId="23899"/>
    <cellStyle name="Notiz 18" xfId="23900"/>
    <cellStyle name="Notiz 19" xfId="23901"/>
    <cellStyle name="Notiz 2" xfId="1578"/>
    <cellStyle name="Notiz 2 2" xfId="4388"/>
    <cellStyle name="Notiz 2 2 2" xfId="4389"/>
    <cellStyle name="Notiz 2 2 2 2" xfId="4390"/>
    <cellStyle name="Notiz 2 2 2 2 2" xfId="4391"/>
    <cellStyle name="Notiz 2 2 2 3" xfId="4392"/>
    <cellStyle name="Notiz 2 2 3" xfId="4393"/>
    <cellStyle name="Notiz 2 2 3 2" xfId="4394"/>
    <cellStyle name="Notiz 2 2 3 2 2" xfId="4395"/>
    <cellStyle name="Notiz 2 2 4" xfId="4396"/>
    <cellStyle name="Notiz 2 2 4 2" xfId="4397"/>
    <cellStyle name="Notiz 2 3" xfId="4398"/>
    <cellStyle name="Notiz 2 3 2" xfId="4399"/>
    <cellStyle name="Notiz 2 3 2 2" xfId="4400"/>
    <cellStyle name="Notiz 2 3 3" xfId="4401"/>
    <cellStyle name="Notiz 2 4" xfId="4402"/>
    <cellStyle name="Notiz 2 4 2" xfId="4403"/>
    <cellStyle name="Notiz 2 4 2 2" xfId="4404"/>
    <cellStyle name="Notiz 2 5" xfId="4405"/>
    <cellStyle name="Notiz 2 5 2" xfId="4406"/>
    <cellStyle name="Notiz 2 6" xfId="23902"/>
    <cellStyle name="Notiz 2 7" xfId="23903"/>
    <cellStyle name="Notiz 20" xfId="23904"/>
    <cellStyle name="Notiz 21" xfId="23905"/>
    <cellStyle name="Notiz 22" xfId="23906"/>
    <cellStyle name="Notiz 23" xfId="23907"/>
    <cellStyle name="Notiz 24" xfId="23908"/>
    <cellStyle name="Notiz 25" xfId="23909"/>
    <cellStyle name="Notiz 26" xfId="23910"/>
    <cellStyle name="Notiz 27" xfId="23911"/>
    <cellStyle name="Notiz 3" xfId="23912"/>
    <cellStyle name="Notiz 4" xfId="23913"/>
    <cellStyle name="Notiz 5" xfId="23914"/>
    <cellStyle name="Notiz 6" xfId="23915"/>
    <cellStyle name="Notiz 7" xfId="23916"/>
    <cellStyle name="Notiz 8" xfId="23917"/>
    <cellStyle name="Notiz 9" xfId="23918"/>
    <cellStyle name="nromal" xfId="23919"/>
    <cellStyle name="Num0Un" xfId="23920"/>
    <cellStyle name="Num1" xfId="23921"/>
    <cellStyle name="Num1Blue" xfId="23922"/>
    <cellStyle name="Num2" xfId="23923"/>
    <cellStyle name="Num2Un" xfId="23924"/>
    <cellStyle name="Number" xfId="23925"/>
    <cellStyle name="numbers" xfId="23926"/>
    <cellStyle name="NumRtAligned" xfId="23927"/>
    <cellStyle name="o%1" xfId="23928"/>
    <cellStyle name="Œ…‹æØ‚è [0.00]_Region Orders (2)" xfId="23929"/>
    <cellStyle name="Œ…‹æØ‚è_Region Orders (2)" xfId="23930"/>
    <cellStyle name="of" xfId="23931"/>
    <cellStyle name="of 2" xfId="23932"/>
    <cellStyle name="of_111212 Omzet calculatie def" xfId="23933"/>
    <cellStyle name="Ongeldig 2" xfId="400"/>
    <cellStyle name="Ongeldig 3" xfId="1579"/>
    <cellStyle name="OnOff" xfId="23934"/>
    <cellStyle name="OnOff 2" xfId="23935"/>
    <cellStyle name="Opm. INTERN" xfId="14"/>
    <cellStyle name="OSW_ColumnLabels" xfId="23936"/>
    <cellStyle name="Output" xfId="17" hidden="1"/>
    <cellStyle name="Output 10" xfId="23937"/>
    <cellStyle name="Output 11" xfId="23938"/>
    <cellStyle name="Output 12" xfId="23939"/>
    <cellStyle name="Output 13" xfId="23940"/>
    <cellStyle name="Output 14" xfId="23941"/>
    <cellStyle name="Output 15" xfId="23942"/>
    <cellStyle name="Output 16" xfId="23943"/>
    <cellStyle name="Output 17" xfId="23944"/>
    <cellStyle name="Output 18" xfId="23945"/>
    <cellStyle name="Output 19" xfId="23946"/>
    <cellStyle name="Output 2" xfId="209"/>
    <cellStyle name="Output 2 10" xfId="23947"/>
    <cellStyle name="Output 2 11" xfId="23948"/>
    <cellStyle name="Output 2 12" xfId="23949"/>
    <cellStyle name="Output 2 13" xfId="23950"/>
    <cellStyle name="Output 2 14" xfId="23951"/>
    <cellStyle name="Output 2 15" xfId="23952"/>
    <cellStyle name="Output 2 16" xfId="23953"/>
    <cellStyle name="Output 2 17" xfId="23954"/>
    <cellStyle name="Output 2 18" xfId="23955"/>
    <cellStyle name="Output 2 19" xfId="23956"/>
    <cellStyle name="Output 2 2" xfId="498"/>
    <cellStyle name="Output 2 2 10" xfId="23957"/>
    <cellStyle name="Output 2 2 11" xfId="23958"/>
    <cellStyle name="Output 2 2 12" xfId="23959"/>
    <cellStyle name="Output 2 2 13" xfId="23960"/>
    <cellStyle name="Output 2 2 14" xfId="23961"/>
    <cellStyle name="Output 2 2 15" xfId="23962"/>
    <cellStyle name="Output 2 2 16" xfId="23963"/>
    <cellStyle name="Output 2 2 17" xfId="23964"/>
    <cellStyle name="Output 2 2 18" xfId="23965"/>
    <cellStyle name="Output 2 2 19" xfId="23966"/>
    <cellStyle name="Output 2 2 2" xfId="1580"/>
    <cellStyle name="Output 2 2 2 2" xfId="4407"/>
    <cellStyle name="Output 2 2 2 2 2" xfId="4408"/>
    <cellStyle name="Output 2 2 2 2 2 2" xfId="4409"/>
    <cellStyle name="Output 2 2 2 2 2 2 2" xfId="4410"/>
    <cellStyle name="Output 2 2 2 2 2 3" xfId="4411"/>
    <cellStyle name="Output 2 2 2 2 3" xfId="4412"/>
    <cellStyle name="Output 2 2 2 2 3 2" xfId="4413"/>
    <cellStyle name="Output 2 2 2 2 3 2 2" xfId="4414"/>
    <cellStyle name="Output 2 2 2 2 4" xfId="4415"/>
    <cellStyle name="Output 2 2 2 2 4 2" xfId="4416"/>
    <cellStyle name="Output 2 2 2 3" xfId="4417"/>
    <cellStyle name="Output 2 2 2 3 2" xfId="4418"/>
    <cellStyle name="Output 2 2 2 3 2 2" xfId="4419"/>
    <cellStyle name="Output 2 2 2 3 3" xfId="4420"/>
    <cellStyle name="Output 2 2 2 4" xfId="4421"/>
    <cellStyle name="Output 2 2 2 4 2" xfId="4422"/>
    <cellStyle name="Output 2 2 2 4 2 2" xfId="4423"/>
    <cellStyle name="Output 2 2 2 5" xfId="4424"/>
    <cellStyle name="Output 2 2 2 5 2" xfId="4425"/>
    <cellStyle name="Output 2 2 2 6" xfId="23967"/>
    <cellStyle name="Output 2 2 2 7" xfId="23968"/>
    <cellStyle name="Output 2 2 20" xfId="23969"/>
    <cellStyle name="Output 2 2 21" xfId="23970"/>
    <cellStyle name="Output 2 2 22" xfId="23971"/>
    <cellStyle name="Output 2 2 23" xfId="23972"/>
    <cellStyle name="Output 2 2 24" xfId="23973"/>
    <cellStyle name="Output 2 2 25" xfId="23974"/>
    <cellStyle name="Output 2 2 26" xfId="23975"/>
    <cellStyle name="Output 2 2 27" xfId="23976"/>
    <cellStyle name="Output 2 2 28" xfId="48133"/>
    <cellStyle name="Output 2 2 3" xfId="23977"/>
    <cellStyle name="Output 2 2 4" xfId="23978"/>
    <cellStyle name="Output 2 2 5" xfId="23979"/>
    <cellStyle name="Output 2 2 6" xfId="23980"/>
    <cellStyle name="Output 2 2 7" xfId="23981"/>
    <cellStyle name="Output 2 2 8" xfId="23982"/>
    <cellStyle name="Output 2 2 9" xfId="23983"/>
    <cellStyle name="Output 2 20" xfId="23984"/>
    <cellStyle name="Output 2 21" xfId="23985"/>
    <cellStyle name="Output 2 22" xfId="23986"/>
    <cellStyle name="Output 2 23" xfId="23987"/>
    <cellStyle name="Output 2 24" xfId="23988"/>
    <cellStyle name="Output 2 25" xfId="23989"/>
    <cellStyle name="Output 2 26" xfId="23990"/>
    <cellStyle name="Output 2 27" xfId="23991"/>
    <cellStyle name="Output 2 28" xfId="23992"/>
    <cellStyle name="Output 2 29" xfId="23993"/>
    <cellStyle name="Output 2 3" xfId="663"/>
    <cellStyle name="Output 2 3 10" xfId="23994"/>
    <cellStyle name="Output 2 3 11" xfId="23995"/>
    <cellStyle name="Output 2 3 12" xfId="23996"/>
    <cellStyle name="Output 2 3 13" xfId="23997"/>
    <cellStyle name="Output 2 3 14" xfId="23998"/>
    <cellStyle name="Output 2 3 15" xfId="23999"/>
    <cellStyle name="Output 2 3 16" xfId="24000"/>
    <cellStyle name="Output 2 3 17" xfId="24001"/>
    <cellStyle name="Output 2 3 18" xfId="24002"/>
    <cellStyle name="Output 2 3 19" xfId="24003"/>
    <cellStyle name="Output 2 3 2" xfId="1581"/>
    <cellStyle name="Output 2 3 2 2" xfId="4426"/>
    <cellStyle name="Output 2 3 2 2 2" xfId="4427"/>
    <cellStyle name="Output 2 3 2 2 2 2" xfId="4428"/>
    <cellStyle name="Output 2 3 2 2 2 2 2" xfId="4429"/>
    <cellStyle name="Output 2 3 2 2 2 3" xfId="4430"/>
    <cellStyle name="Output 2 3 2 2 3" xfId="4431"/>
    <cellStyle name="Output 2 3 2 2 3 2" xfId="4432"/>
    <cellStyle name="Output 2 3 2 2 3 2 2" xfId="4433"/>
    <cellStyle name="Output 2 3 2 2 4" xfId="4434"/>
    <cellStyle name="Output 2 3 2 2 4 2" xfId="4435"/>
    <cellStyle name="Output 2 3 2 3" xfId="4436"/>
    <cellStyle name="Output 2 3 2 3 2" xfId="4437"/>
    <cellStyle name="Output 2 3 2 3 2 2" xfId="4438"/>
    <cellStyle name="Output 2 3 2 3 3" xfId="4439"/>
    <cellStyle name="Output 2 3 2 4" xfId="4440"/>
    <cellStyle name="Output 2 3 2 4 2" xfId="4441"/>
    <cellStyle name="Output 2 3 2 4 2 2" xfId="4442"/>
    <cellStyle name="Output 2 3 2 5" xfId="4443"/>
    <cellStyle name="Output 2 3 2 5 2" xfId="4444"/>
    <cellStyle name="Output 2 3 2 6" xfId="24004"/>
    <cellStyle name="Output 2 3 2 7" xfId="24005"/>
    <cellStyle name="Output 2 3 20" xfId="24006"/>
    <cellStyle name="Output 2 3 21" xfId="24007"/>
    <cellStyle name="Output 2 3 22" xfId="24008"/>
    <cellStyle name="Output 2 3 23" xfId="24009"/>
    <cellStyle name="Output 2 3 24" xfId="24010"/>
    <cellStyle name="Output 2 3 25" xfId="24011"/>
    <cellStyle name="Output 2 3 26" xfId="24012"/>
    <cellStyle name="Output 2 3 27" xfId="24013"/>
    <cellStyle name="Output 2 3 28" xfId="48134"/>
    <cellStyle name="Output 2 3 3" xfId="24014"/>
    <cellStyle name="Output 2 3 4" xfId="24015"/>
    <cellStyle name="Output 2 3 5" xfId="24016"/>
    <cellStyle name="Output 2 3 6" xfId="24017"/>
    <cellStyle name="Output 2 3 7" xfId="24018"/>
    <cellStyle name="Output 2 3 8" xfId="24019"/>
    <cellStyle name="Output 2 3 9" xfId="24020"/>
    <cellStyle name="Output 2 30" xfId="24021"/>
    <cellStyle name="Output 2 31" xfId="24022"/>
    <cellStyle name="Output 2 32" xfId="24023"/>
    <cellStyle name="Output 2 33" xfId="48135"/>
    <cellStyle name="Output 2 4" xfId="664"/>
    <cellStyle name="Output 2 4 10" xfId="24024"/>
    <cellStyle name="Output 2 4 11" xfId="24025"/>
    <cellStyle name="Output 2 4 12" xfId="24026"/>
    <cellStyle name="Output 2 4 13" xfId="24027"/>
    <cellStyle name="Output 2 4 14" xfId="24028"/>
    <cellStyle name="Output 2 4 15" xfId="24029"/>
    <cellStyle name="Output 2 4 16" xfId="24030"/>
    <cellStyle name="Output 2 4 17" xfId="24031"/>
    <cellStyle name="Output 2 4 18" xfId="24032"/>
    <cellStyle name="Output 2 4 19" xfId="24033"/>
    <cellStyle name="Output 2 4 2" xfId="1582"/>
    <cellStyle name="Output 2 4 2 2" xfId="4445"/>
    <cellStyle name="Output 2 4 2 2 2" xfId="4446"/>
    <cellStyle name="Output 2 4 2 2 2 2" xfId="4447"/>
    <cellStyle name="Output 2 4 2 2 2 2 2" xfId="4448"/>
    <cellStyle name="Output 2 4 2 2 2 3" xfId="4449"/>
    <cellStyle name="Output 2 4 2 2 3" xfId="4450"/>
    <cellStyle name="Output 2 4 2 2 3 2" xfId="4451"/>
    <cellStyle name="Output 2 4 2 2 3 2 2" xfId="4452"/>
    <cellStyle name="Output 2 4 2 2 4" xfId="4453"/>
    <cellStyle name="Output 2 4 2 2 4 2" xfId="4454"/>
    <cellStyle name="Output 2 4 2 3" xfId="4455"/>
    <cellStyle name="Output 2 4 2 3 2" xfId="4456"/>
    <cellStyle name="Output 2 4 2 3 2 2" xfId="4457"/>
    <cellStyle name="Output 2 4 2 3 3" xfId="4458"/>
    <cellStyle name="Output 2 4 2 4" xfId="4459"/>
    <cellStyle name="Output 2 4 2 4 2" xfId="4460"/>
    <cellStyle name="Output 2 4 2 4 2 2" xfId="4461"/>
    <cellStyle name="Output 2 4 2 5" xfId="4462"/>
    <cellStyle name="Output 2 4 2 5 2" xfId="4463"/>
    <cellStyle name="Output 2 4 2 6" xfId="24034"/>
    <cellStyle name="Output 2 4 2 7" xfId="24035"/>
    <cellStyle name="Output 2 4 20" xfId="24036"/>
    <cellStyle name="Output 2 4 21" xfId="24037"/>
    <cellStyle name="Output 2 4 22" xfId="24038"/>
    <cellStyle name="Output 2 4 23" xfId="24039"/>
    <cellStyle name="Output 2 4 24" xfId="24040"/>
    <cellStyle name="Output 2 4 25" xfId="24041"/>
    <cellStyle name="Output 2 4 26" xfId="24042"/>
    <cellStyle name="Output 2 4 27" xfId="24043"/>
    <cellStyle name="Output 2 4 28" xfId="48136"/>
    <cellStyle name="Output 2 4 3" xfId="24044"/>
    <cellStyle name="Output 2 4 4" xfId="24045"/>
    <cellStyle name="Output 2 4 5" xfId="24046"/>
    <cellStyle name="Output 2 4 6" xfId="24047"/>
    <cellStyle name="Output 2 4 7" xfId="24048"/>
    <cellStyle name="Output 2 4 8" xfId="24049"/>
    <cellStyle name="Output 2 4 9" xfId="24050"/>
    <cellStyle name="Output 2 5" xfId="665"/>
    <cellStyle name="Output 2 5 10" xfId="24051"/>
    <cellStyle name="Output 2 5 11" xfId="24052"/>
    <cellStyle name="Output 2 5 12" xfId="24053"/>
    <cellStyle name="Output 2 5 13" xfId="24054"/>
    <cellStyle name="Output 2 5 14" xfId="24055"/>
    <cellStyle name="Output 2 5 15" xfId="24056"/>
    <cellStyle name="Output 2 5 16" xfId="24057"/>
    <cellStyle name="Output 2 5 17" xfId="24058"/>
    <cellStyle name="Output 2 5 18" xfId="24059"/>
    <cellStyle name="Output 2 5 19" xfId="24060"/>
    <cellStyle name="Output 2 5 2" xfId="1583"/>
    <cellStyle name="Output 2 5 2 2" xfId="4464"/>
    <cellStyle name="Output 2 5 2 2 2" xfId="4465"/>
    <cellStyle name="Output 2 5 2 2 2 2" xfId="4466"/>
    <cellStyle name="Output 2 5 2 2 2 2 2" xfId="4467"/>
    <cellStyle name="Output 2 5 2 2 2 3" xfId="4468"/>
    <cellStyle name="Output 2 5 2 2 3" xfId="4469"/>
    <cellStyle name="Output 2 5 2 2 3 2" xfId="4470"/>
    <cellStyle name="Output 2 5 2 2 3 2 2" xfId="4471"/>
    <cellStyle name="Output 2 5 2 2 4" xfId="4472"/>
    <cellStyle name="Output 2 5 2 2 4 2" xfId="4473"/>
    <cellStyle name="Output 2 5 2 3" xfId="4474"/>
    <cellStyle name="Output 2 5 2 3 2" xfId="4475"/>
    <cellStyle name="Output 2 5 2 3 2 2" xfId="4476"/>
    <cellStyle name="Output 2 5 2 3 3" xfId="4477"/>
    <cellStyle name="Output 2 5 2 4" xfId="4478"/>
    <cellStyle name="Output 2 5 2 4 2" xfId="4479"/>
    <cellStyle name="Output 2 5 2 4 2 2" xfId="4480"/>
    <cellStyle name="Output 2 5 2 5" xfId="4481"/>
    <cellStyle name="Output 2 5 2 5 2" xfId="4482"/>
    <cellStyle name="Output 2 5 2 6" xfId="24061"/>
    <cellStyle name="Output 2 5 2 7" xfId="24062"/>
    <cellStyle name="Output 2 5 20" xfId="24063"/>
    <cellStyle name="Output 2 5 21" xfId="24064"/>
    <cellStyle name="Output 2 5 22" xfId="24065"/>
    <cellStyle name="Output 2 5 23" xfId="24066"/>
    <cellStyle name="Output 2 5 24" xfId="24067"/>
    <cellStyle name="Output 2 5 25" xfId="24068"/>
    <cellStyle name="Output 2 5 26" xfId="24069"/>
    <cellStyle name="Output 2 5 27" xfId="24070"/>
    <cellStyle name="Output 2 5 28" xfId="48137"/>
    <cellStyle name="Output 2 5 3" xfId="24071"/>
    <cellStyle name="Output 2 5 4" xfId="24072"/>
    <cellStyle name="Output 2 5 5" xfId="24073"/>
    <cellStyle name="Output 2 5 6" xfId="24074"/>
    <cellStyle name="Output 2 5 7" xfId="24075"/>
    <cellStyle name="Output 2 5 8" xfId="24076"/>
    <cellStyle name="Output 2 5 9" xfId="24077"/>
    <cellStyle name="Output 2 6" xfId="666"/>
    <cellStyle name="Output 2 6 10" xfId="24078"/>
    <cellStyle name="Output 2 6 11" xfId="24079"/>
    <cellStyle name="Output 2 6 12" xfId="24080"/>
    <cellStyle name="Output 2 6 13" xfId="24081"/>
    <cellStyle name="Output 2 6 14" xfId="24082"/>
    <cellStyle name="Output 2 6 15" xfId="24083"/>
    <cellStyle name="Output 2 6 16" xfId="24084"/>
    <cellStyle name="Output 2 6 17" xfId="24085"/>
    <cellStyle name="Output 2 6 18" xfId="24086"/>
    <cellStyle name="Output 2 6 19" xfId="24087"/>
    <cellStyle name="Output 2 6 2" xfId="1584"/>
    <cellStyle name="Output 2 6 2 2" xfId="4483"/>
    <cellStyle name="Output 2 6 2 2 2" xfId="4484"/>
    <cellStyle name="Output 2 6 2 2 2 2" xfId="4485"/>
    <cellStyle name="Output 2 6 2 2 2 2 2" xfId="4486"/>
    <cellStyle name="Output 2 6 2 2 2 3" xfId="4487"/>
    <cellStyle name="Output 2 6 2 2 3" xfId="4488"/>
    <cellStyle name="Output 2 6 2 2 3 2" xfId="4489"/>
    <cellStyle name="Output 2 6 2 2 3 2 2" xfId="4490"/>
    <cellStyle name="Output 2 6 2 2 4" xfId="4491"/>
    <cellStyle name="Output 2 6 2 2 4 2" xfId="4492"/>
    <cellStyle name="Output 2 6 2 3" xfId="4493"/>
    <cellStyle name="Output 2 6 2 3 2" xfId="4494"/>
    <cellStyle name="Output 2 6 2 3 2 2" xfId="4495"/>
    <cellStyle name="Output 2 6 2 3 3" xfId="4496"/>
    <cellStyle name="Output 2 6 2 4" xfId="4497"/>
    <cellStyle name="Output 2 6 2 4 2" xfId="4498"/>
    <cellStyle name="Output 2 6 2 4 2 2" xfId="4499"/>
    <cellStyle name="Output 2 6 2 5" xfId="4500"/>
    <cellStyle name="Output 2 6 2 5 2" xfId="4501"/>
    <cellStyle name="Output 2 6 2 6" xfId="24088"/>
    <cellStyle name="Output 2 6 2 7" xfId="24089"/>
    <cellStyle name="Output 2 6 20" xfId="24090"/>
    <cellStyle name="Output 2 6 21" xfId="24091"/>
    <cellStyle name="Output 2 6 22" xfId="24092"/>
    <cellStyle name="Output 2 6 23" xfId="24093"/>
    <cellStyle name="Output 2 6 24" xfId="24094"/>
    <cellStyle name="Output 2 6 25" xfId="24095"/>
    <cellStyle name="Output 2 6 26" xfId="24096"/>
    <cellStyle name="Output 2 6 27" xfId="24097"/>
    <cellStyle name="Output 2 6 28" xfId="48138"/>
    <cellStyle name="Output 2 6 3" xfId="24098"/>
    <cellStyle name="Output 2 6 4" xfId="24099"/>
    <cellStyle name="Output 2 6 5" xfId="24100"/>
    <cellStyle name="Output 2 6 6" xfId="24101"/>
    <cellStyle name="Output 2 6 7" xfId="24102"/>
    <cellStyle name="Output 2 6 8" xfId="24103"/>
    <cellStyle name="Output 2 6 9" xfId="24104"/>
    <cellStyle name="Output 2 7" xfId="1585"/>
    <cellStyle name="Output 2 7 2" xfId="4502"/>
    <cellStyle name="Output 2 7 2 2" xfId="4503"/>
    <cellStyle name="Output 2 7 2 2 2" xfId="4504"/>
    <cellStyle name="Output 2 7 2 2 2 2" xfId="4505"/>
    <cellStyle name="Output 2 7 2 2 3" xfId="4506"/>
    <cellStyle name="Output 2 7 2 3" xfId="4507"/>
    <cellStyle name="Output 2 7 2 3 2" xfId="4508"/>
    <cellStyle name="Output 2 7 2 3 2 2" xfId="4509"/>
    <cellStyle name="Output 2 7 2 4" xfId="4510"/>
    <cellStyle name="Output 2 7 2 4 2" xfId="4511"/>
    <cellStyle name="Output 2 7 3" xfId="4512"/>
    <cellStyle name="Output 2 7 3 2" xfId="4513"/>
    <cellStyle name="Output 2 7 3 2 2" xfId="4514"/>
    <cellStyle name="Output 2 7 3 3" xfId="4515"/>
    <cellStyle name="Output 2 7 4" xfId="4516"/>
    <cellStyle name="Output 2 7 4 2" xfId="4517"/>
    <cellStyle name="Output 2 7 4 2 2" xfId="4518"/>
    <cellStyle name="Output 2 7 5" xfId="4519"/>
    <cellStyle name="Output 2 7 5 2" xfId="4520"/>
    <cellStyle name="Output 2 7 6" xfId="24105"/>
    <cellStyle name="Output 2 7 7" xfId="24106"/>
    <cellStyle name="Output 2 8" xfId="24107"/>
    <cellStyle name="Output 2 9" xfId="24108"/>
    <cellStyle name="Output 20" xfId="24109"/>
    <cellStyle name="Output 21" xfId="24110"/>
    <cellStyle name="Output 22" xfId="24111"/>
    <cellStyle name="Output 23" xfId="24112"/>
    <cellStyle name="Output 24" xfId="24113"/>
    <cellStyle name="Output 25" xfId="24114"/>
    <cellStyle name="Output 26" xfId="24115"/>
    <cellStyle name="Output 27" xfId="24116"/>
    <cellStyle name="Output 28" xfId="24117"/>
    <cellStyle name="Output 29" xfId="24118"/>
    <cellStyle name="Output 3" xfId="667"/>
    <cellStyle name="Output 3 10" xfId="24119"/>
    <cellStyle name="Output 3 11" xfId="24120"/>
    <cellStyle name="Output 3 12" xfId="24121"/>
    <cellStyle name="Output 3 13" xfId="24122"/>
    <cellStyle name="Output 3 14" xfId="24123"/>
    <cellStyle name="Output 3 15" xfId="24124"/>
    <cellStyle name="Output 3 16" xfId="24125"/>
    <cellStyle name="Output 3 17" xfId="24126"/>
    <cellStyle name="Output 3 18" xfId="24127"/>
    <cellStyle name="Output 3 19" xfId="24128"/>
    <cellStyle name="Output 3 2" xfId="1586"/>
    <cellStyle name="Output 3 2 2" xfId="4521"/>
    <cellStyle name="Output 3 2 2 2" xfId="4522"/>
    <cellStyle name="Output 3 2 2 2 2" xfId="4523"/>
    <cellStyle name="Output 3 2 2 2 2 2" xfId="4524"/>
    <cellStyle name="Output 3 2 2 2 3" xfId="4525"/>
    <cellStyle name="Output 3 2 2 3" xfId="4526"/>
    <cellStyle name="Output 3 2 2 3 2" xfId="4527"/>
    <cellStyle name="Output 3 2 2 3 2 2" xfId="4528"/>
    <cellStyle name="Output 3 2 2 4" xfId="4529"/>
    <cellStyle name="Output 3 2 2 4 2" xfId="4530"/>
    <cellStyle name="Output 3 2 3" xfId="4531"/>
    <cellStyle name="Output 3 2 3 2" xfId="4532"/>
    <cellStyle name="Output 3 2 3 2 2" xfId="4533"/>
    <cellStyle name="Output 3 2 3 3" xfId="4534"/>
    <cellStyle name="Output 3 2 4" xfId="4535"/>
    <cellStyle name="Output 3 2 4 2" xfId="4536"/>
    <cellStyle name="Output 3 2 4 2 2" xfId="4537"/>
    <cellStyle name="Output 3 2 5" xfId="4538"/>
    <cellStyle name="Output 3 2 5 2" xfId="4539"/>
    <cellStyle name="Output 3 2 6" xfId="24129"/>
    <cellStyle name="Output 3 2 7" xfId="24130"/>
    <cellStyle name="Output 3 20" xfId="24131"/>
    <cellStyle name="Output 3 21" xfId="24132"/>
    <cellStyle name="Output 3 22" xfId="24133"/>
    <cellStyle name="Output 3 23" xfId="24134"/>
    <cellStyle name="Output 3 24" xfId="24135"/>
    <cellStyle name="Output 3 25" xfId="24136"/>
    <cellStyle name="Output 3 26" xfId="24137"/>
    <cellStyle name="Output 3 27" xfId="24138"/>
    <cellStyle name="Output 3 28" xfId="48139"/>
    <cellStyle name="Output 3 3" xfId="24139"/>
    <cellStyle name="Output 3 3 2" xfId="24140"/>
    <cellStyle name="Output 3 4" xfId="24141"/>
    <cellStyle name="Output 3 4 2" xfId="24142"/>
    <cellStyle name="Output 3 5" xfId="24143"/>
    <cellStyle name="Output 3 6" xfId="24144"/>
    <cellStyle name="Output 3 7" xfId="24145"/>
    <cellStyle name="Output 3 8" xfId="24146"/>
    <cellStyle name="Output 3 9" xfId="24147"/>
    <cellStyle name="Output 30" xfId="24148"/>
    <cellStyle name="Output 31" xfId="24149"/>
    <cellStyle name="Output 32" xfId="24150"/>
    <cellStyle name="Output 33" xfId="24151"/>
    <cellStyle name="Output 4" xfId="668"/>
    <cellStyle name="Output 4 10" xfId="24152"/>
    <cellStyle name="Output 4 11" xfId="24153"/>
    <cellStyle name="Output 4 12" xfId="24154"/>
    <cellStyle name="Output 4 13" xfId="24155"/>
    <cellStyle name="Output 4 14" xfId="24156"/>
    <cellStyle name="Output 4 15" xfId="24157"/>
    <cellStyle name="Output 4 16" xfId="24158"/>
    <cellStyle name="Output 4 17" xfId="24159"/>
    <cellStyle name="Output 4 18" xfId="24160"/>
    <cellStyle name="Output 4 19" xfId="24161"/>
    <cellStyle name="Output 4 2" xfId="1587"/>
    <cellStyle name="Output 4 2 2" xfId="4540"/>
    <cellStyle name="Output 4 2 2 2" xfId="4541"/>
    <cellStyle name="Output 4 2 2 2 2" xfId="4542"/>
    <cellStyle name="Output 4 2 2 2 2 2" xfId="4543"/>
    <cellStyle name="Output 4 2 2 2 3" xfId="4544"/>
    <cellStyle name="Output 4 2 2 3" xfId="4545"/>
    <cellStyle name="Output 4 2 2 3 2" xfId="4546"/>
    <cellStyle name="Output 4 2 2 3 2 2" xfId="4547"/>
    <cellStyle name="Output 4 2 2 4" xfId="4548"/>
    <cellStyle name="Output 4 2 2 4 2" xfId="4549"/>
    <cellStyle name="Output 4 2 3" xfId="4550"/>
    <cellStyle name="Output 4 2 3 2" xfId="4551"/>
    <cellStyle name="Output 4 2 3 2 2" xfId="4552"/>
    <cellStyle name="Output 4 2 3 3" xfId="4553"/>
    <cellStyle name="Output 4 2 4" xfId="4554"/>
    <cellStyle name="Output 4 2 4 2" xfId="4555"/>
    <cellStyle name="Output 4 2 4 2 2" xfId="4556"/>
    <cellStyle name="Output 4 2 5" xfId="4557"/>
    <cellStyle name="Output 4 2 5 2" xfId="4558"/>
    <cellStyle name="Output 4 2 6" xfId="24162"/>
    <cellStyle name="Output 4 2 7" xfId="24163"/>
    <cellStyle name="Output 4 20" xfId="24164"/>
    <cellStyle name="Output 4 21" xfId="24165"/>
    <cellStyle name="Output 4 22" xfId="24166"/>
    <cellStyle name="Output 4 23" xfId="24167"/>
    <cellStyle name="Output 4 24" xfId="24168"/>
    <cellStyle name="Output 4 25" xfId="24169"/>
    <cellStyle name="Output 4 26" xfId="24170"/>
    <cellStyle name="Output 4 27" xfId="24171"/>
    <cellStyle name="Output 4 28" xfId="48140"/>
    <cellStyle name="Output 4 3" xfId="24172"/>
    <cellStyle name="Output 4 4" xfId="24173"/>
    <cellStyle name="Output 4 5" xfId="24174"/>
    <cellStyle name="Output 4 6" xfId="24175"/>
    <cellStyle name="Output 4 7" xfId="24176"/>
    <cellStyle name="Output 4 8" xfId="24177"/>
    <cellStyle name="Output 4 9" xfId="24178"/>
    <cellStyle name="Output 5" xfId="669"/>
    <cellStyle name="Output 5 10" xfId="24179"/>
    <cellStyle name="Output 5 11" xfId="24180"/>
    <cellStyle name="Output 5 12" xfId="24181"/>
    <cellStyle name="Output 5 13" xfId="24182"/>
    <cellStyle name="Output 5 14" xfId="24183"/>
    <cellStyle name="Output 5 15" xfId="24184"/>
    <cellStyle name="Output 5 16" xfId="24185"/>
    <cellStyle name="Output 5 17" xfId="24186"/>
    <cellStyle name="Output 5 18" xfId="24187"/>
    <cellStyle name="Output 5 19" xfId="24188"/>
    <cellStyle name="Output 5 2" xfId="1588"/>
    <cellStyle name="Output 5 2 2" xfId="4559"/>
    <cellStyle name="Output 5 2 2 2" xfId="4560"/>
    <cellStyle name="Output 5 2 2 2 2" xfId="4561"/>
    <cellStyle name="Output 5 2 2 2 2 2" xfId="4562"/>
    <cellStyle name="Output 5 2 2 2 3" xfId="4563"/>
    <cellStyle name="Output 5 2 2 3" xfId="4564"/>
    <cellStyle name="Output 5 2 2 3 2" xfId="4565"/>
    <cellStyle name="Output 5 2 2 3 2 2" xfId="4566"/>
    <cellStyle name="Output 5 2 2 4" xfId="4567"/>
    <cellStyle name="Output 5 2 2 4 2" xfId="4568"/>
    <cellStyle name="Output 5 2 3" xfId="4569"/>
    <cellStyle name="Output 5 2 3 2" xfId="4570"/>
    <cellStyle name="Output 5 2 3 2 2" xfId="4571"/>
    <cellStyle name="Output 5 2 3 3" xfId="4572"/>
    <cellStyle name="Output 5 2 4" xfId="4573"/>
    <cellStyle name="Output 5 2 4 2" xfId="4574"/>
    <cellStyle name="Output 5 2 4 2 2" xfId="4575"/>
    <cellStyle name="Output 5 2 5" xfId="4576"/>
    <cellStyle name="Output 5 2 5 2" xfId="4577"/>
    <cellStyle name="Output 5 2 6" xfId="24189"/>
    <cellStyle name="Output 5 2 7" xfId="24190"/>
    <cellStyle name="Output 5 20" xfId="24191"/>
    <cellStyle name="Output 5 21" xfId="24192"/>
    <cellStyle name="Output 5 22" xfId="24193"/>
    <cellStyle name="Output 5 23" xfId="24194"/>
    <cellStyle name="Output 5 24" xfId="24195"/>
    <cellStyle name="Output 5 25" xfId="24196"/>
    <cellStyle name="Output 5 26" xfId="24197"/>
    <cellStyle name="Output 5 27" xfId="24198"/>
    <cellStyle name="Output 5 28" xfId="48141"/>
    <cellStyle name="Output 5 3" xfId="24199"/>
    <cellStyle name="Output 5 4" xfId="24200"/>
    <cellStyle name="Output 5 5" xfId="24201"/>
    <cellStyle name="Output 5 6" xfId="24202"/>
    <cellStyle name="Output 5 7" xfId="24203"/>
    <cellStyle name="Output 5 8" xfId="24204"/>
    <cellStyle name="Output 5 9" xfId="24205"/>
    <cellStyle name="Output 6" xfId="670"/>
    <cellStyle name="Output 6 10" xfId="24206"/>
    <cellStyle name="Output 6 11" xfId="24207"/>
    <cellStyle name="Output 6 12" xfId="24208"/>
    <cellStyle name="Output 6 13" xfId="24209"/>
    <cellStyle name="Output 6 14" xfId="24210"/>
    <cellStyle name="Output 6 15" xfId="24211"/>
    <cellStyle name="Output 6 16" xfId="24212"/>
    <cellStyle name="Output 6 17" xfId="24213"/>
    <cellStyle name="Output 6 18" xfId="24214"/>
    <cellStyle name="Output 6 19" xfId="24215"/>
    <cellStyle name="Output 6 2" xfId="1589"/>
    <cellStyle name="Output 6 2 2" xfId="4578"/>
    <cellStyle name="Output 6 2 2 2" xfId="4579"/>
    <cellStyle name="Output 6 2 2 2 2" xfId="4580"/>
    <cellStyle name="Output 6 2 2 2 2 2" xfId="4581"/>
    <cellStyle name="Output 6 2 2 2 3" xfId="4582"/>
    <cellStyle name="Output 6 2 2 3" xfId="4583"/>
    <cellStyle name="Output 6 2 2 3 2" xfId="4584"/>
    <cellStyle name="Output 6 2 2 3 2 2" xfId="4585"/>
    <cellStyle name="Output 6 2 2 4" xfId="4586"/>
    <cellStyle name="Output 6 2 2 4 2" xfId="4587"/>
    <cellStyle name="Output 6 2 3" xfId="4588"/>
    <cellStyle name="Output 6 2 3 2" xfId="4589"/>
    <cellStyle name="Output 6 2 3 2 2" xfId="4590"/>
    <cellStyle name="Output 6 2 3 3" xfId="4591"/>
    <cellStyle name="Output 6 2 4" xfId="4592"/>
    <cellStyle name="Output 6 2 4 2" xfId="4593"/>
    <cellStyle name="Output 6 2 4 2 2" xfId="4594"/>
    <cellStyle name="Output 6 2 5" xfId="4595"/>
    <cellStyle name="Output 6 2 5 2" xfId="4596"/>
    <cellStyle name="Output 6 2 6" xfId="24216"/>
    <cellStyle name="Output 6 2 7" xfId="24217"/>
    <cellStyle name="Output 6 20" xfId="24218"/>
    <cellStyle name="Output 6 21" xfId="24219"/>
    <cellStyle name="Output 6 22" xfId="24220"/>
    <cellStyle name="Output 6 23" xfId="24221"/>
    <cellStyle name="Output 6 24" xfId="24222"/>
    <cellStyle name="Output 6 25" xfId="24223"/>
    <cellStyle name="Output 6 26" xfId="24224"/>
    <cellStyle name="Output 6 27" xfId="24225"/>
    <cellStyle name="Output 6 28" xfId="48142"/>
    <cellStyle name="Output 6 3" xfId="24226"/>
    <cellStyle name="Output 6 4" xfId="24227"/>
    <cellStyle name="Output 6 5" xfId="24228"/>
    <cellStyle name="Output 6 6" xfId="24229"/>
    <cellStyle name="Output 6 7" xfId="24230"/>
    <cellStyle name="Output 6 8" xfId="24231"/>
    <cellStyle name="Output 6 9" xfId="24232"/>
    <cellStyle name="Output 7" xfId="1590"/>
    <cellStyle name="Output 7 2" xfId="4597"/>
    <cellStyle name="Output 7 2 2" xfId="4598"/>
    <cellStyle name="Output 7 2 2 2" xfId="4599"/>
    <cellStyle name="Output 7 2 2 2 2" xfId="4600"/>
    <cellStyle name="Output 7 2 2 3" xfId="4601"/>
    <cellStyle name="Output 7 2 3" xfId="4602"/>
    <cellStyle name="Output 7 2 3 2" xfId="4603"/>
    <cellStyle name="Output 7 2 3 2 2" xfId="4604"/>
    <cellStyle name="Output 7 2 4" xfId="4605"/>
    <cellStyle name="Output 7 2 4 2" xfId="4606"/>
    <cellStyle name="Output 7 3" xfId="4607"/>
    <cellStyle name="Output 7 3 2" xfId="4608"/>
    <cellStyle name="Output 7 3 2 2" xfId="4609"/>
    <cellStyle name="Output 7 3 3" xfId="4610"/>
    <cellStyle name="Output 7 4" xfId="4611"/>
    <cellStyle name="Output 7 4 2" xfId="4612"/>
    <cellStyle name="Output 7 4 2 2" xfId="4613"/>
    <cellStyle name="Output 7 5" xfId="4614"/>
    <cellStyle name="Output 7 5 2" xfId="4615"/>
    <cellStyle name="Output 7 6" xfId="24233"/>
    <cellStyle name="Output 7 7" xfId="24234"/>
    <cellStyle name="Output 8" xfId="4616"/>
    <cellStyle name="Output 8 2" xfId="24235"/>
    <cellStyle name="Output 9" xfId="24236"/>
    <cellStyle name="Output Amounts" xfId="24237"/>
    <cellStyle name="Output Column Headings" xfId="24238"/>
    <cellStyle name="Output Line Items" xfId="24239"/>
    <cellStyle name="Output Report Heading" xfId="24240"/>
    <cellStyle name="Output Report Title" xfId="24241"/>
    <cellStyle name="Output_GUD_ExEll phase 2" xfId="24242"/>
    <cellStyle name="Output1_Back" xfId="24243"/>
    <cellStyle name="Outputs (Locked)" xfId="24244"/>
    <cellStyle name="oZahl0" xfId="24245"/>
    <cellStyle name="oZahl2" xfId="24246"/>
    <cellStyle name="p" xfId="24247"/>
    <cellStyle name="Page Heading" xfId="24248"/>
    <cellStyle name="Page Heading Large" xfId="24249"/>
    <cellStyle name="Page Heading Small" xfId="24250"/>
    <cellStyle name="Page Number" xfId="24251"/>
    <cellStyle name="pb_page_heading_LS" xfId="24252"/>
    <cellStyle name="per.style" xfId="24253"/>
    <cellStyle name="Perc1" xfId="24254"/>
    <cellStyle name="Percent (0)" xfId="24255"/>
    <cellStyle name="Percent (1)" xfId="24256"/>
    <cellStyle name="Percent [0]" xfId="24257"/>
    <cellStyle name="Percent [00]" xfId="24258"/>
    <cellStyle name="Percent [1]" xfId="24259"/>
    <cellStyle name="Percent [2]" xfId="24260"/>
    <cellStyle name="Percent 10" xfId="24261"/>
    <cellStyle name="Percent 11" xfId="24262"/>
    <cellStyle name="Percent 12" xfId="24263"/>
    <cellStyle name="Percent 13" xfId="24264"/>
    <cellStyle name="Percent 14" xfId="24265"/>
    <cellStyle name="Percent 15" xfId="24266"/>
    <cellStyle name="Percent 16" xfId="24267"/>
    <cellStyle name="Percent 17" xfId="24268"/>
    <cellStyle name="Percent 18" xfId="24269"/>
    <cellStyle name="Percent 19" xfId="24270"/>
    <cellStyle name="Percent 2" xfId="2518"/>
    <cellStyle name="Percent 2 10" xfId="24271"/>
    <cellStyle name="Percent 2 11" xfId="24272"/>
    <cellStyle name="Percent 2 12" xfId="24273"/>
    <cellStyle name="Percent 2 13" xfId="24274"/>
    <cellStyle name="Percent 2 14" xfId="24275"/>
    <cellStyle name="Percent 2 15" xfId="24276"/>
    <cellStyle name="Percent 2 16" xfId="24277"/>
    <cellStyle name="Percent 2 17" xfId="24278"/>
    <cellStyle name="Percent 2 18" xfId="24279"/>
    <cellStyle name="Percent 2 19" xfId="24280"/>
    <cellStyle name="Percent 2 2" xfId="4617"/>
    <cellStyle name="Percent 2 2 2" xfId="24281"/>
    <cellStyle name="Percent 2 20" xfId="24282"/>
    <cellStyle name="Percent 2 21" xfId="24283"/>
    <cellStyle name="Percent 2 22" xfId="24284"/>
    <cellStyle name="Percent 2 23" xfId="24285"/>
    <cellStyle name="Percent 2 24" xfId="24286"/>
    <cellStyle name="Percent 2 25" xfId="24287"/>
    <cellStyle name="Percent 2 26" xfId="24288"/>
    <cellStyle name="Percent 2 27" xfId="24289"/>
    <cellStyle name="Percent 2 28" xfId="24290"/>
    <cellStyle name="Percent 2 28 2" xfId="24291"/>
    <cellStyle name="Percent 2 28_121204 Impairment test GTS" xfId="24292"/>
    <cellStyle name="Percent 2 29" xfId="24293"/>
    <cellStyle name="Percent 2 3" xfId="24294"/>
    <cellStyle name="Percent 2 30" xfId="24295"/>
    <cellStyle name="Percent 2 4" xfId="24296"/>
    <cellStyle name="Percent 2 5" xfId="24297"/>
    <cellStyle name="Percent 2 6" xfId="24298"/>
    <cellStyle name="Percent 2 7" xfId="24299"/>
    <cellStyle name="Percent 2 8" xfId="24300"/>
    <cellStyle name="Percent 2 9" xfId="24301"/>
    <cellStyle name="percent 2 decimal" xfId="24302"/>
    <cellStyle name="Percent 2_111212 Omzet calculatie def" xfId="24303"/>
    <cellStyle name="Percent 20" xfId="24304"/>
    <cellStyle name="Percent 21" xfId="24305"/>
    <cellStyle name="Percent 22" xfId="24306"/>
    <cellStyle name="Percent 23" xfId="24307"/>
    <cellStyle name="Percent 24" xfId="24308"/>
    <cellStyle name="Percent 25" xfId="24309"/>
    <cellStyle name="Percent 26" xfId="24310"/>
    <cellStyle name="Percent 27" xfId="24311"/>
    <cellStyle name="Percent 28" xfId="24312"/>
    <cellStyle name="Percent 29" xfId="24313"/>
    <cellStyle name="Percent 3" xfId="24314"/>
    <cellStyle name="Percent 3 2" xfId="24315"/>
    <cellStyle name="Percent 30" xfId="24316"/>
    <cellStyle name="Percent 31" xfId="116"/>
    <cellStyle name="Percent 4" xfId="24317"/>
    <cellStyle name="Percent 5" xfId="24318"/>
    <cellStyle name="Percent 6" xfId="24319"/>
    <cellStyle name="Percent 7" xfId="24320"/>
    <cellStyle name="Percent 8" xfId="24321"/>
    <cellStyle name="Percent 9" xfId="24322"/>
    <cellStyle name="Percent Hard" xfId="24323"/>
    <cellStyle name="Percent*" xfId="24324"/>
    <cellStyle name="Percent1" xfId="24325"/>
    <cellStyle name="Percent1Blue" xfId="24326"/>
    <cellStyle name="Percent2" xfId="24327"/>
    <cellStyle name="Percent2Blue" xfId="24328"/>
    <cellStyle name="Percentages_oorzaken" xfId="499"/>
    <cellStyle name="PercentPresentation" xfId="24329"/>
    <cellStyle name="percnet" xfId="24330"/>
    <cellStyle name="POPS" xfId="24331"/>
    <cellStyle name="pound" xfId="24332"/>
    <cellStyle name="Prämissen%" xfId="24333"/>
    <cellStyle name="Prämissen0" xfId="24334"/>
    <cellStyle name="prcie" xfId="24335"/>
    <cellStyle name="PrePop Currency (0)" xfId="24336"/>
    <cellStyle name="PrePop Currency (2)" xfId="24337"/>
    <cellStyle name="PrePop Units (0)" xfId="24338"/>
    <cellStyle name="PrePop Units (1)" xfId="24339"/>
    <cellStyle name="PrePop Units (2)" xfId="24340"/>
    <cellStyle name="PresentationZero" xfId="24341"/>
    <cellStyle name="pretty dollar" xfId="24342"/>
    <cellStyle name="Price" xfId="24343"/>
    <cellStyle name="PriceUn" xfId="24344"/>
    <cellStyle name="pricing" xfId="24345"/>
    <cellStyle name="prin" xfId="24346"/>
    <cellStyle name="Procent" xfId="27" builtinId="5" hidden="1"/>
    <cellStyle name="Procent" xfId="64" builtinId="5"/>
    <cellStyle name="Procent 2" xfId="210"/>
    <cellStyle name="Procent 2 2" xfId="401"/>
    <cellStyle name="Procent 2 2 2" xfId="4618"/>
    <cellStyle name="Procent 2 3" xfId="4619"/>
    <cellStyle name="Procent 3" xfId="500"/>
    <cellStyle name="Procent 3 2" xfId="1591"/>
    <cellStyle name="Procent 3 2 2" xfId="4620"/>
    <cellStyle name="Procent 3 3" xfId="24347"/>
    <cellStyle name="Procent 4" xfId="1333"/>
    <cellStyle name="Procent 4 2" xfId="1376"/>
    <cellStyle name="Procent 4 2 2" xfId="2540"/>
    <cellStyle name="Procent 4 2 2 2" xfId="4621"/>
    <cellStyle name="Procent 4 2 2 2 2" xfId="19821"/>
    <cellStyle name="Procent 4 2 2 3" xfId="19820"/>
    <cellStyle name="Procent 4 2 2 4" xfId="20030"/>
    <cellStyle name="Procent 4 2 3" xfId="4622"/>
    <cellStyle name="Procent 4 2 3 2" xfId="19822"/>
    <cellStyle name="Procent 4 2 4" xfId="19819"/>
    <cellStyle name="Procent 4 2 5" xfId="20031"/>
    <cellStyle name="Procent 4 3" xfId="4623"/>
    <cellStyle name="Procent 5" xfId="1592"/>
    <cellStyle name="Procent 5 2" xfId="4624"/>
    <cellStyle name="Procent 6" xfId="1593"/>
    <cellStyle name="Procent 6 2" xfId="2566"/>
    <cellStyle name="Procent 6 2 2" xfId="4625"/>
    <cellStyle name="Procent 6 2 2 2" xfId="19825"/>
    <cellStyle name="Procent 6 2 3" xfId="19824"/>
    <cellStyle name="Procent 6 2 4" xfId="20032"/>
    <cellStyle name="Procent 6 3" xfId="4626"/>
    <cellStyle name="Procent 6 3 2" xfId="19826"/>
    <cellStyle name="Procent 6 4" xfId="19823"/>
    <cellStyle name="Procent 6 5" xfId="20033"/>
    <cellStyle name="Procent 6 6" xfId="49035"/>
    <cellStyle name="Procent 7" xfId="4627"/>
    <cellStyle name="Procent 8" xfId="48956"/>
    <cellStyle name="Procent 9" xfId="50029"/>
    <cellStyle name="PROJECT" xfId="24348"/>
    <cellStyle name="PROJECT R" xfId="24349"/>
    <cellStyle name="ProjectionInput" xfId="24350"/>
    <cellStyle name="ProjectionInput 2" xfId="24351"/>
    <cellStyle name="ProjectionInput_111212 Omzet calculatie def" xfId="24352"/>
    <cellStyle name="Prozent 2" xfId="24353"/>
    <cellStyle name="Prozent 2 2" xfId="24354"/>
    <cellStyle name="Prozent 2 2 2" xfId="24355"/>
    <cellStyle name="Prozent 2 3" xfId="24356"/>
    <cellStyle name="Prozent 2 4" xfId="24357"/>
    <cellStyle name="Prozent 3" xfId="24358"/>
    <cellStyle name="Prozent 4" xfId="24359"/>
    <cellStyle name="Prozent 5" xfId="24360"/>
    <cellStyle name="PSChar" xfId="24361"/>
    <cellStyle name="PSDate" xfId="24362"/>
    <cellStyle name="PSDec" xfId="24363"/>
    <cellStyle name="PSHeading" xfId="24364"/>
    <cellStyle name="PSInt" xfId="24365"/>
    <cellStyle name="PSSpacer" xfId="24366"/>
    <cellStyle name="Ratio" xfId="211"/>
    <cellStyle name="Red Text" xfId="24367"/>
    <cellStyle name="RevList" xfId="24368"/>
    <cellStyle name="ri" xfId="24369"/>
    <cellStyle name="Row Ignore" xfId="24370"/>
    <cellStyle name="Row Sub Total" xfId="24371"/>
    <cellStyle name="Row Title 1" xfId="24372"/>
    <cellStyle name="Row Title 2" xfId="24373"/>
    <cellStyle name="Row Title 3" xfId="24374"/>
    <cellStyle name="Row Total" xfId="24375"/>
    <cellStyle name="s" xfId="24376"/>
    <cellStyle name="s_111212 Omzet calculatie def" xfId="24377"/>
    <cellStyle name="s_121204 Impairment test GTS" xfId="24378"/>
    <cellStyle name="s_AdditionalPrint Code" xfId="24379"/>
    <cellStyle name="s_AdditionalPrint Code_1" xfId="24380"/>
    <cellStyle name="s_AdditionalPrint Code_1_111212 Omzet calculatie def" xfId="24381"/>
    <cellStyle name="s_AdditionalPrint Code_1_121204 Impairment test GTS" xfId="24382"/>
    <cellStyle name="s_AdditionalPrint Code_1_Backlog 30 Sep 2006" xfId="24383"/>
    <cellStyle name="s_AdditionalPrint Code_1_Backlog 30 Sep 2006_111212 Omzet calculatie def" xfId="24384"/>
    <cellStyle name="s_AdditionalPrint Code_1_Backlog 30 Sep 2006_121204 Impairment test GTS" xfId="24385"/>
    <cellStyle name="s_AdditionalPrint Code_1_Backlog 30 Sep 2006_Delphi - Operating model v.1.1 011106" xfId="24386"/>
    <cellStyle name="s_AdditionalPrint Code_1_Backlog 30 Sep 2006_Delphi - Operating model v.1.1 011106_111212 Omzet calculatie def" xfId="24387"/>
    <cellStyle name="s_AdditionalPrint Code_1_Backlog 30 Sep 2006_Delphi - Operating model v.1.1 011106_121204 Impairment test GTS" xfId="24388"/>
    <cellStyle name="s_AdditionalPrint Code_1_Backlog 30 Sep 2006_Delphi_Operating_model_v 1.0 161106" xfId="24389"/>
    <cellStyle name="s_AdditionalPrint Code_1_Backlog 30 Sep 2006_Delphi_Operating_model_v 1.0 161106_111212 Omzet calculatie def" xfId="24390"/>
    <cellStyle name="s_AdditionalPrint Code_1_Backlog 30 Sep 2006_Delphi_Operating_model_v 1.0 161106_121204 Impairment test GTS" xfId="24391"/>
    <cellStyle name="s_AdditionalPrint Code_1_Backlog 30 Sep 2006_Delphi_Operating_model_v(1).1.3_081106" xfId="24392"/>
    <cellStyle name="s_AdditionalPrint Code_1_Backlog 30 Sep 2006_Delphi_Operating_model_v(1).1.3_081106_111212 Omzet calculatie def" xfId="24393"/>
    <cellStyle name="s_AdditionalPrint Code_1_Backlog 30 Sep 2006_Delphi_Operating_model_v(1).1.3_081106_121204 Impairment test GTS" xfId="24394"/>
    <cellStyle name="s_AdditionalPrint Code_111212 Omzet calculatie def" xfId="24395"/>
    <cellStyle name="s_AdditionalPrint Code_121204 Impairment test GTS" xfId="24396"/>
    <cellStyle name="s_AdditionalPrint Code_2" xfId="24397"/>
    <cellStyle name="s_AdditionalPrint Code_2_Backlog 30 Sep 2006" xfId="24398"/>
    <cellStyle name="s_AdditionalPrint Code_2_Backlog 30 Sep 2006_Delphi - Operating model v.1.1 011106" xfId="24399"/>
    <cellStyle name="s_AdditionalPrint Code_2_Backlog 30 Sep 2006_Delphi_Operating_model_v 1.0 161106" xfId="24400"/>
    <cellStyle name="s_AdditionalPrint Code_2_Backlog 30 Sep 2006_Delphi_Operating_model_v(1).1.3_081106" xfId="24401"/>
    <cellStyle name="s_AdditionalPrint Code_Backlog 30 Sep 2006" xfId="24402"/>
    <cellStyle name="s_AdditionalPrint Code_Backlog 30 Sep 2006_111212 Omzet calculatie def" xfId="24403"/>
    <cellStyle name="s_AdditionalPrint Code_Backlog 30 Sep 2006_121204 Impairment test GTS" xfId="24404"/>
    <cellStyle name="s_AdditionalPrint Code_Backlog 30 Sep 2006_Delphi - Operating model v.1.1 011106" xfId="24405"/>
    <cellStyle name="s_AdditionalPrint Code_Backlog 30 Sep 2006_Delphi - Operating model v.1.1 011106_111212 Omzet calculatie def" xfId="24406"/>
    <cellStyle name="s_AdditionalPrint Code_Backlog 30 Sep 2006_Delphi - Operating model v.1.1 011106_121204 Impairment test GTS" xfId="24407"/>
    <cellStyle name="s_AdditionalPrint Code_Backlog 30 Sep 2006_Delphi_Operating_model_v 1.0 161106" xfId="24408"/>
    <cellStyle name="s_AdditionalPrint Code_Backlog 30 Sep 2006_Delphi_Operating_model_v 1.0 161106_111212 Omzet calculatie def" xfId="24409"/>
    <cellStyle name="s_AdditionalPrint Code_Backlog 30 Sep 2006_Delphi_Operating_model_v 1.0 161106_121204 Impairment test GTS" xfId="24410"/>
    <cellStyle name="s_AdditionalPrint Code_Backlog 30 Sep 2006_Delphi_Operating_model_v(1).1.3_081106" xfId="24411"/>
    <cellStyle name="s_AdditionalPrint Code_Backlog 30 Sep 2006_Delphi_Operating_model_v(1).1.3_081106_111212 Omzet calculatie def" xfId="24412"/>
    <cellStyle name="s_AdditionalPrint Code_Backlog 30 Sep 2006_Delphi_Operating_model_v(1).1.3_081106_121204 Impairment test GTS" xfId="24413"/>
    <cellStyle name="s_Aero" xfId="24414"/>
    <cellStyle name="s_Backlog 30 Sep 2006" xfId="24415"/>
    <cellStyle name="s_Backlog 30 Sep 2006_111212 Omzet calculatie def" xfId="24416"/>
    <cellStyle name="s_Backlog 30 Sep 2006_121204 Impairment test GTS" xfId="24417"/>
    <cellStyle name="s_Backlog 30 Sep 2006_Delphi - Operating model v.1.1 011106" xfId="24418"/>
    <cellStyle name="s_Backlog 30 Sep 2006_Delphi - Operating model v.1.1 011106_111212 Omzet calculatie def" xfId="24419"/>
    <cellStyle name="s_Backlog 30 Sep 2006_Delphi - Operating model v.1.1 011106_121204 Impairment test GTS" xfId="24420"/>
    <cellStyle name="s_Backlog 30 Sep 2006_Delphi_Operating_model_v 1.0 161106" xfId="24421"/>
    <cellStyle name="s_Backlog 30 Sep 2006_Delphi_Operating_model_v 1.0 161106_111212 Omzet calculatie def" xfId="24422"/>
    <cellStyle name="s_Backlog 30 Sep 2006_Delphi_Operating_model_v 1.0 161106_121204 Impairment test GTS" xfId="24423"/>
    <cellStyle name="s_Backlog 30 Sep 2006_Delphi_Operating_model_v(1).1.3_081106" xfId="24424"/>
    <cellStyle name="s_Backlog 30 Sep 2006_Delphi_Operating_model_v(1).1.3_081106_111212 Omzet calculatie def" xfId="24425"/>
    <cellStyle name="s_Backlog 30 Sep 2006_Delphi_Operating_model_v(1).1.3_081106_121204 Impairment test GTS" xfId="24426"/>
    <cellStyle name="s_Bal Sheets" xfId="24427"/>
    <cellStyle name="s_Bal Sheets_1" xfId="24428"/>
    <cellStyle name="s_Bal Sheets_1_111212 Omzet calculatie def" xfId="24429"/>
    <cellStyle name="s_Bal Sheets_1_121204 Impairment test GTS" xfId="24430"/>
    <cellStyle name="s_Bal Sheets_1_Backlog 30 Sep 2006" xfId="24431"/>
    <cellStyle name="s_Bal Sheets_1_Backlog 30 Sep 2006_111212 Omzet calculatie def" xfId="24432"/>
    <cellStyle name="s_Bal Sheets_1_Backlog 30 Sep 2006_121204 Impairment test GTS" xfId="24433"/>
    <cellStyle name="s_Bal Sheets_1_Backlog 30 Sep 2006_Delphi - Operating model v.1.1 011106" xfId="24434"/>
    <cellStyle name="s_Bal Sheets_1_Backlog 30 Sep 2006_Delphi - Operating model v.1.1 011106_111212 Omzet calculatie def" xfId="24435"/>
    <cellStyle name="s_Bal Sheets_1_Backlog 30 Sep 2006_Delphi - Operating model v.1.1 011106_121204 Impairment test GTS" xfId="24436"/>
    <cellStyle name="s_Bal Sheets_1_Backlog 30 Sep 2006_Delphi_Operating_model_v 1.0 161106" xfId="24437"/>
    <cellStyle name="s_Bal Sheets_1_Backlog 30 Sep 2006_Delphi_Operating_model_v 1.0 161106_111212 Omzet calculatie def" xfId="24438"/>
    <cellStyle name="s_Bal Sheets_1_Backlog 30 Sep 2006_Delphi_Operating_model_v 1.0 161106_121204 Impairment test GTS" xfId="24439"/>
    <cellStyle name="s_Bal Sheets_1_Backlog 30 Sep 2006_Delphi_Operating_model_v(1).1.3_081106" xfId="24440"/>
    <cellStyle name="s_Bal Sheets_1_Backlog 30 Sep 2006_Delphi_Operating_model_v(1).1.3_081106_111212 Omzet calculatie def" xfId="24441"/>
    <cellStyle name="s_Bal Sheets_1_Backlog 30 Sep 2006_Delphi_Operating_model_v(1).1.3_081106_121204 Impairment test GTS" xfId="24442"/>
    <cellStyle name="s_Bal Sheets_1_Cases" xfId="24443"/>
    <cellStyle name="s_Bal Sheets_1_Cases_Backlog 30 Sep 2006" xfId="24444"/>
    <cellStyle name="s_Bal Sheets_1_Cases_Backlog 30 Sep 2006_Delphi - Operating model v.1.1 011106" xfId="24445"/>
    <cellStyle name="s_Bal Sheets_1_Cases_Backlog 30 Sep 2006_Delphi_Operating_model_v 1.0 161106" xfId="24446"/>
    <cellStyle name="s_Bal Sheets_1_Cases_Backlog 30 Sep 2006_Delphi_Operating_model_v(1).1.3_081106" xfId="24447"/>
    <cellStyle name="s_Bal Sheets_1_Valuation Summary" xfId="24448"/>
    <cellStyle name="s_Bal Sheets_1_Valuation Summary_111212 Omzet calculatie def" xfId="24449"/>
    <cellStyle name="s_Bal Sheets_1_Valuation Summary_121204 Impairment test GTS" xfId="24450"/>
    <cellStyle name="s_Bal Sheets_1_Valuation Summary_Backlog 30 Sep 2006" xfId="24451"/>
    <cellStyle name="s_Bal Sheets_1_Valuation Summary_Backlog 30 Sep 2006_111212 Omzet calculatie def" xfId="24452"/>
    <cellStyle name="s_Bal Sheets_1_Valuation Summary_Backlog 30 Sep 2006_121204 Impairment test GTS" xfId="24453"/>
    <cellStyle name="s_Bal Sheets_1_Valuation Summary_Backlog 30 Sep 2006_Delphi - Operating model v.1.1 011106" xfId="24454"/>
    <cellStyle name="s_Bal Sheets_1_Valuation Summary_Backlog 30 Sep 2006_Delphi - Operating model v.1.1 011106_111212 Omzet calculatie def" xfId="24455"/>
    <cellStyle name="s_Bal Sheets_1_Valuation Summary_Backlog 30 Sep 2006_Delphi - Operating model v.1.1 011106_121204 Impairment test GTS" xfId="24456"/>
    <cellStyle name="s_Bal Sheets_1_Valuation Summary_Backlog 30 Sep 2006_Delphi_Operating_model_v 1.0 161106" xfId="24457"/>
    <cellStyle name="s_Bal Sheets_1_Valuation Summary_Backlog 30 Sep 2006_Delphi_Operating_model_v 1.0 161106_111212 Omzet calculatie def" xfId="24458"/>
    <cellStyle name="s_Bal Sheets_1_Valuation Summary_Backlog 30 Sep 2006_Delphi_Operating_model_v 1.0 161106_121204 Impairment test GTS" xfId="24459"/>
    <cellStyle name="s_Bal Sheets_1_Valuation Summary_Backlog 30 Sep 2006_Delphi_Operating_model_v(1).1.3_081106" xfId="24460"/>
    <cellStyle name="s_Bal Sheets_1_Valuation Summary_Backlog 30 Sep 2006_Delphi_Operating_model_v(1).1.3_081106_111212 Omzet calculatie def" xfId="24461"/>
    <cellStyle name="s_Bal Sheets_1_Valuation Summary_Backlog 30 Sep 2006_Delphi_Operating_model_v(1).1.3_081106_121204 Impairment test GTS" xfId="24462"/>
    <cellStyle name="s_Bal Sheets_111212 Omzet calculatie def" xfId="24463"/>
    <cellStyle name="s_Bal Sheets_121204 Impairment test GTS" xfId="24464"/>
    <cellStyle name="s_Bal Sheets_2" xfId="24465"/>
    <cellStyle name="s_Bal Sheets_2_111212 Omzet calculatie def" xfId="24466"/>
    <cellStyle name="s_Bal Sheets_2_121204 Impairment test GTS" xfId="24467"/>
    <cellStyle name="s_Bal Sheets_2_Backlog 30 Sep 2006" xfId="24468"/>
    <cellStyle name="s_Bal Sheets_2_Backlog 30 Sep 2006_111212 Omzet calculatie def" xfId="24469"/>
    <cellStyle name="s_Bal Sheets_2_Backlog 30 Sep 2006_121204 Impairment test GTS" xfId="24470"/>
    <cellStyle name="s_Bal Sheets_2_Backlog 30 Sep 2006_Delphi - Operating model v.1.1 011106" xfId="24471"/>
    <cellStyle name="s_Bal Sheets_2_Backlog 30 Sep 2006_Delphi - Operating model v.1.1 011106_111212 Omzet calculatie def" xfId="24472"/>
    <cellStyle name="s_Bal Sheets_2_Backlog 30 Sep 2006_Delphi - Operating model v.1.1 011106_121204 Impairment test GTS" xfId="24473"/>
    <cellStyle name="s_Bal Sheets_2_Backlog 30 Sep 2006_Delphi_Operating_model_v 1.0 161106" xfId="24474"/>
    <cellStyle name="s_Bal Sheets_2_Backlog 30 Sep 2006_Delphi_Operating_model_v 1.0 161106_111212 Omzet calculatie def" xfId="24475"/>
    <cellStyle name="s_Bal Sheets_2_Backlog 30 Sep 2006_Delphi_Operating_model_v 1.0 161106_121204 Impairment test GTS" xfId="24476"/>
    <cellStyle name="s_Bal Sheets_2_Backlog 30 Sep 2006_Delphi_Operating_model_v(1).1.3_081106" xfId="24477"/>
    <cellStyle name="s_Bal Sheets_2_Backlog 30 Sep 2006_Delphi_Operating_model_v(1).1.3_081106_111212 Omzet calculatie def" xfId="24478"/>
    <cellStyle name="s_Bal Sheets_2_Backlog 30 Sep 2006_Delphi_Operating_model_v(1).1.3_081106_121204 Impairment test GTS" xfId="24479"/>
    <cellStyle name="s_Bal Sheets_Backlog 30 Sep 2006" xfId="24480"/>
    <cellStyle name="s_Bal Sheets_Backlog 30 Sep 2006_111212 Omzet calculatie def" xfId="24481"/>
    <cellStyle name="s_Bal Sheets_Backlog 30 Sep 2006_121204 Impairment test GTS" xfId="24482"/>
    <cellStyle name="s_Bal Sheets_Backlog 30 Sep 2006_Delphi - Operating model v.1.1 011106" xfId="24483"/>
    <cellStyle name="s_Bal Sheets_Backlog 30 Sep 2006_Delphi - Operating model v.1.1 011106_111212 Omzet calculatie def" xfId="24484"/>
    <cellStyle name="s_Bal Sheets_Backlog 30 Sep 2006_Delphi - Operating model v.1.1 011106_121204 Impairment test GTS" xfId="24485"/>
    <cellStyle name="s_Bal Sheets_Backlog 30 Sep 2006_Delphi_Operating_model_v 1.0 161106" xfId="24486"/>
    <cellStyle name="s_Bal Sheets_Backlog 30 Sep 2006_Delphi_Operating_model_v 1.0 161106_111212 Omzet calculatie def" xfId="24487"/>
    <cellStyle name="s_Bal Sheets_Backlog 30 Sep 2006_Delphi_Operating_model_v 1.0 161106_121204 Impairment test GTS" xfId="24488"/>
    <cellStyle name="s_Bal Sheets_Backlog 30 Sep 2006_Delphi_Operating_model_v(1).1.3_081106" xfId="24489"/>
    <cellStyle name="s_Bal Sheets_Backlog 30 Sep 2006_Delphi_Operating_model_v(1).1.3_081106_111212 Omzet calculatie def" xfId="24490"/>
    <cellStyle name="s_Bal Sheets_Backlog 30 Sep 2006_Delphi_Operating_model_v(1).1.3_081106_121204 Impairment test GTS" xfId="24491"/>
    <cellStyle name="s_Bal Sheets_Cases" xfId="24492"/>
    <cellStyle name="s_Bal Sheets_Cases_111212 Omzet calculatie def" xfId="24493"/>
    <cellStyle name="s_Bal Sheets_Cases_121204 Impairment test GTS" xfId="24494"/>
    <cellStyle name="s_Bal Sheets_Cases_Backlog 30 Sep 2006" xfId="24495"/>
    <cellStyle name="s_Bal Sheets_Cases_Backlog 30 Sep 2006_111212 Omzet calculatie def" xfId="24496"/>
    <cellStyle name="s_Bal Sheets_Cases_Backlog 30 Sep 2006_121204 Impairment test GTS" xfId="24497"/>
    <cellStyle name="s_Bal Sheets_Cases_Backlog 30 Sep 2006_Delphi - Operating model v.1.1 011106" xfId="24498"/>
    <cellStyle name="s_Bal Sheets_Cases_Backlog 30 Sep 2006_Delphi - Operating model v.1.1 011106_111212 Omzet calculatie def" xfId="24499"/>
    <cellStyle name="s_Bal Sheets_Cases_Backlog 30 Sep 2006_Delphi - Operating model v.1.1 011106_121204 Impairment test GTS" xfId="24500"/>
    <cellStyle name="s_Bal Sheets_Cases_Backlog 30 Sep 2006_Delphi_Operating_model_v 1.0 161106" xfId="24501"/>
    <cellStyle name="s_Bal Sheets_Cases_Backlog 30 Sep 2006_Delphi_Operating_model_v 1.0 161106_111212 Omzet calculatie def" xfId="24502"/>
    <cellStyle name="s_Bal Sheets_Cases_Backlog 30 Sep 2006_Delphi_Operating_model_v 1.0 161106_121204 Impairment test GTS" xfId="24503"/>
    <cellStyle name="s_Bal Sheets_Cases_Backlog 30 Sep 2006_Delphi_Operating_model_v(1).1.3_081106" xfId="24504"/>
    <cellStyle name="s_Bal Sheets_Cases_Backlog 30 Sep 2006_Delphi_Operating_model_v(1).1.3_081106_111212 Omzet calculatie def" xfId="24505"/>
    <cellStyle name="s_Bal Sheets_Cases_Backlog 30 Sep 2006_Delphi_Operating_model_v(1).1.3_081106_121204 Impairment test GTS" xfId="24506"/>
    <cellStyle name="s_Bal Sheets_Valuation Summary" xfId="24507"/>
    <cellStyle name="s_Bal Sheets_Valuation Summary_Backlog 30 Sep 2006" xfId="24508"/>
    <cellStyle name="s_Bal Sheets_Valuation Summary_Backlog 30 Sep 2006_Delphi - Operating model v.1.1 011106" xfId="24509"/>
    <cellStyle name="s_Bal Sheets_Valuation Summary_Backlog 30 Sep 2006_Delphi_Operating_model_v 1.0 161106" xfId="24510"/>
    <cellStyle name="s_Bal Sheets_Valuation Summary_Backlog 30 Sep 2006_Delphi_Operating_model_v(1).1.3_081106" xfId="24511"/>
    <cellStyle name="s_BISON BAL SHEET" xfId="24512"/>
    <cellStyle name="s_BISON BAL SHEET_1" xfId="24513"/>
    <cellStyle name="s_BISON BAL SHEET_1_Backlog 30 Sep 2006" xfId="24514"/>
    <cellStyle name="s_BISON BAL SHEET_1_Backlog 30 Sep 2006_Delphi - Operating model v.1.1 011106" xfId="24515"/>
    <cellStyle name="s_BISON BAL SHEET_1_Backlog 30 Sep 2006_Delphi_Operating_model_v 1.0 161106" xfId="24516"/>
    <cellStyle name="s_BISON BAL SHEET_1_Backlog 30 Sep 2006_Delphi_Operating_model_v(1).1.3_081106" xfId="24517"/>
    <cellStyle name="s_BISON BAL SHEET_111212 Omzet calculatie def" xfId="24518"/>
    <cellStyle name="s_BISON BAL SHEET_121204 Impairment test GTS" xfId="24519"/>
    <cellStyle name="s_BISON BAL SHEET_Backlog 30 Sep 2006" xfId="24520"/>
    <cellStyle name="s_BISON BAL SHEET_Backlog 30 Sep 2006_111212 Omzet calculatie def" xfId="24521"/>
    <cellStyle name="s_BISON BAL SHEET_Backlog 30 Sep 2006_121204 Impairment test GTS" xfId="24522"/>
    <cellStyle name="s_BISON BAL SHEET_Backlog 30 Sep 2006_Delphi - Operating model v.1.1 011106" xfId="24523"/>
    <cellStyle name="s_BISON BAL SHEET_Backlog 30 Sep 2006_Delphi - Operating model v.1.1 011106_111212 Omzet calculatie def" xfId="24524"/>
    <cellStyle name="s_BISON BAL SHEET_Backlog 30 Sep 2006_Delphi - Operating model v.1.1 011106_121204 Impairment test GTS" xfId="24525"/>
    <cellStyle name="s_BISON BAL SHEET_Backlog 30 Sep 2006_Delphi_Operating_model_v 1.0 161106" xfId="24526"/>
    <cellStyle name="s_BISON BAL SHEET_Backlog 30 Sep 2006_Delphi_Operating_model_v 1.0 161106_111212 Omzet calculatie def" xfId="24527"/>
    <cellStyle name="s_BISON BAL SHEET_Backlog 30 Sep 2006_Delphi_Operating_model_v 1.0 161106_121204 Impairment test GTS" xfId="24528"/>
    <cellStyle name="s_BISON BAL SHEET_Backlog 30 Sep 2006_Delphi_Operating_model_v(1).1.3_081106" xfId="24529"/>
    <cellStyle name="s_BISON BAL SHEET_Backlog 30 Sep 2006_Delphi_Operating_model_v(1).1.3_081106_111212 Omzet calculatie def" xfId="24530"/>
    <cellStyle name="s_BISON BAL SHEET_Backlog 30 Sep 2006_Delphi_Operating_model_v(1).1.3_081106_121204 Impairment test GTS" xfId="24531"/>
    <cellStyle name="s_BISON MAIN (2)" xfId="24532"/>
    <cellStyle name="s_BISON MAIN (2)_1" xfId="24533"/>
    <cellStyle name="s_BISON MAIN (2)_1_Backlog 30 Sep 2006" xfId="24534"/>
    <cellStyle name="s_BISON MAIN (2)_1_Backlog 30 Sep 2006_Delphi - Operating model v.1.1 011106" xfId="24535"/>
    <cellStyle name="s_BISON MAIN (2)_1_Backlog 30 Sep 2006_Delphi_Operating_model_v 1.0 161106" xfId="24536"/>
    <cellStyle name="s_BISON MAIN (2)_1_Backlog 30 Sep 2006_Delphi_Operating_model_v(1).1.3_081106" xfId="24537"/>
    <cellStyle name="s_BISON MAIN (2)_111212 Omzet calculatie def" xfId="24538"/>
    <cellStyle name="s_BISON MAIN (2)_121204 Impairment test GTS" xfId="24539"/>
    <cellStyle name="s_BISON MAIN (2)_Backlog 30 Sep 2006" xfId="24540"/>
    <cellStyle name="s_BISON MAIN (2)_Backlog 30 Sep 2006_111212 Omzet calculatie def" xfId="24541"/>
    <cellStyle name="s_BISON MAIN (2)_Backlog 30 Sep 2006_121204 Impairment test GTS" xfId="24542"/>
    <cellStyle name="s_BISON MAIN (2)_Backlog 30 Sep 2006_Delphi - Operating model v.1.1 011106" xfId="24543"/>
    <cellStyle name="s_BISON MAIN (2)_Backlog 30 Sep 2006_Delphi - Operating model v.1.1 011106_111212 Omzet calculatie def" xfId="24544"/>
    <cellStyle name="s_BISON MAIN (2)_Backlog 30 Sep 2006_Delphi - Operating model v.1.1 011106_121204 Impairment test GTS" xfId="24545"/>
    <cellStyle name="s_BISON MAIN (2)_Backlog 30 Sep 2006_Delphi_Operating_model_v 1.0 161106" xfId="24546"/>
    <cellStyle name="s_BISON MAIN (2)_Backlog 30 Sep 2006_Delphi_Operating_model_v 1.0 161106_111212 Omzet calculatie def" xfId="24547"/>
    <cellStyle name="s_BISON MAIN (2)_Backlog 30 Sep 2006_Delphi_Operating_model_v 1.0 161106_121204 Impairment test GTS" xfId="24548"/>
    <cellStyle name="s_BISON MAIN (2)_Backlog 30 Sep 2006_Delphi_Operating_model_v(1).1.3_081106" xfId="24549"/>
    <cellStyle name="s_BISON MAIN (2)_Backlog 30 Sep 2006_Delphi_Operating_model_v(1).1.3_081106_111212 Omzet calculatie def" xfId="24550"/>
    <cellStyle name="s_BISON MAIN (2)_Backlog 30 Sep 2006_Delphi_Operating_model_v(1).1.3_081106_121204 Impairment test GTS" xfId="24551"/>
    <cellStyle name="s_Case DMPR" xfId="24552"/>
    <cellStyle name="s_Case DMPR_1" xfId="24553"/>
    <cellStyle name="s_Case DMPR_1_Backlog 30 Sep 2006" xfId="24554"/>
    <cellStyle name="s_Case DMPR_1_Backlog 30 Sep 2006_Delphi - Operating model v.1.1 011106" xfId="24555"/>
    <cellStyle name="s_Case DMPR_1_Backlog 30 Sep 2006_Delphi_Operating_model_v 1.0 161106" xfId="24556"/>
    <cellStyle name="s_Case DMPR_1_Backlog 30 Sep 2006_Delphi_Operating_model_v(1).1.3_081106" xfId="24557"/>
    <cellStyle name="s_Case DMPR_111212 Omzet calculatie def" xfId="24558"/>
    <cellStyle name="s_Case DMPR_121204 Impairment test GTS" xfId="24559"/>
    <cellStyle name="s_Case DMPR_2" xfId="24560"/>
    <cellStyle name="s_Case DMPR_2_111212 Omzet calculatie def" xfId="24561"/>
    <cellStyle name="s_Case DMPR_2_121204 Impairment test GTS" xfId="24562"/>
    <cellStyle name="s_Case DMPR_2_Backlog 30 Sep 2006" xfId="24563"/>
    <cellStyle name="s_Case DMPR_2_Backlog 30 Sep 2006_111212 Omzet calculatie def" xfId="24564"/>
    <cellStyle name="s_Case DMPR_2_Backlog 30 Sep 2006_121204 Impairment test GTS" xfId="24565"/>
    <cellStyle name="s_Case DMPR_2_Backlog 30 Sep 2006_Delphi - Operating model v.1.1 011106" xfId="24566"/>
    <cellStyle name="s_Case DMPR_2_Backlog 30 Sep 2006_Delphi - Operating model v.1.1 011106_111212 Omzet calculatie def" xfId="24567"/>
    <cellStyle name="s_Case DMPR_2_Backlog 30 Sep 2006_Delphi - Operating model v.1.1 011106_121204 Impairment test GTS" xfId="24568"/>
    <cellStyle name="s_Case DMPR_2_Backlog 30 Sep 2006_Delphi_Operating_model_v 1.0 161106" xfId="24569"/>
    <cellStyle name="s_Case DMPR_2_Backlog 30 Sep 2006_Delphi_Operating_model_v 1.0 161106_111212 Omzet calculatie def" xfId="24570"/>
    <cellStyle name="s_Case DMPR_2_Backlog 30 Sep 2006_Delphi_Operating_model_v 1.0 161106_121204 Impairment test GTS" xfId="24571"/>
    <cellStyle name="s_Case DMPR_2_Backlog 30 Sep 2006_Delphi_Operating_model_v(1).1.3_081106" xfId="24572"/>
    <cellStyle name="s_Case DMPR_2_Backlog 30 Sep 2006_Delphi_Operating_model_v(1).1.3_081106_111212 Omzet calculatie def" xfId="24573"/>
    <cellStyle name="s_Case DMPR_2_Backlog 30 Sep 2006_Delphi_Operating_model_v(1).1.3_081106_121204 Impairment test GTS" xfId="24574"/>
    <cellStyle name="s_Case DMPR_Backlog 30 Sep 2006" xfId="24575"/>
    <cellStyle name="s_Case DMPR_Backlog 30 Sep 2006_111212 Omzet calculatie def" xfId="24576"/>
    <cellStyle name="s_Case DMPR_Backlog 30 Sep 2006_121204 Impairment test GTS" xfId="24577"/>
    <cellStyle name="s_Case DMPR_Backlog 30 Sep 2006_Delphi - Operating model v.1.1 011106" xfId="24578"/>
    <cellStyle name="s_Case DMPR_Backlog 30 Sep 2006_Delphi - Operating model v.1.1 011106_111212 Omzet calculatie def" xfId="24579"/>
    <cellStyle name="s_Case DMPR_Backlog 30 Sep 2006_Delphi - Operating model v.1.1 011106_121204 Impairment test GTS" xfId="24580"/>
    <cellStyle name="s_Case DMPR_Backlog 30 Sep 2006_Delphi_Operating_model_v 1.0 161106" xfId="24581"/>
    <cellStyle name="s_Case DMPR_Backlog 30 Sep 2006_Delphi_Operating_model_v 1.0 161106_111212 Omzet calculatie def" xfId="24582"/>
    <cellStyle name="s_Case DMPR_Backlog 30 Sep 2006_Delphi_Operating_model_v 1.0 161106_121204 Impairment test GTS" xfId="24583"/>
    <cellStyle name="s_Case DMPR_Backlog 30 Sep 2006_Delphi_Operating_model_v(1).1.3_081106" xfId="24584"/>
    <cellStyle name="s_Case DMPR_Backlog 30 Sep 2006_Delphi_Operating_model_v(1).1.3_081106_111212 Omzet calculatie def" xfId="24585"/>
    <cellStyle name="s_Case DMPR_Backlog 30 Sep 2006_Delphi_Operating_model_v(1).1.3_081106_121204 Impairment test GTS" xfId="24586"/>
    <cellStyle name="s_Case Europe" xfId="24587"/>
    <cellStyle name="s_Case Europe_1" xfId="24588"/>
    <cellStyle name="s_Case Europe_1_Backlog 30 Sep 2006" xfId="24589"/>
    <cellStyle name="s_Case Europe_1_Backlog 30 Sep 2006_Delphi - Operating model v.1.1 011106" xfId="24590"/>
    <cellStyle name="s_Case Europe_1_Backlog 30 Sep 2006_Delphi_Operating_model_v 1.0 161106" xfId="24591"/>
    <cellStyle name="s_Case Europe_1_Backlog 30 Sep 2006_Delphi_Operating_model_v(1).1.3_081106" xfId="24592"/>
    <cellStyle name="s_Case Europe_111212 Omzet calculatie def" xfId="24593"/>
    <cellStyle name="s_Case Europe_121204 Impairment test GTS" xfId="24594"/>
    <cellStyle name="s_Case Europe_2" xfId="24595"/>
    <cellStyle name="s_Case Europe_2_111212 Omzet calculatie def" xfId="24596"/>
    <cellStyle name="s_Case Europe_2_121204 Impairment test GTS" xfId="24597"/>
    <cellStyle name="s_Case Europe_2_Backlog 30 Sep 2006" xfId="24598"/>
    <cellStyle name="s_Case Europe_2_Backlog 30 Sep 2006_111212 Omzet calculatie def" xfId="24599"/>
    <cellStyle name="s_Case Europe_2_Backlog 30 Sep 2006_121204 Impairment test GTS" xfId="24600"/>
    <cellStyle name="s_Case Europe_2_Backlog 30 Sep 2006_Delphi - Operating model v.1.1 011106" xfId="24601"/>
    <cellStyle name="s_Case Europe_2_Backlog 30 Sep 2006_Delphi - Operating model v.1.1 011106_111212 Omzet calculatie def" xfId="24602"/>
    <cellStyle name="s_Case Europe_2_Backlog 30 Sep 2006_Delphi - Operating model v.1.1 011106_121204 Impairment test GTS" xfId="24603"/>
    <cellStyle name="s_Case Europe_2_Backlog 30 Sep 2006_Delphi_Operating_model_v 1.0 161106" xfId="24604"/>
    <cellStyle name="s_Case Europe_2_Backlog 30 Sep 2006_Delphi_Operating_model_v 1.0 161106_111212 Omzet calculatie def" xfId="24605"/>
    <cellStyle name="s_Case Europe_2_Backlog 30 Sep 2006_Delphi_Operating_model_v 1.0 161106_121204 Impairment test GTS" xfId="24606"/>
    <cellStyle name="s_Case Europe_2_Backlog 30 Sep 2006_Delphi_Operating_model_v(1).1.3_081106" xfId="24607"/>
    <cellStyle name="s_Case Europe_2_Backlog 30 Sep 2006_Delphi_Operating_model_v(1).1.3_081106_111212 Omzet calculatie def" xfId="24608"/>
    <cellStyle name="s_Case Europe_2_Backlog 30 Sep 2006_Delphi_Operating_model_v(1).1.3_081106_121204 Impairment test GTS" xfId="24609"/>
    <cellStyle name="s_Case Europe_Backlog 30 Sep 2006" xfId="24610"/>
    <cellStyle name="s_Case Europe_Backlog 30 Sep 2006_111212 Omzet calculatie def" xfId="24611"/>
    <cellStyle name="s_Case Europe_Backlog 30 Sep 2006_121204 Impairment test GTS" xfId="24612"/>
    <cellStyle name="s_Case Europe_Backlog 30 Sep 2006_Delphi - Operating model v.1.1 011106" xfId="24613"/>
    <cellStyle name="s_Case Europe_Backlog 30 Sep 2006_Delphi - Operating model v.1.1 011106_111212 Omzet calculatie def" xfId="24614"/>
    <cellStyle name="s_Case Europe_Backlog 30 Sep 2006_Delphi - Operating model v.1.1 011106_121204 Impairment test GTS" xfId="24615"/>
    <cellStyle name="s_Case Europe_Backlog 30 Sep 2006_Delphi_Operating_model_v 1.0 161106" xfId="24616"/>
    <cellStyle name="s_Case Europe_Backlog 30 Sep 2006_Delphi_Operating_model_v 1.0 161106_111212 Omzet calculatie def" xfId="24617"/>
    <cellStyle name="s_Case Europe_Backlog 30 Sep 2006_Delphi_Operating_model_v 1.0 161106_121204 Impairment test GTS" xfId="24618"/>
    <cellStyle name="s_Case Europe_Backlog 30 Sep 2006_Delphi_Operating_model_v(1).1.3_081106" xfId="24619"/>
    <cellStyle name="s_Case Europe_Backlog 30 Sep 2006_Delphi_Operating_model_v(1).1.3_081106_111212 Omzet calculatie def" xfId="24620"/>
    <cellStyle name="s_Case Europe_Backlog 30 Sep 2006_Delphi_Operating_model_v(1).1.3_081106_121204 Impairment test GTS" xfId="24621"/>
    <cellStyle name="s_Case Nabisco" xfId="24622"/>
    <cellStyle name="s_Case Nabisco_1" xfId="24623"/>
    <cellStyle name="s_Case Nabisco_1_Backlog 30 Sep 2006" xfId="24624"/>
    <cellStyle name="s_Case Nabisco_1_Backlog 30 Sep 2006_Delphi - Operating model v.1.1 011106" xfId="24625"/>
    <cellStyle name="s_Case Nabisco_1_Backlog 30 Sep 2006_Delphi_Operating_model_v 1.0 161106" xfId="24626"/>
    <cellStyle name="s_Case Nabisco_1_Backlog 30 Sep 2006_Delphi_Operating_model_v(1).1.3_081106" xfId="24627"/>
    <cellStyle name="s_Case Nabisco_111212 Omzet calculatie def" xfId="24628"/>
    <cellStyle name="s_Case Nabisco_121204 Impairment test GTS" xfId="24629"/>
    <cellStyle name="s_Case Nabisco_2" xfId="24630"/>
    <cellStyle name="s_Case Nabisco_2_111212 Omzet calculatie def" xfId="24631"/>
    <cellStyle name="s_Case Nabisco_2_121204 Impairment test GTS" xfId="24632"/>
    <cellStyle name="s_Case Nabisco_2_Backlog 30 Sep 2006" xfId="24633"/>
    <cellStyle name="s_Case Nabisco_2_Backlog 30 Sep 2006_111212 Omzet calculatie def" xfId="24634"/>
    <cellStyle name="s_Case Nabisco_2_Backlog 30 Sep 2006_121204 Impairment test GTS" xfId="24635"/>
    <cellStyle name="s_Case Nabisco_2_Backlog 30 Sep 2006_Delphi - Operating model v.1.1 011106" xfId="24636"/>
    <cellStyle name="s_Case Nabisco_2_Backlog 30 Sep 2006_Delphi - Operating model v.1.1 011106_111212 Omzet calculatie def" xfId="24637"/>
    <cellStyle name="s_Case Nabisco_2_Backlog 30 Sep 2006_Delphi - Operating model v.1.1 011106_121204 Impairment test GTS" xfId="24638"/>
    <cellStyle name="s_Case Nabisco_2_Backlog 30 Sep 2006_Delphi_Operating_model_v 1.0 161106" xfId="24639"/>
    <cellStyle name="s_Case Nabisco_2_Backlog 30 Sep 2006_Delphi_Operating_model_v 1.0 161106_111212 Omzet calculatie def" xfId="24640"/>
    <cellStyle name="s_Case Nabisco_2_Backlog 30 Sep 2006_Delphi_Operating_model_v 1.0 161106_121204 Impairment test GTS" xfId="24641"/>
    <cellStyle name="s_Case Nabisco_2_Backlog 30 Sep 2006_Delphi_Operating_model_v(1).1.3_081106" xfId="24642"/>
    <cellStyle name="s_Case Nabisco_2_Backlog 30 Sep 2006_Delphi_Operating_model_v(1).1.3_081106_111212 Omzet calculatie def" xfId="24643"/>
    <cellStyle name="s_Case Nabisco_2_Backlog 30 Sep 2006_Delphi_Operating_model_v(1).1.3_081106_121204 Impairment test GTS" xfId="24644"/>
    <cellStyle name="s_Case Nabisco_Backlog 30 Sep 2006" xfId="24645"/>
    <cellStyle name="s_Case Nabisco_Backlog 30 Sep 2006_111212 Omzet calculatie def" xfId="24646"/>
    <cellStyle name="s_Case Nabisco_Backlog 30 Sep 2006_121204 Impairment test GTS" xfId="24647"/>
    <cellStyle name="s_Case Nabisco_Backlog 30 Sep 2006_Delphi - Operating model v.1.1 011106" xfId="24648"/>
    <cellStyle name="s_Case Nabisco_Backlog 30 Sep 2006_Delphi - Operating model v.1.1 011106_111212 Omzet calculatie def" xfId="24649"/>
    <cellStyle name="s_Case Nabisco_Backlog 30 Sep 2006_Delphi - Operating model v.1.1 011106_121204 Impairment test GTS" xfId="24650"/>
    <cellStyle name="s_Case Nabisco_Backlog 30 Sep 2006_Delphi_Operating_model_v 1.0 161106" xfId="24651"/>
    <cellStyle name="s_Case Nabisco_Backlog 30 Sep 2006_Delphi_Operating_model_v 1.0 161106_111212 Omzet calculatie def" xfId="24652"/>
    <cellStyle name="s_Case Nabisco_Backlog 30 Sep 2006_Delphi_Operating_model_v 1.0 161106_121204 Impairment test GTS" xfId="24653"/>
    <cellStyle name="s_Case Nabisco_Backlog 30 Sep 2006_Delphi_Operating_model_v(1).1.3_081106" xfId="24654"/>
    <cellStyle name="s_Case Nabisco_Backlog 30 Sep 2006_Delphi_Operating_model_v(1).1.3_081106_111212 Omzet calculatie def" xfId="24655"/>
    <cellStyle name="s_Case Nabisco_Backlog 30 Sep 2006_Delphi_Operating_model_v(1).1.3_081106_121204 Impairment test GTS" xfId="24656"/>
    <cellStyle name="s_Cases" xfId="24657"/>
    <cellStyle name="s_Cases (2)" xfId="24658"/>
    <cellStyle name="s_Cases (2)_1" xfId="24659"/>
    <cellStyle name="s_Cases (2)_1_111212 Omzet calculatie def" xfId="24660"/>
    <cellStyle name="s_Cases (2)_1_121204 Impairment test GTS" xfId="24661"/>
    <cellStyle name="s_Cases (2)_1_Backlog 30 Sep 2006" xfId="24662"/>
    <cellStyle name="s_Cases (2)_1_Backlog 30 Sep 2006_111212 Omzet calculatie def" xfId="24663"/>
    <cellStyle name="s_Cases (2)_1_Backlog 30 Sep 2006_121204 Impairment test GTS" xfId="24664"/>
    <cellStyle name="s_Cases (2)_1_Backlog 30 Sep 2006_Delphi - Operating model v.1.1 011106" xfId="24665"/>
    <cellStyle name="s_Cases (2)_1_Backlog 30 Sep 2006_Delphi - Operating model v.1.1 011106_111212 Omzet calculatie def" xfId="24666"/>
    <cellStyle name="s_Cases (2)_1_Backlog 30 Sep 2006_Delphi - Operating model v.1.1 011106_121204 Impairment test GTS" xfId="24667"/>
    <cellStyle name="s_Cases (2)_1_Backlog 30 Sep 2006_Delphi_Operating_model_v 1.0 161106" xfId="24668"/>
    <cellStyle name="s_Cases (2)_1_Backlog 30 Sep 2006_Delphi_Operating_model_v 1.0 161106_111212 Omzet calculatie def" xfId="24669"/>
    <cellStyle name="s_Cases (2)_1_Backlog 30 Sep 2006_Delphi_Operating_model_v 1.0 161106_121204 Impairment test GTS" xfId="24670"/>
    <cellStyle name="s_Cases (2)_1_Backlog 30 Sep 2006_Delphi_Operating_model_v(1).1.3_081106" xfId="24671"/>
    <cellStyle name="s_Cases (2)_1_Backlog 30 Sep 2006_Delphi_Operating_model_v(1).1.3_081106_111212 Omzet calculatie def" xfId="24672"/>
    <cellStyle name="s_Cases (2)_1_Backlog 30 Sep 2006_Delphi_Operating_model_v(1).1.3_081106_121204 Impairment test GTS" xfId="24673"/>
    <cellStyle name="s_Cases (2)_Backlog 30 Sep 2006" xfId="24674"/>
    <cellStyle name="s_Cases (2)_Backlog 30 Sep 2006_Delphi - Operating model v.1.1 011106" xfId="24675"/>
    <cellStyle name="s_Cases (2)_Backlog 30 Sep 2006_Delphi_Operating_model_v 1.0 161106" xfId="24676"/>
    <cellStyle name="s_Cases (2)_Backlog 30 Sep 2006_Delphi_Operating_model_v(1).1.3_081106" xfId="24677"/>
    <cellStyle name="s_Cases (3)" xfId="24678"/>
    <cellStyle name="s_Cases (3)_1" xfId="24679"/>
    <cellStyle name="s_Cases (3)_1_111212 Omzet calculatie def" xfId="24680"/>
    <cellStyle name="s_Cases (3)_1_121204 Impairment test GTS" xfId="24681"/>
    <cellStyle name="s_Cases (3)_1_Backlog 30 Sep 2006" xfId="24682"/>
    <cellStyle name="s_Cases (3)_1_Backlog 30 Sep 2006_111212 Omzet calculatie def" xfId="24683"/>
    <cellStyle name="s_Cases (3)_1_Backlog 30 Sep 2006_121204 Impairment test GTS" xfId="24684"/>
    <cellStyle name="s_Cases (3)_1_Backlog 30 Sep 2006_Delphi - Operating model v.1.1 011106" xfId="24685"/>
    <cellStyle name="s_Cases (3)_1_Backlog 30 Sep 2006_Delphi - Operating model v.1.1 011106_111212 Omzet calculatie def" xfId="24686"/>
    <cellStyle name="s_Cases (3)_1_Backlog 30 Sep 2006_Delphi - Operating model v.1.1 011106_121204 Impairment test GTS" xfId="24687"/>
    <cellStyle name="s_Cases (3)_1_Backlog 30 Sep 2006_Delphi_Operating_model_v 1.0 161106" xfId="24688"/>
    <cellStyle name="s_Cases (3)_1_Backlog 30 Sep 2006_Delphi_Operating_model_v 1.0 161106_111212 Omzet calculatie def" xfId="24689"/>
    <cellStyle name="s_Cases (3)_1_Backlog 30 Sep 2006_Delphi_Operating_model_v 1.0 161106_121204 Impairment test GTS" xfId="24690"/>
    <cellStyle name="s_Cases (3)_1_Backlog 30 Sep 2006_Delphi_Operating_model_v(1).1.3_081106" xfId="24691"/>
    <cellStyle name="s_Cases (3)_1_Backlog 30 Sep 2006_Delphi_Operating_model_v(1).1.3_081106_111212 Omzet calculatie def" xfId="24692"/>
    <cellStyle name="s_Cases (3)_1_Backlog 30 Sep 2006_Delphi_Operating_model_v(1).1.3_081106_121204 Impairment test GTS" xfId="24693"/>
    <cellStyle name="s_Cases (3)_2" xfId="24694"/>
    <cellStyle name="s_Cases (3)_2_111212 Omzet calculatie def" xfId="24695"/>
    <cellStyle name="s_Cases (3)_2_121204 Impairment test GTS" xfId="24696"/>
    <cellStyle name="s_Cases (3)_2_Backlog 30 Sep 2006" xfId="24697"/>
    <cellStyle name="s_Cases (3)_2_Backlog 30 Sep 2006_111212 Omzet calculatie def" xfId="24698"/>
    <cellStyle name="s_Cases (3)_2_Backlog 30 Sep 2006_121204 Impairment test GTS" xfId="24699"/>
    <cellStyle name="s_Cases (3)_2_Backlog 30 Sep 2006_Delphi - Operating model v.1.1 011106" xfId="24700"/>
    <cellStyle name="s_Cases (3)_2_Backlog 30 Sep 2006_Delphi - Operating model v.1.1 011106_111212 Omzet calculatie def" xfId="24701"/>
    <cellStyle name="s_Cases (3)_2_Backlog 30 Sep 2006_Delphi - Operating model v.1.1 011106_121204 Impairment test GTS" xfId="24702"/>
    <cellStyle name="s_Cases (3)_2_Backlog 30 Sep 2006_Delphi_Operating_model_v 1.0 161106" xfId="24703"/>
    <cellStyle name="s_Cases (3)_2_Backlog 30 Sep 2006_Delphi_Operating_model_v 1.0 161106_111212 Omzet calculatie def" xfId="24704"/>
    <cellStyle name="s_Cases (3)_2_Backlog 30 Sep 2006_Delphi_Operating_model_v 1.0 161106_121204 Impairment test GTS" xfId="24705"/>
    <cellStyle name="s_Cases (3)_2_Backlog 30 Sep 2006_Delphi_Operating_model_v(1).1.3_081106" xfId="24706"/>
    <cellStyle name="s_Cases (3)_2_Backlog 30 Sep 2006_Delphi_Operating_model_v(1).1.3_081106_111212 Omzet calculatie def" xfId="24707"/>
    <cellStyle name="s_Cases (3)_2_Backlog 30 Sep 2006_Delphi_Operating_model_v(1).1.3_081106_121204 Impairment test GTS" xfId="24708"/>
    <cellStyle name="s_Cases (3)_Backlog 30 Sep 2006" xfId="24709"/>
    <cellStyle name="s_Cases (3)_Backlog 30 Sep 2006_Delphi - Operating model v.1.1 011106" xfId="24710"/>
    <cellStyle name="s_Cases (3)_Backlog 30 Sep 2006_Delphi_Operating_model_v 1.0 161106" xfId="24711"/>
    <cellStyle name="s_Cases (3)_Backlog 30 Sep 2006_Delphi_Operating_model_v(1).1.3_081106" xfId="24712"/>
    <cellStyle name="s_Cases (4)" xfId="24713"/>
    <cellStyle name="s_Cases (4)_1" xfId="24714"/>
    <cellStyle name="s_Cases (4)_1_111212 Omzet calculatie def" xfId="24715"/>
    <cellStyle name="s_Cases (4)_1_121204 Impairment test GTS" xfId="24716"/>
    <cellStyle name="s_Cases (4)_1_Backlog 30 Sep 2006" xfId="24717"/>
    <cellStyle name="s_Cases (4)_1_Backlog 30 Sep 2006_111212 Omzet calculatie def" xfId="24718"/>
    <cellStyle name="s_Cases (4)_1_Backlog 30 Sep 2006_121204 Impairment test GTS" xfId="24719"/>
    <cellStyle name="s_Cases (4)_1_Backlog 30 Sep 2006_Delphi - Operating model v.1.1 011106" xfId="24720"/>
    <cellStyle name="s_Cases (4)_1_Backlog 30 Sep 2006_Delphi - Operating model v.1.1 011106_111212 Omzet calculatie def" xfId="24721"/>
    <cellStyle name="s_Cases (4)_1_Backlog 30 Sep 2006_Delphi - Operating model v.1.1 011106_121204 Impairment test GTS" xfId="24722"/>
    <cellStyle name="s_Cases (4)_1_Backlog 30 Sep 2006_Delphi_Operating_model_v 1.0 161106" xfId="24723"/>
    <cellStyle name="s_Cases (4)_1_Backlog 30 Sep 2006_Delphi_Operating_model_v 1.0 161106_111212 Omzet calculatie def" xfId="24724"/>
    <cellStyle name="s_Cases (4)_1_Backlog 30 Sep 2006_Delphi_Operating_model_v 1.0 161106_121204 Impairment test GTS" xfId="24725"/>
    <cellStyle name="s_Cases (4)_1_Backlog 30 Sep 2006_Delphi_Operating_model_v(1).1.3_081106" xfId="24726"/>
    <cellStyle name="s_Cases (4)_1_Backlog 30 Sep 2006_Delphi_Operating_model_v(1).1.3_081106_111212 Omzet calculatie def" xfId="24727"/>
    <cellStyle name="s_Cases (4)_1_Backlog 30 Sep 2006_Delphi_Operating_model_v(1).1.3_081106_121204 Impairment test GTS" xfId="24728"/>
    <cellStyle name="s_Cases (4)_Backlog 30 Sep 2006" xfId="24729"/>
    <cellStyle name="s_Cases (4)_Backlog 30 Sep 2006_Delphi - Operating model v.1.1 011106" xfId="24730"/>
    <cellStyle name="s_Cases (4)_Backlog 30 Sep 2006_Delphi_Operating_model_v 1.0 161106" xfId="24731"/>
    <cellStyle name="s_Cases (4)_Backlog 30 Sep 2006_Delphi_Operating_model_v(1).1.3_081106" xfId="24732"/>
    <cellStyle name="s_Cases SMH" xfId="24733"/>
    <cellStyle name="s_Cases SMH (2)" xfId="24734"/>
    <cellStyle name="s_Cases SMH (2)_1" xfId="24735"/>
    <cellStyle name="s_Cases SMH (2)_1_111212 Omzet calculatie def" xfId="24736"/>
    <cellStyle name="s_Cases SMH (2)_1_121204 Impairment test GTS" xfId="24737"/>
    <cellStyle name="s_Cases SMH (2)_1_Backlog 30 Sep 2006" xfId="24738"/>
    <cellStyle name="s_Cases SMH (2)_1_Backlog 30 Sep 2006_111212 Omzet calculatie def" xfId="24739"/>
    <cellStyle name="s_Cases SMH (2)_1_Backlog 30 Sep 2006_121204 Impairment test GTS" xfId="24740"/>
    <cellStyle name="s_Cases SMH (2)_1_Backlog 30 Sep 2006_Delphi - Operating model v.1.1 011106" xfId="24741"/>
    <cellStyle name="s_Cases SMH (2)_1_Backlog 30 Sep 2006_Delphi - Operating model v.1.1 011106_111212 Omzet calculatie def" xfId="24742"/>
    <cellStyle name="s_Cases SMH (2)_1_Backlog 30 Sep 2006_Delphi - Operating model v.1.1 011106_121204 Impairment test GTS" xfId="24743"/>
    <cellStyle name="s_Cases SMH (2)_1_Backlog 30 Sep 2006_Delphi_Operating_model_v 1.0 161106" xfId="24744"/>
    <cellStyle name="s_Cases SMH (2)_1_Backlog 30 Sep 2006_Delphi_Operating_model_v 1.0 161106_111212 Omzet calculatie def" xfId="24745"/>
    <cellStyle name="s_Cases SMH (2)_1_Backlog 30 Sep 2006_Delphi_Operating_model_v 1.0 161106_121204 Impairment test GTS" xfId="24746"/>
    <cellStyle name="s_Cases SMH (2)_1_Backlog 30 Sep 2006_Delphi_Operating_model_v(1).1.3_081106" xfId="24747"/>
    <cellStyle name="s_Cases SMH (2)_1_Backlog 30 Sep 2006_Delphi_Operating_model_v(1).1.3_081106_111212 Omzet calculatie def" xfId="24748"/>
    <cellStyle name="s_Cases SMH (2)_1_Backlog 30 Sep 2006_Delphi_Operating_model_v(1).1.3_081106_121204 Impairment test GTS" xfId="24749"/>
    <cellStyle name="s_Cases SMH (2)_111212 Omzet calculatie def" xfId="24750"/>
    <cellStyle name="s_Cases SMH (2)_121204 Impairment test GTS" xfId="24751"/>
    <cellStyle name="s_Cases SMH (2)_Backlog 30 Sep 2006" xfId="24752"/>
    <cellStyle name="s_Cases SMH (2)_Backlog 30 Sep 2006_111212 Omzet calculatie def" xfId="24753"/>
    <cellStyle name="s_Cases SMH (2)_Backlog 30 Sep 2006_121204 Impairment test GTS" xfId="24754"/>
    <cellStyle name="s_Cases SMH (2)_Backlog 30 Sep 2006_Delphi - Operating model v.1.1 011106" xfId="24755"/>
    <cellStyle name="s_Cases SMH (2)_Backlog 30 Sep 2006_Delphi - Operating model v.1.1 011106_111212 Omzet calculatie def" xfId="24756"/>
    <cellStyle name="s_Cases SMH (2)_Backlog 30 Sep 2006_Delphi - Operating model v.1.1 011106_121204 Impairment test GTS" xfId="24757"/>
    <cellStyle name="s_Cases SMH (2)_Backlog 30 Sep 2006_Delphi_Operating_model_v 1.0 161106" xfId="24758"/>
    <cellStyle name="s_Cases SMH (2)_Backlog 30 Sep 2006_Delphi_Operating_model_v 1.0 161106_111212 Omzet calculatie def" xfId="24759"/>
    <cellStyle name="s_Cases SMH (2)_Backlog 30 Sep 2006_Delphi_Operating_model_v 1.0 161106_121204 Impairment test GTS" xfId="24760"/>
    <cellStyle name="s_Cases SMH (2)_Backlog 30 Sep 2006_Delphi_Operating_model_v(1).1.3_081106" xfId="24761"/>
    <cellStyle name="s_Cases SMH (2)_Backlog 30 Sep 2006_Delphi_Operating_model_v(1).1.3_081106_111212 Omzet calculatie def" xfId="24762"/>
    <cellStyle name="s_Cases SMH (2)_Backlog 30 Sep 2006_Delphi_Operating_model_v(1).1.3_081106_121204 Impairment test GTS" xfId="24763"/>
    <cellStyle name="s_Cases SMH_1" xfId="24764"/>
    <cellStyle name="s_Cases SMH_1_111212 Omzet calculatie def" xfId="24765"/>
    <cellStyle name="s_Cases SMH_1_121204 Impairment test GTS" xfId="24766"/>
    <cellStyle name="s_Cases SMH_1_Backlog 30 Sep 2006" xfId="24767"/>
    <cellStyle name="s_Cases SMH_1_Backlog 30 Sep 2006_111212 Omzet calculatie def" xfId="24768"/>
    <cellStyle name="s_Cases SMH_1_Backlog 30 Sep 2006_121204 Impairment test GTS" xfId="24769"/>
    <cellStyle name="s_Cases SMH_1_Backlog 30 Sep 2006_Delphi - Operating model v.1.1 011106" xfId="24770"/>
    <cellStyle name="s_Cases SMH_1_Backlog 30 Sep 2006_Delphi - Operating model v.1.1 011106_111212 Omzet calculatie def" xfId="24771"/>
    <cellStyle name="s_Cases SMH_1_Backlog 30 Sep 2006_Delphi - Operating model v.1.1 011106_121204 Impairment test GTS" xfId="24772"/>
    <cellStyle name="s_Cases SMH_1_Backlog 30 Sep 2006_Delphi_Operating_model_v 1.0 161106" xfId="24773"/>
    <cellStyle name="s_Cases SMH_1_Backlog 30 Sep 2006_Delphi_Operating_model_v 1.0 161106_111212 Omzet calculatie def" xfId="24774"/>
    <cellStyle name="s_Cases SMH_1_Backlog 30 Sep 2006_Delphi_Operating_model_v 1.0 161106_121204 Impairment test GTS" xfId="24775"/>
    <cellStyle name="s_Cases SMH_1_Backlog 30 Sep 2006_Delphi_Operating_model_v(1).1.3_081106" xfId="24776"/>
    <cellStyle name="s_Cases SMH_1_Backlog 30 Sep 2006_Delphi_Operating_model_v(1).1.3_081106_111212 Omzet calculatie def" xfId="24777"/>
    <cellStyle name="s_Cases SMH_1_Backlog 30 Sep 2006_Delphi_Operating_model_v(1).1.3_081106_121204 Impairment test GTS" xfId="24778"/>
    <cellStyle name="s_Cases SMH_2" xfId="24779"/>
    <cellStyle name="s_Cases SMH_2_111212 Omzet calculatie def" xfId="24780"/>
    <cellStyle name="s_Cases SMH_2_121204 Impairment test GTS" xfId="24781"/>
    <cellStyle name="s_Cases SMH_2_Backlog 30 Sep 2006" xfId="24782"/>
    <cellStyle name="s_Cases SMH_2_Backlog 30 Sep 2006_111212 Omzet calculatie def" xfId="24783"/>
    <cellStyle name="s_Cases SMH_2_Backlog 30 Sep 2006_121204 Impairment test GTS" xfId="24784"/>
    <cellStyle name="s_Cases SMH_2_Backlog 30 Sep 2006_Delphi - Operating model v.1.1 011106" xfId="24785"/>
    <cellStyle name="s_Cases SMH_2_Backlog 30 Sep 2006_Delphi - Operating model v.1.1 011106_111212 Omzet calculatie def" xfId="24786"/>
    <cellStyle name="s_Cases SMH_2_Backlog 30 Sep 2006_Delphi - Operating model v.1.1 011106_121204 Impairment test GTS" xfId="24787"/>
    <cellStyle name="s_Cases SMH_2_Backlog 30 Sep 2006_Delphi_Operating_model_v 1.0 161106" xfId="24788"/>
    <cellStyle name="s_Cases SMH_2_Backlog 30 Sep 2006_Delphi_Operating_model_v 1.0 161106_111212 Omzet calculatie def" xfId="24789"/>
    <cellStyle name="s_Cases SMH_2_Backlog 30 Sep 2006_Delphi_Operating_model_v 1.0 161106_121204 Impairment test GTS" xfId="24790"/>
    <cellStyle name="s_Cases SMH_2_Backlog 30 Sep 2006_Delphi_Operating_model_v(1).1.3_081106" xfId="24791"/>
    <cellStyle name="s_Cases SMH_2_Backlog 30 Sep 2006_Delphi_Operating_model_v(1).1.3_081106_111212 Omzet calculatie def" xfId="24792"/>
    <cellStyle name="s_Cases SMH_2_Backlog 30 Sep 2006_Delphi_Operating_model_v(1).1.3_081106_121204 Impairment test GTS" xfId="24793"/>
    <cellStyle name="s_Cases SMH_Backlog 30 Sep 2006" xfId="24794"/>
    <cellStyle name="s_Cases SMH_Backlog 30 Sep 2006_Delphi - Operating model v.1.1 011106" xfId="24795"/>
    <cellStyle name="s_Cases SMH_Backlog 30 Sep 2006_Delphi_Operating_model_v 1.0 161106" xfId="24796"/>
    <cellStyle name="s_Cases SMH_Backlog 30 Sep 2006_Delphi_Operating_model_v(1).1.3_081106" xfId="24797"/>
    <cellStyle name="s_Cases TAG" xfId="24798"/>
    <cellStyle name="s_Cases TAG_1" xfId="24799"/>
    <cellStyle name="s_Cases TAG_1_111212 Omzet calculatie def" xfId="24800"/>
    <cellStyle name="s_Cases TAG_1_121204 Impairment test GTS" xfId="24801"/>
    <cellStyle name="s_Cases TAG_1_Backlog 30 Sep 2006" xfId="24802"/>
    <cellStyle name="s_Cases TAG_1_Backlog 30 Sep 2006_111212 Omzet calculatie def" xfId="24803"/>
    <cellStyle name="s_Cases TAG_1_Backlog 30 Sep 2006_121204 Impairment test GTS" xfId="24804"/>
    <cellStyle name="s_Cases TAG_1_Backlog 30 Sep 2006_Delphi - Operating model v.1.1 011106" xfId="24805"/>
    <cellStyle name="s_Cases TAG_1_Backlog 30 Sep 2006_Delphi - Operating model v.1.1 011106_111212 Omzet calculatie def" xfId="24806"/>
    <cellStyle name="s_Cases TAG_1_Backlog 30 Sep 2006_Delphi - Operating model v.1.1 011106_121204 Impairment test GTS" xfId="24807"/>
    <cellStyle name="s_Cases TAG_1_Backlog 30 Sep 2006_Delphi_Operating_model_v 1.0 161106" xfId="24808"/>
    <cellStyle name="s_Cases TAG_1_Backlog 30 Sep 2006_Delphi_Operating_model_v 1.0 161106_111212 Omzet calculatie def" xfId="24809"/>
    <cellStyle name="s_Cases TAG_1_Backlog 30 Sep 2006_Delphi_Operating_model_v 1.0 161106_121204 Impairment test GTS" xfId="24810"/>
    <cellStyle name="s_Cases TAG_1_Backlog 30 Sep 2006_Delphi_Operating_model_v(1).1.3_081106" xfId="24811"/>
    <cellStyle name="s_Cases TAG_1_Backlog 30 Sep 2006_Delphi_Operating_model_v(1).1.3_081106_111212 Omzet calculatie def" xfId="24812"/>
    <cellStyle name="s_Cases TAG_1_Backlog 30 Sep 2006_Delphi_Operating_model_v(1).1.3_081106_121204 Impairment test GTS" xfId="24813"/>
    <cellStyle name="s_Cases TAG_2" xfId="24814"/>
    <cellStyle name="s_Cases TAG_2_111212 Omzet calculatie def" xfId="24815"/>
    <cellStyle name="s_Cases TAG_2_121204 Impairment test GTS" xfId="24816"/>
    <cellStyle name="s_Cases TAG_2_Backlog 30 Sep 2006" xfId="24817"/>
    <cellStyle name="s_Cases TAG_2_Backlog 30 Sep 2006_111212 Omzet calculatie def" xfId="24818"/>
    <cellStyle name="s_Cases TAG_2_Backlog 30 Sep 2006_121204 Impairment test GTS" xfId="24819"/>
    <cellStyle name="s_Cases TAG_2_Backlog 30 Sep 2006_Delphi - Operating model v.1.1 011106" xfId="24820"/>
    <cellStyle name="s_Cases TAG_2_Backlog 30 Sep 2006_Delphi - Operating model v.1.1 011106_111212 Omzet calculatie def" xfId="24821"/>
    <cellStyle name="s_Cases TAG_2_Backlog 30 Sep 2006_Delphi - Operating model v.1.1 011106_121204 Impairment test GTS" xfId="24822"/>
    <cellStyle name="s_Cases TAG_2_Backlog 30 Sep 2006_Delphi_Operating_model_v 1.0 161106" xfId="24823"/>
    <cellStyle name="s_Cases TAG_2_Backlog 30 Sep 2006_Delphi_Operating_model_v 1.0 161106_111212 Omzet calculatie def" xfId="24824"/>
    <cellStyle name="s_Cases TAG_2_Backlog 30 Sep 2006_Delphi_Operating_model_v 1.0 161106_121204 Impairment test GTS" xfId="24825"/>
    <cellStyle name="s_Cases TAG_2_Backlog 30 Sep 2006_Delphi_Operating_model_v(1).1.3_081106" xfId="24826"/>
    <cellStyle name="s_Cases TAG_2_Backlog 30 Sep 2006_Delphi_Operating_model_v(1).1.3_081106_111212 Omzet calculatie def" xfId="24827"/>
    <cellStyle name="s_Cases TAG_2_Backlog 30 Sep 2006_Delphi_Operating_model_v(1).1.3_081106_121204 Impairment test GTS" xfId="24828"/>
    <cellStyle name="s_Cases TAG_Backlog 30 Sep 2006" xfId="24829"/>
    <cellStyle name="s_Cases TAG_Backlog 30 Sep 2006_Delphi - Operating model v.1.1 011106" xfId="24830"/>
    <cellStyle name="s_Cases TAG_Backlog 30 Sep 2006_Delphi_Operating_model_v 1.0 161106" xfId="24831"/>
    <cellStyle name="s_Cases TAG_Backlog 30 Sep 2006_Delphi_Operating_model_v(1).1.3_081106" xfId="24832"/>
    <cellStyle name="s_Cases_1" xfId="24833"/>
    <cellStyle name="s_Cases_1_111212 Omzet calculatie def" xfId="24834"/>
    <cellStyle name="s_Cases_1_121204 Impairment test GTS" xfId="24835"/>
    <cellStyle name="s_Cases_1_Backlog 30 Sep 2006" xfId="24836"/>
    <cellStyle name="s_Cases_1_Backlog 30 Sep 2006_111212 Omzet calculatie def" xfId="24837"/>
    <cellStyle name="s_Cases_1_Backlog 30 Sep 2006_121204 Impairment test GTS" xfId="24838"/>
    <cellStyle name="s_Cases_1_Backlog 30 Sep 2006_Delphi - Operating model v.1.1 011106" xfId="24839"/>
    <cellStyle name="s_Cases_1_Backlog 30 Sep 2006_Delphi - Operating model v.1.1 011106_111212 Omzet calculatie def" xfId="24840"/>
    <cellStyle name="s_Cases_1_Backlog 30 Sep 2006_Delphi - Operating model v.1.1 011106_121204 Impairment test GTS" xfId="24841"/>
    <cellStyle name="s_Cases_1_Backlog 30 Sep 2006_Delphi_Operating_model_v 1.0 161106" xfId="24842"/>
    <cellStyle name="s_Cases_1_Backlog 30 Sep 2006_Delphi_Operating_model_v 1.0 161106_111212 Omzet calculatie def" xfId="24843"/>
    <cellStyle name="s_Cases_1_Backlog 30 Sep 2006_Delphi_Operating_model_v 1.0 161106_121204 Impairment test GTS" xfId="24844"/>
    <cellStyle name="s_Cases_1_Backlog 30 Sep 2006_Delphi_Operating_model_v(1).1.3_081106" xfId="24845"/>
    <cellStyle name="s_Cases_1_Backlog 30 Sep 2006_Delphi_Operating_model_v(1).1.3_081106_111212 Omzet calculatie def" xfId="24846"/>
    <cellStyle name="s_Cases_1_Backlog 30 Sep 2006_Delphi_Operating_model_v(1).1.3_081106_121204 Impairment test GTS" xfId="24847"/>
    <cellStyle name="s_Cases_1_Valuation Summary" xfId="24848"/>
    <cellStyle name="s_Cases_1_Valuation Summary_Backlog 30 Sep 2006" xfId="24849"/>
    <cellStyle name="s_Cases_1_Valuation Summary_Backlog 30 Sep 2006_Delphi - Operating model v.1.1 011106" xfId="24850"/>
    <cellStyle name="s_Cases_1_Valuation Summary_Backlog 30 Sep 2006_Delphi_Operating_model_v 1.0 161106" xfId="24851"/>
    <cellStyle name="s_Cases_1_Valuation Summary_Backlog 30 Sep 2006_Delphi_Operating_model_v(1).1.3_081106" xfId="24852"/>
    <cellStyle name="s_Cases_2" xfId="24853"/>
    <cellStyle name="s_Cases_2_111212 Omzet calculatie def" xfId="24854"/>
    <cellStyle name="s_Cases_2_121204 Impairment test GTS" xfId="24855"/>
    <cellStyle name="s_Cases_2_Backlog 30 Sep 2006" xfId="24856"/>
    <cellStyle name="s_Cases_2_Backlog 30 Sep 2006_111212 Omzet calculatie def" xfId="24857"/>
    <cellStyle name="s_Cases_2_Backlog 30 Sep 2006_121204 Impairment test GTS" xfId="24858"/>
    <cellStyle name="s_Cases_2_Backlog 30 Sep 2006_Delphi - Operating model v.1.1 011106" xfId="24859"/>
    <cellStyle name="s_Cases_2_Backlog 30 Sep 2006_Delphi - Operating model v.1.1 011106_111212 Omzet calculatie def" xfId="24860"/>
    <cellStyle name="s_Cases_2_Backlog 30 Sep 2006_Delphi - Operating model v.1.1 011106_121204 Impairment test GTS" xfId="24861"/>
    <cellStyle name="s_Cases_2_Backlog 30 Sep 2006_Delphi_Operating_model_v 1.0 161106" xfId="24862"/>
    <cellStyle name="s_Cases_2_Backlog 30 Sep 2006_Delphi_Operating_model_v 1.0 161106_111212 Omzet calculatie def" xfId="24863"/>
    <cellStyle name="s_Cases_2_Backlog 30 Sep 2006_Delphi_Operating_model_v 1.0 161106_121204 Impairment test GTS" xfId="24864"/>
    <cellStyle name="s_Cases_2_Backlog 30 Sep 2006_Delphi_Operating_model_v(1).1.3_081106" xfId="24865"/>
    <cellStyle name="s_Cases_2_Backlog 30 Sep 2006_Delphi_Operating_model_v(1).1.3_081106_111212 Omzet calculatie def" xfId="24866"/>
    <cellStyle name="s_Cases_2_Backlog 30 Sep 2006_Delphi_Operating_model_v(1).1.3_081106_121204 Impairment test GTS" xfId="24867"/>
    <cellStyle name="s_Cases_Backlog 30 Sep 2006" xfId="24868"/>
    <cellStyle name="s_Cases_Backlog 30 Sep 2006_Delphi - Operating model v.1.1 011106" xfId="24869"/>
    <cellStyle name="s_Cases_Backlog 30 Sep 2006_Delphi_Operating_model_v 1.0 161106" xfId="24870"/>
    <cellStyle name="s_Cases_Backlog 30 Sep 2006_Delphi_Operating_model_v(1).1.3_081106" xfId="24871"/>
    <cellStyle name="s_Cases_Valuation Summary" xfId="24872"/>
    <cellStyle name="s_Cases_Valuation Summary_111212 Omzet calculatie def" xfId="24873"/>
    <cellStyle name="s_Cases_Valuation Summary_121204 Impairment test GTS" xfId="24874"/>
    <cellStyle name="s_Cases_Valuation Summary_Backlog 30 Sep 2006" xfId="24875"/>
    <cellStyle name="s_Cases_Valuation Summary_Backlog 30 Sep 2006_111212 Omzet calculatie def" xfId="24876"/>
    <cellStyle name="s_Cases_Valuation Summary_Backlog 30 Sep 2006_121204 Impairment test GTS" xfId="24877"/>
    <cellStyle name="s_Cases_Valuation Summary_Backlog 30 Sep 2006_Delphi - Operating model v.1.1 011106" xfId="24878"/>
    <cellStyle name="s_Cases_Valuation Summary_Backlog 30 Sep 2006_Delphi - Operating model v.1.1 011106_111212 Omzet calculatie def" xfId="24879"/>
    <cellStyle name="s_Cases_Valuation Summary_Backlog 30 Sep 2006_Delphi - Operating model v.1.1 011106_121204 Impairment test GTS" xfId="24880"/>
    <cellStyle name="s_Cases_Valuation Summary_Backlog 30 Sep 2006_Delphi_Operating_model_v 1.0 161106" xfId="24881"/>
    <cellStyle name="s_Cases_Valuation Summary_Backlog 30 Sep 2006_Delphi_Operating_model_v 1.0 161106_111212 Omzet calculatie def" xfId="24882"/>
    <cellStyle name="s_Cases_Valuation Summary_Backlog 30 Sep 2006_Delphi_Operating_model_v 1.0 161106_121204 Impairment test GTS" xfId="24883"/>
    <cellStyle name="s_Cases_Valuation Summary_Backlog 30 Sep 2006_Delphi_Operating_model_v(1).1.3_081106" xfId="24884"/>
    <cellStyle name="s_Cases_Valuation Summary_Backlog 30 Sep 2006_Delphi_Operating_model_v(1).1.3_081106_111212 Omzet calculatie def" xfId="24885"/>
    <cellStyle name="s_Cases_Valuation Summary_Backlog 30 Sep 2006_Delphi_Operating_model_v(1).1.3_081106_121204 Impairment test GTS" xfId="24886"/>
    <cellStyle name="s_CasesDialog" xfId="24887"/>
    <cellStyle name="s_CasesDialog_1" xfId="24888"/>
    <cellStyle name="s_CasesDialog_1_111212 Omzet calculatie def" xfId="24889"/>
    <cellStyle name="s_CasesDialog_1_121204 Impairment test GTS" xfId="24890"/>
    <cellStyle name="s_CasesDialog_1_Backlog 30 Sep 2006" xfId="24891"/>
    <cellStyle name="s_CasesDialog_1_Backlog 30 Sep 2006_111212 Omzet calculatie def" xfId="24892"/>
    <cellStyle name="s_CasesDialog_1_Backlog 30 Sep 2006_121204 Impairment test GTS" xfId="24893"/>
    <cellStyle name="s_CasesDialog_1_Backlog 30 Sep 2006_Delphi - Operating model v.1.1 011106" xfId="24894"/>
    <cellStyle name="s_CasesDialog_1_Backlog 30 Sep 2006_Delphi - Operating model v.1.1 011106_111212 Omzet calculatie def" xfId="24895"/>
    <cellStyle name="s_CasesDialog_1_Backlog 30 Sep 2006_Delphi - Operating model v.1.1 011106_121204 Impairment test GTS" xfId="24896"/>
    <cellStyle name="s_CasesDialog_1_Backlog 30 Sep 2006_Delphi_Operating_model_v 1.0 161106" xfId="24897"/>
    <cellStyle name="s_CasesDialog_1_Backlog 30 Sep 2006_Delphi_Operating_model_v 1.0 161106_111212 Omzet calculatie def" xfId="24898"/>
    <cellStyle name="s_CasesDialog_1_Backlog 30 Sep 2006_Delphi_Operating_model_v 1.0 161106_121204 Impairment test GTS" xfId="24899"/>
    <cellStyle name="s_CasesDialog_1_Backlog 30 Sep 2006_Delphi_Operating_model_v(1).1.3_081106" xfId="24900"/>
    <cellStyle name="s_CasesDialog_1_Backlog 30 Sep 2006_Delphi_Operating_model_v(1).1.3_081106_111212 Omzet calculatie def" xfId="24901"/>
    <cellStyle name="s_CasesDialog_1_Backlog 30 Sep 2006_Delphi_Operating_model_v(1).1.3_081106_121204 Impairment test GTS" xfId="24902"/>
    <cellStyle name="s_CasesDialog_1_Cases" xfId="24903"/>
    <cellStyle name="s_CasesDialog_1_Cases_Backlog 30 Sep 2006" xfId="24904"/>
    <cellStyle name="s_CasesDialog_1_Cases_Backlog 30 Sep 2006_Delphi - Operating model v.1.1 011106" xfId="24905"/>
    <cellStyle name="s_CasesDialog_1_Cases_Backlog 30 Sep 2006_Delphi_Operating_model_v 1.0 161106" xfId="24906"/>
    <cellStyle name="s_CasesDialog_1_Cases_Backlog 30 Sep 2006_Delphi_Operating_model_v(1).1.3_081106" xfId="24907"/>
    <cellStyle name="s_CasesDialog_1_Valuation Summary" xfId="24908"/>
    <cellStyle name="s_CasesDialog_1_Valuation Summary_111212 Omzet calculatie def" xfId="24909"/>
    <cellStyle name="s_CasesDialog_1_Valuation Summary_121204 Impairment test GTS" xfId="24910"/>
    <cellStyle name="s_CasesDialog_1_Valuation Summary_Backlog 30 Sep 2006" xfId="24911"/>
    <cellStyle name="s_CasesDialog_1_Valuation Summary_Backlog 30 Sep 2006_111212 Omzet calculatie def" xfId="24912"/>
    <cellStyle name="s_CasesDialog_1_Valuation Summary_Backlog 30 Sep 2006_121204 Impairment test GTS" xfId="24913"/>
    <cellStyle name="s_CasesDialog_1_Valuation Summary_Backlog 30 Sep 2006_Delphi - Operating model v.1.1 011106" xfId="24914"/>
    <cellStyle name="s_CasesDialog_1_Valuation Summary_Backlog 30 Sep 2006_Delphi - Operating model v.1.1 011106_111212 Omzet calculatie def" xfId="24915"/>
    <cellStyle name="s_CasesDialog_1_Valuation Summary_Backlog 30 Sep 2006_Delphi - Operating model v.1.1 011106_121204 Impairment test GTS" xfId="24916"/>
    <cellStyle name="s_CasesDialog_1_Valuation Summary_Backlog 30 Sep 2006_Delphi_Operating_model_v 1.0 161106" xfId="24917"/>
    <cellStyle name="s_CasesDialog_1_Valuation Summary_Backlog 30 Sep 2006_Delphi_Operating_model_v 1.0 161106_111212 Omzet calculatie def" xfId="24918"/>
    <cellStyle name="s_CasesDialog_1_Valuation Summary_Backlog 30 Sep 2006_Delphi_Operating_model_v 1.0 161106_121204 Impairment test GTS" xfId="24919"/>
    <cellStyle name="s_CasesDialog_1_Valuation Summary_Backlog 30 Sep 2006_Delphi_Operating_model_v(1).1.3_081106" xfId="24920"/>
    <cellStyle name="s_CasesDialog_1_Valuation Summary_Backlog 30 Sep 2006_Delphi_Operating_model_v(1).1.3_081106_111212 Omzet calculatie def" xfId="24921"/>
    <cellStyle name="s_CasesDialog_1_Valuation Summary_Backlog 30 Sep 2006_Delphi_Operating_model_v(1).1.3_081106_121204 Impairment test GTS" xfId="24922"/>
    <cellStyle name="s_CasesDialog_111212 Omzet calculatie def" xfId="24923"/>
    <cellStyle name="s_CasesDialog_121204 Impairment test GTS" xfId="24924"/>
    <cellStyle name="s_CasesDialog_2" xfId="24925"/>
    <cellStyle name="s_CasesDialog_2_111212 Omzet calculatie def" xfId="24926"/>
    <cellStyle name="s_CasesDialog_2_121204 Impairment test GTS" xfId="24927"/>
    <cellStyle name="s_CasesDialog_2_Backlog 30 Sep 2006" xfId="24928"/>
    <cellStyle name="s_CasesDialog_2_Backlog 30 Sep 2006_111212 Omzet calculatie def" xfId="24929"/>
    <cellStyle name="s_CasesDialog_2_Backlog 30 Sep 2006_121204 Impairment test GTS" xfId="24930"/>
    <cellStyle name="s_CasesDialog_2_Backlog 30 Sep 2006_Delphi - Operating model v.1.1 011106" xfId="24931"/>
    <cellStyle name="s_CasesDialog_2_Backlog 30 Sep 2006_Delphi - Operating model v.1.1 011106_111212 Omzet calculatie def" xfId="24932"/>
    <cellStyle name="s_CasesDialog_2_Backlog 30 Sep 2006_Delphi - Operating model v.1.1 011106_121204 Impairment test GTS" xfId="24933"/>
    <cellStyle name="s_CasesDialog_2_Backlog 30 Sep 2006_Delphi_Operating_model_v 1.0 161106" xfId="24934"/>
    <cellStyle name="s_CasesDialog_2_Backlog 30 Sep 2006_Delphi_Operating_model_v 1.0 161106_111212 Omzet calculatie def" xfId="24935"/>
    <cellStyle name="s_CasesDialog_2_Backlog 30 Sep 2006_Delphi_Operating_model_v 1.0 161106_121204 Impairment test GTS" xfId="24936"/>
    <cellStyle name="s_CasesDialog_2_Backlog 30 Sep 2006_Delphi_Operating_model_v(1).1.3_081106" xfId="24937"/>
    <cellStyle name="s_CasesDialog_2_Backlog 30 Sep 2006_Delphi_Operating_model_v(1).1.3_081106_111212 Omzet calculatie def" xfId="24938"/>
    <cellStyle name="s_CasesDialog_2_Backlog 30 Sep 2006_Delphi_Operating_model_v(1).1.3_081106_121204 Impairment test GTS" xfId="24939"/>
    <cellStyle name="s_CasesDialog_Backlog 30 Sep 2006" xfId="24940"/>
    <cellStyle name="s_CasesDialog_Backlog 30 Sep 2006_111212 Omzet calculatie def" xfId="24941"/>
    <cellStyle name="s_CasesDialog_Backlog 30 Sep 2006_121204 Impairment test GTS" xfId="24942"/>
    <cellStyle name="s_CasesDialog_Backlog 30 Sep 2006_Delphi - Operating model v.1.1 011106" xfId="24943"/>
    <cellStyle name="s_CasesDialog_Backlog 30 Sep 2006_Delphi - Operating model v.1.1 011106_111212 Omzet calculatie def" xfId="24944"/>
    <cellStyle name="s_CasesDialog_Backlog 30 Sep 2006_Delphi - Operating model v.1.1 011106_121204 Impairment test GTS" xfId="24945"/>
    <cellStyle name="s_CasesDialog_Backlog 30 Sep 2006_Delphi_Operating_model_v 1.0 161106" xfId="24946"/>
    <cellStyle name="s_CasesDialog_Backlog 30 Sep 2006_Delphi_Operating_model_v 1.0 161106_111212 Omzet calculatie def" xfId="24947"/>
    <cellStyle name="s_CasesDialog_Backlog 30 Sep 2006_Delphi_Operating_model_v 1.0 161106_121204 Impairment test GTS" xfId="24948"/>
    <cellStyle name="s_CasesDialog_Backlog 30 Sep 2006_Delphi_Operating_model_v(1).1.3_081106" xfId="24949"/>
    <cellStyle name="s_CasesDialog_Backlog 30 Sep 2006_Delphi_Operating_model_v(1).1.3_081106_111212 Omzet calculatie def" xfId="24950"/>
    <cellStyle name="s_CasesDialog_Backlog 30 Sep 2006_Delphi_Operating_model_v(1).1.3_081106_121204 Impairment test GTS" xfId="24951"/>
    <cellStyle name="s_CasesDialog_Cases" xfId="24952"/>
    <cellStyle name="s_CasesDialog_Cases_111212 Omzet calculatie def" xfId="24953"/>
    <cellStyle name="s_CasesDialog_Cases_121204 Impairment test GTS" xfId="24954"/>
    <cellStyle name="s_CasesDialog_Cases_Backlog 30 Sep 2006" xfId="24955"/>
    <cellStyle name="s_CasesDialog_Cases_Backlog 30 Sep 2006_111212 Omzet calculatie def" xfId="24956"/>
    <cellStyle name="s_CasesDialog_Cases_Backlog 30 Sep 2006_121204 Impairment test GTS" xfId="24957"/>
    <cellStyle name="s_CasesDialog_Cases_Backlog 30 Sep 2006_Delphi - Operating model v.1.1 011106" xfId="24958"/>
    <cellStyle name="s_CasesDialog_Cases_Backlog 30 Sep 2006_Delphi - Operating model v.1.1 011106_111212 Omzet calculatie def" xfId="24959"/>
    <cellStyle name="s_CasesDialog_Cases_Backlog 30 Sep 2006_Delphi - Operating model v.1.1 011106_121204 Impairment test GTS" xfId="24960"/>
    <cellStyle name="s_CasesDialog_Cases_Backlog 30 Sep 2006_Delphi_Operating_model_v 1.0 161106" xfId="24961"/>
    <cellStyle name="s_CasesDialog_Cases_Backlog 30 Sep 2006_Delphi_Operating_model_v 1.0 161106_111212 Omzet calculatie def" xfId="24962"/>
    <cellStyle name="s_CasesDialog_Cases_Backlog 30 Sep 2006_Delphi_Operating_model_v 1.0 161106_121204 Impairment test GTS" xfId="24963"/>
    <cellStyle name="s_CasesDialog_Cases_Backlog 30 Sep 2006_Delphi_Operating_model_v(1).1.3_081106" xfId="24964"/>
    <cellStyle name="s_CasesDialog_Cases_Backlog 30 Sep 2006_Delphi_Operating_model_v(1).1.3_081106_111212 Omzet calculatie def" xfId="24965"/>
    <cellStyle name="s_CasesDialog_Cases_Backlog 30 Sep 2006_Delphi_Operating_model_v(1).1.3_081106_121204 Impairment test GTS" xfId="24966"/>
    <cellStyle name="s_CasesDialog_Valuation Summary" xfId="24967"/>
    <cellStyle name="s_CasesDialog_Valuation Summary_Backlog 30 Sep 2006" xfId="24968"/>
    <cellStyle name="s_CasesDialog_Valuation Summary_Backlog 30 Sep 2006_Delphi - Operating model v.1.1 011106" xfId="24969"/>
    <cellStyle name="s_CasesDialog_Valuation Summary_Backlog 30 Sep 2006_Delphi_Operating_model_v 1.0 161106" xfId="24970"/>
    <cellStyle name="s_CasesDialog_Valuation Summary_Backlog 30 Sep 2006_Delphi_Operating_model_v(1).1.3_081106" xfId="24971"/>
    <cellStyle name="s_ChinaOtherTable" xfId="24972"/>
    <cellStyle name="s_ChinaOtherTable_1" xfId="24973"/>
    <cellStyle name="s_ChinaOtherTable_1_111212 Omzet calculatie def" xfId="24974"/>
    <cellStyle name="s_ChinaOtherTable_1_121204 Impairment test GTS" xfId="24975"/>
    <cellStyle name="s_ChinaOtherTable_1_Backlog 30 Sep 2006" xfId="24976"/>
    <cellStyle name="s_ChinaOtherTable_1_Backlog 30 Sep 2006_111212 Omzet calculatie def" xfId="24977"/>
    <cellStyle name="s_ChinaOtherTable_1_Backlog 30 Sep 2006_121204 Impairment test GTS" xfId="24978"/>
    <cellStyle name="s_ChinaOtherTable_1_Backlog 30 Sep 2006_Delphi - Operating model v.1.1 011106" xfId="24979"/>
    <cellStyle name="s_ChinaOtherTable_1_Backlog 30 Sep 2006_Delphi - Operating model v.1.1 011106_111212 Omzet calculatie def" xfId="24980"/>
    <cellStyle name="s_ChinaOtherTable_1_Backlog 30 Sep 2006_Delphi - Operating model v.1.1 011106_121204 Impairment test GTS" xfId="24981"/>
    <cellStyle name="s_ChinaOtherTable_1_Backlog 30 Sep 2006_Delphi_Operating_model_v 1.0 161106" xfId="24982"/>
    <cellStyle name="s_ChinaOtherTable_1_Backlog 30 Sep 2006_Delphi_Operating_model_v 1.0 161106_111212 Omzet calculatie def" xfId="24983"/>
    <cellStyle name="s_ChinaOtherTable_1_Backlog 30 Sep 2006_Delphi_Operating_model_v 1.0 161106_121204 Impairment test GTS" xfId="24984"/>
    <cellStyle name="s_ChinaOtherTable_1_Backlog 30 Sep 2006_Delphi_Operating_model_v(1).1.3_081106" xfId="24985"/>
    <cellStyle name="s_ChinaOtherTable_1_Backlog 30 Sep 2006_Delphi_Operating_model_v(1).1.3_081106_111212 Omzet calculatie def" xfId="24986"/>
    <cellStyle name="s_ChinaOtherTable_1_Backlog 30 Sep 2006_Delphi_Operating_model_v(1).1.3_081106_121204 Impairment test GTS" xfId="24987"/>
    <cellStyle name="s_ChinaOtherTable_Backlog 30 Sep 2006" xfId="24988"/>
    <cellStyle name="s_ChinaOtherTable_Backlog 30 Sep 2006_Delphi - Operating model v.1.1 011106" xfId="24989"/>
    <cellStyle name="s_ChinaOtherTable_Backlog 30 Sep 2006_Delphi_Operating_model_v 1.0 161106" xfId="24990"/>
    <cellStyle name="s_ChinaOtherTable_Backlog 30 Sep 2006_Delphi_Operating_model_v(1).1.3_081106" xfId="24991"/>
    <cellStyle name="s_Credit Graph" xfId="24992"/>
    <cellStyle name="s_Credit Graph_1" xfId="24993"/>
    <cellStyle name="s_Credit Graph_1_111212 Omzet calculatie def" xfId="24994"/>
    <cellStyle name="s_Credit Graph_1_121204 Impairment test GTS" xfId="24995"/>
    <cellStyle name="s_Credit Graph_1_Backlog 30 Sep 2006" xfId="24996"/>
    <cellStyle name="s_Credit Graph_1_Backlog 30 Sep 2006_111212 Omzet calculatie def" xfId="24997"/>
    <cellStyle name="s_Credit Graph_1_Backlog 30 Sep 2006_121204 Impairment test GTS" xfId="24998"/>
    <cellStyle name="s_Credit Graph_1_Backlog 30 Sep 2006_Delphi - Operating model v.1.1 011106" xfId="24999"/>
    <cellStyle name="s_Credit Graph_1_Backlog 30 Sep 2006_Delphi - Operating model v.1.1 011106_111212 Omzet calculatie def" xfId="25000"/>
    <cellStyle name="s_Credit Graph_1_Backlog 30 Sep 2006_Delphi - Operating model v.1.1 011106_121204 Impairment test GTS" xfId="25001"/>
    <cellStyle name="s_Credit Graph_1_Backlog 30 Sep 2006_Delphi_Operating_model_v 1.0 161106" xfId="25002"/>
    <cellStyle name="s_Credit Graph_1_Backlog 30 Sep 2006_Delphi_Operating_model_v 1.0 161106_111212 Omzet calculatie def" xfId="25003"/>
    <cellStyle name="s_Credit Graph_1_Backlog 30 Sep 2006_Delphi_Operating_model_v 1.0 161106_121204 Impairment test GTS" xfId="25004"/>
    <cellStyle name="s_Credit Graph_1_Backlog 30 Sep 2006_Delphi_Operating_model_v(1).1.3_081106" xfId="25005"/>
    <cellStyle name="s_Credit Graph_1_Backlog 30 Sep 2006_Delphi_Operating_model_v(1).1.3_081106_111212 Omzet calculatie def" xfId="25006"/>
    <cellStyle name="s_Credit Graph_1_Backlog 30 Sep 2006_Delphi_Operating_model_v(1).1.3_081106_121204 Impairment test GTS" xfId="25007"/>
    <cellStyle name="s_Credit Graph_1_Cases" xfId="25008"/>
    <cellStyle name="s_Credit Graph_1_Cases_Backlog 30 Sep 2006" xfId="25009"/>
    <cellStyle name="s_Credit Graph_1_Cases_Backlog 30 Sep 2006_Delphi - Operating model v.1.1 011106" xfId="25010"/>
    <cellStyle name="s_Credit Graph_1_Cases_Backlog 30 Sep 2006_Delphi_Operating_model_v 1.0 161106" xfId="25011"/>
    <cellStyle name="s_Credit Graph_1_Cases_Backlog 30 Sep 2006_Delphi_Operating_model_v(1).1.3_081106" xfId="25012"/>
    <cellStyle name="s_Credit Graph_2" xfId="25013"/>
    <cellStyle name="s_Credit Graph_2_111212 Omzet calculatie def" xfId="25014"/>
    <cellStyle name="s_Credit Graph_2_121204 Impairment test GTS" xfId="25015"/>
    <cellStyle name="s_Credit Graph_2_Backlog 30 Sep 2006" xfId="25016"/>
    <cellStyle name="s_Credit Graph_2_Backlog 30 Sep 2006_111212 Omzet calculatie def" xfId="25017"/>
    <cellStyle name="s_Credit Graph_2_Backlog 30 Sep 2006_121204 Impairment test GTS" xfId="25018"/>
    <cellStyle name="s_Credit Graph_2_Backlog 30 Sep 2006_Delphi - Operating model v.1.1 011106" xfId="25019"/>
    <cellStyle name="s_Credit Graph_2_Backlog 30 Sep 2006_Delphi - Operating model v.1.1 011106_111212 Omzet calculatie def" xfId="25020"/>
    <cellStyle name="s_Credit Graph_2_Backlog 30 Sep 2006_Delphi - Operating model v.1.1 011106_121204 Impairment test GTS" xfId="25021"/>
    <cellStyle name="s_Credit Graph_2_Backlog 30 Sep 2006_Delphi_Operating_model_v 1.0 161106" xfId="25022"/>
    <cellStyle name="s_Credit Graph_2_Backlog 30 Sep 2006_Delphi_Operating_model_v 1.0 161106_111212 Omzet calculatie def" xfId="25023"/>
    <cellStyle name="s_Credit Graph_2_Backlog 30 Sep 2006_Delphi_Operating_model_v 1.0 161106_121204 Impairment test GTS" xfId="25024"/>
    <cellStyle name="s_Credit Graph_2_Backlog 30 Sep 2006_Delphi_Operating_model_v(1).1.3_081106" xfId="25025"/>
    <cellStyle name="s_Credit Graph_2_Backlog 30 Sep 2006_Delphi_Operating_model_v(1).1.3_081106_111212 Omzet calculatie def" xfId="25026"/>
    <cellStyle name="s_Credit Graph_2_Backlog 30 Sep 2006_Delphi_Operating_model_v(1).1.3_081106_121204 Impairment test GTS" xfId="25027"/>
    <cellStyle name="s_Credit Graph_Backlog 30 Sep 2006" xfId="25028"/>
    <cellStyle name="s_Credit Graph_Backlog 30 Sep 2006_Delphi - Operating model v.1.1 011106" xfId="25029"/>
    <cellStyle name="s_Credit Graph_Backlog 30 Sep 2006_Delphi_Operating_model_v 1.0 161106" xfId="25030"/>
    <cellStyle name="s_Credit Graph_Backlog 30 Sep 2006_Delphi_Operating_model_v(1).1.3_081106" xfId="25031"/>
    <cellStyle name="s_Credit Graph_Cases" xfId="25032"/>
    <cellStyle name="s_Credit Graph_Cases_111212 Omzet calculatie def" xfId="25033"/>
    <cellStyle name="s_Credit Graph_Cases_121204 Impairment test GTS" xfId="25034"/>
    <cellStyle name="s_Credit Graph_Cases_Backlog 30 Sep 2006" xfId="25035"/>
    <cellStyle name="s_Credit Graph_Cases_Backlog 30 Sep 2006_111212 Omzet calculatie def" xfId="25036"/>
    <cellStyle name="s_Credit Graph_Cases_Backlog 30 Sep 2006_121204 Impairment test GTS" xfId="25037"/>
    <cellStyle name="s_Credit Graph_Cases_Backlog 30 Sep 2006_Delphi - Operating model v.1.1 011106" xfId="25038"/>
    <cellStyle name="s_Credit Graph_Cases_Backlog 30 Sep 2006_Delphi - Operating model v.1.1 011106_111212 Omzet calculatie def" xfId="25039"/>
    <cellStyle name="s_Credit Graph_Cases_Backlog 30 Sep 2006_Delphi - Operating model v.1.1 011106_121204 Impairment test GTS" xfId="25040"/>
    <cellStyle name="s_Credit Graph_Cases_Backlog 30 Sep 2006_Delphi_Operating_model_v 1.0 161106" xfId="25041"/>
    <cellStyle name="s_Credit Graph_Cases_Backlog 30 Sep 2006_Delphi_Operating_model_v 1.0 161106_111212 Omzet calculatie def" xfId="25042"/>
    <cellStyle name="s_Credit Graph_Cases_Backlog 30 Sep 2006_Delphi_Operating_model_v 1.0 161106_121204 Impairment test GTS" xfId="25043"/>
    <cellStyle name="s_Credit Graph_Cases_Backlog 30 Sep 2006_Delphi_Operating_model_v(1).1.3_081106" xfId="25044"/>
    <cellStyle name="s_Credit Graph_Cases_Backlog 30 Sep 2006_Delphi_Operating_model_v(1).1.3_081106_111212 Omzet calculatie def" xfId="25045"/>
    <cellStyle name="s_Credit Graph_Cases_Backlog 30 Sep 2006_Delphi_Operating_model_v(1).1.3_081106_121204 Impairment test GTS" xfId="25046"/>
    <cellStyle name="s_CSP (2)" xfId="25047"/>
    <cellStyle name="s_DCF" xfId="25048"/>
    <cellStyle name="s_DCF Inputs" xfId="25049"/>
    <cellStyle name="s_DCF Inputs_1" xfId="25050"/>
    <cellStyle name="s_DCF Inputs_1_Backlog 30 Sep 2006" xfId="25051"/>
    <cellStyle name="s_DCF Inputs_1_Backlog 30 Sep 2006_Delphi - Operating model v.1.1 011106" xfId="25052"/>
    <cellStyle name="s_DCF Inputs_1_Backlog 30 Sep 2006_Delphi_Operating_model_v 1.0 161106" xfId="25053"/>
    <cellStyle name="s_DCF Inputs_1_Backlog 30 Sep 2006_Delphi_Operating_model_v(1).1.3_081106" xfId="25054"/>
    <cellStyle name="s_DCF Inputs_1_Cases" xfId="25055"/>
    <cellStyle name="s_DCF Inputs_1_Cases_Backlog 30 Sep 2006" xfId="25056"/>
    <cellStyle name="s_DCF Inputs_1_Cases_Backlog 30 Sep 2006_Delphi - Operating model v.1.1 011106" xfId="25057"/>
    <cellStyle name="s_DCF Inputs_1_Cases_Backlog 30 Sep 2006_Delphi_Operating_model_v 1.0 161106" xfId="25058"/>
    <cellStyle name="s_DCF Inputs_1_Cases_Backlog 30 Sep 2006_Delphi_Operating_model_v(1).1.3_081106" xfId="25059"/>
    <cellStyle name="s_DCF Inputs_1_Print_Manager" xfId="25060"/>
    <cellStyle name="s_DCF Inputs_1_Print_Manager_111212 Omzet calculatie def" xfId="25061"/>
    <cellStyle name="s_DCF Inputs_1_Print_Manager_121204 Impairment test GTS" xfId="25062"/>
    <cellStyle name="s_DCF Inputs_1_Print_Manager_Backlog 30 Sep 2006" xfId="25063"/>
    <cellStyle name="s_DCF Inputs_1_Print_Manager_Backlog 30 Sep 2006_111212 Omzet calculatie def" xfId="25064"/>
    <cellStyle name="s_DCF Inputs_1_Print_Manager_Backlog 30 Sep 2006_121204 Impairment test GTS" xfId="25065"/>
    <cellStyle name="s_DCF Inputs_1_Print_Manager_Backlog 30 Sep 2006_Delphi - Operating model v.1.1 011106" xfId="25066"/>
    <cellStyle name="s_DCF Inputs_1_Print_Manager_Backlog 30 Sep 2006_Delphi - Operating model v.1.1 011106_111212 Omzet calculatie def" xfId="25067"/>
    <cellStyle name="s_DCF Inputs_1_Print_Manager_Backlog 30 Sep 2006_Delphi - Operating model v.1.1 011106_121204 Impairment test GTS" xfId="25068"/>
    <cellStyle name="s_DCF Inputs_1_Print_Manager_Backlog 30 Sep 2006_Delphi_Operating_model_v 1.0 161106" xfId="25069"/>
    <cellStyle name="s_DCF Inputs_1_Print_Manager_Backlog 30 Sep 2006_Delphi_Operating_model_v 1.0 161106_111212 Omzet calculatie def" xfId="25070"/>
    <cellStyle name="s_DCF Inputs_1_Print_Manager_Backlog 30 Sep 2006_Delphi_Operating_model_v 1.0 161106_121204 Impairment test GTS" xfId="25071"/>
    <cellStyle name="s_DCF Inputs_1_Print_Manager_Backlog 30 Sep 2006_Delphi_Operating_model_v(1).1.3_081106" xfId="25072"/>
    <cellStyle name="s_DCF Inputs_1_Print_Manager_Backlog 30 Sep 2006_Delphi_Operating_model_v(1).1.3_081106_111212 Omzet calculatie def" xfId="25073"/>
    <cellStyle name="s_DCF Inputs_1_Print_Manager_Backlog 30 Sep 2006_Delphi_Operating_model_v(1).1.3_081106_121204 Impairment test GTS" xfId="25074"/>
    <cellStyle name="s_DCF Inputs_1_Scenario_Macro" xfId="25075"/>
    <cellStyle name="s_DCF Inputs_1_Scenario_Macro_111212 Omzet calculatie def" xfId="25076"/>
    <cellStyle name="s_DCF Inputs_1_Scenario_Macro_121204 Impairment test GTS" xfId="25077"/>
    <cellStyle name="s_DCF Inputs_1_Scenario_Macro_Backlog 30 Sep 2006" xfId="25078"/>
    <cellStyle name="s_DCF Inputs_1_Scenario_Macro_Backlog 30 Sep 2006_111212 Omzet calculatie def" xfId="25079"/>
    <cellStyle name="s_DCF Inputs_1_Scenario_Macro_Backlog 30 Sep 2006_121204 Impairment test GTS" xfId="25080"/>
    <cellStyle name="s_DCF Inputs_1_Scenario_Macro_Backlog 30 Sep 2006_Delphi - Operating model v.1.1 011106" xfId="25081"/>
    <cellStyle name="s_DCF Inputs_1_Scenario_Macro_Backlog 30 Sep 2006_Delphi - Operating model v.1.1 011106_111212 Omzet calculatie def" xfId="25082"/>
    <cellStyle name="s_DCF Inputs_1_Scenario_Macro_Backlog 30 Sep 2006_Delphi - Operating model v.1.1 011106_121204 Impairment test GTS" xfId="25083"/>
    <cellStyle name="s_DCF Inputs_1_Scenario_Macro_Backlog 30 Sep 2006_Delphi_Operating_model_v 1.0 161106" xfId="25084"/>
    <cellStyle name="s_DCF Inputs_1_Scenario_Macro_Backlog 30 Sep 2006_Delphi_Operating_model_v 1.0 161106_111212 Omzet calculatie def" xfId="25085"/>
    <cellStyle name="s_DCF Inputs_1_Scenario_Macro_Backlog 30 Sep 2006_Delphi_Operating_model_v 1.0 161106_121204 Impairment test GTS" xfId="25086"/>
    <cellStyle name="s_DCF Inputs_1_Scenario_Macro_Backlog 30 Sep 2006_Delphi_Operating_model_v(1).1.3_081106" xfId="25087"/>
    <cellStyle name="s_DCF Inputs_1_Scenario_Macro_Backlog 30 Sep 2006_Delphi_Operating_model_v(1).1.3_081106_111212 Omzet calculatie def" xfId="25088"/>
    <cellStyle name="s_DCF Inputs_1_Scenario_Macro_Backlog 30 Sep 2006_Delphi_Operating_model_v(1).1.3_081106_121204 Impairment test GTS" xfId="25089"/>
    <cellStyle name="s_DCF Inputs_1_Scenario_Manager" xfId="25090"/>
    <cellStyle name="s_DCF Inputs_1_Scenario_Manager_111212 Omzet calculatie def" xfId="25091"/>
    <cellStyle name="s_DCF Inputs_1_Scenario_Manager_121204 Impairment test GTS" xfId="25092"/>
    <cellStyle name="s_DCF Inputs_1_Scenario_Manager_Backlog 30 Sep 2006" xfId="25093"/>
    <cellStyle name="s_DCF Inputs_1_Scenario_Manager_Backlog 30 Sep 2006_111212 Omzet calculatie def" xfId="25094"/>
    <cellStyle name="s_DCF Inputs_1_Scenario_Manager_Backlog 30 Sep 2006_121204 Impairment test GTS" xfId="25095"/>
    <cellStyle name="s_DCF Inputs_1_Scenario_Manager_Backlog 30 Sep 2006_Delphi - Operating model v.1.1 011106" xfId="25096"/>
    <cellStyle name="s_DCF Inputs_1_Scenario_Manager_Backlog 30 Sep 2006_Delphi - Operating model v.1.1 011106_111212 Omzet calculatie def" xfId="25097"/>
    <cellStyle name="s_DCF Inputs_1_Scenario_Manager_Backlog 30 Sep 2006_Delphi - Operating model v.1.1 011106_121204 Impairment test GTS" xfId="25098"/>
    <cellStyle name="s_DCF Inputs_1_Scenario_Manager_Backlog 30 Sep 2006_Delphi_Operating_model_v 1.0 161106" xfId="25099"/>
    <cellStyle name="s_DCF Inputs_1_Scenario_Manager_Backlog 30 Sep 2006_Delphi_Operating_model_v 1.0 161106_111212 Omzet calculatie def" xfId="25100"/>
    <cellStyle name="s_DCF Inputs_1_Scenario_Manager_Backlog 30 Sep 2006_Delphi_Operating_model_v 1.0 161106_121204 Impairment test GTS" xfId="25101"/>
    <cellStyle name="s_DCF Inputs_1_Scenario_Manager_Backlog 30 Sep 2006_Delphi_Operating_model_v(1).1.3_081106" xfId="25102"/>
    <cellStyle name="s_DCF Inputs_1_Scenario_Manager_Backlog 30 Sep 2006_Delphi_Operating_model_v(1).1.3_081106_111212 Omzet calculatie def" xfId="25103"/>
    <cellStyle name="s_DCF Inputs_1_Scenario_Manager_Backlog 30 Sep 2006_Delphi_Operating_model_v(1).1.3_081106_121204 Impairment test GTS" xfId="25104"/>
    <cellStyle name="s_DCF Inputs_111212 Omzet calculatie def" xfId="25105"/>
    <cellStyle name="s_DCF Inputs_121204 Impairment test GTS" xfId="25106"/>
    <cellStyle name="s_DCF Inputs_2" xfId="25107"/>
    <cellStyle name="s_DCF Inputs_2_111212 Omzet calculatie def" xfId="25108"/>
    <cellStyle name="s_DCF Inputs_2_121204 Impairment test GTS" xfId="25109"/>
    <cellStyle name="s_DCF Inputs_2_Backlog 30 Sep 2006" xfId="25110"/>
    <cellStyle name="s_DCF Inputs_2_Backlog 30 Sep 2006_111212 Omzet calculatie def" xfId="25111"/>
    <cellStyle name="s_DCF Inputs_2_Backlog 30 Sep 2006_121204 Impairment test GTS" xfId="25112"/>
    <cellStyle name="s_DCF Inputs_2_Backlog 30 Sep 2006_Delphi - Operating model v.1.1 011106" xfId="25113"/>
    <cellStyle name="s_DCF Inputs_2_Backlog 30 Sep 2006_Delphi - Operating model v.1.1 011106_111212 Omzet calculatie def" xfId="25114"/>
    <cellStyle name="s_DCF Inputs_2_Backlog 30 Sep 2006_Delphi - Operating model v.1.1 011106_121204 Impairment test GTS" xfId="25115"/>
    <cellStyle name="s_DCF Inputs_2_Backlog 30 Sep 2006_Delphi_Operating_model_v 1.0 161106" xfId="25116"/>
    <cellStyle name="s_DCF Inputs_2_Backlog 30 Sep 2006_Delphi_Operating_model_v 1.0 161106_111212 Omzet calculatie def" xfId="25117"/>
    <cellStyle name="s_DCF Inputs_2_Backlog 30 Sep 2006_Delphi_Operating_model_v 1.0 161106_121204 Impairment test GTS" xfId="25118"/>
    <cellStyle name="s_DCF Inputs_2_Backlog 30 Sep 2006_Delphi_Operating_model_v(1).1.3_081106" xfId="25119"/>
    <cellStyle name="s_DCF Inputs_2_Backlog 30 Sep 2006_Delphi_Operating_model_v(1).1.3_081106_111212 Omzet calculatie def" xfId="25120"/>
    <cellStyle name="s_DCF Inputs_2_Backlog 30 Sep 2006_Delphi_Operating_model_v(1).1.3_081106_121204 Impairment test GTS" xfId="25121"/>
    <cellStyle name="s_DCF Inputs_Backlog 30 Sep 2006" xfId="25122"/>
    <cellStyle name="s_DCF Inputs_Backlog 30 Sep 2006_111212 Omzet calculatie def" xfId="25123"/>
    <cellStyle name="s_DCF Inputs_Backlog 30 Sep 2006_121204 Impairment test GTS" xfId="25124"/>
    <cellStyle name="s_DCF Inputs_Backlog 30 Sep 2006_Delphi - Operating model v.1.1 011106" xfId="25125"/>
    <cellStyle name="s_DCF Inputs_Backlog 30 Sep 2006_Delphi - Operating model v.1.1 011106_111212 Omzet calculatie def" xfId="25126"/>
    <cellStyle name="s_DCF Inputs_Backlog 30 Sep 2006_Delphi - Operating model v.1.1 011106_121204 Impairment test GTS" xfId="25127"/>
    <cellStyle name="s_DCF Inputs_Backlog 30 Sep 2006_Delphi_Operating_model_v 1.0 161106" xfId="25128"/>
    <cellStyle name="s_DCF Inputs_Backlog 30 Sep 2006_Delphi_Operating_model_v 1.0 161106_111212 Omzet calculatie def" xfId="25129"/>
    <cellStyle name="s_DCF Inputs_Backlog 30 Sep 2006_Delphi_Operating_model_v 1.0 161106_121204 Impairment test GTS" xfId="25130"/>
    <cellStyle name="s_DCF Inputs_Backlog 30 Sep 2006_Delphi_Operating_model_v(1).1.3_081106" xfId="25131"/>
    <cellStyle name="s_DCF Inputs_Backlog 30 Sep 2006_Delphi_Operating_model_v(1).1.3_081106_111212 Omzet calculatie def" xfId="25132"/>
    <cellStyle name="s_DCF Inputs_Backlog 30 Sep 2006_Delphi_Operating_model_v(1).1.3_081106_121204 Impairment test GTS" xfId="25133"/>
    <cellStyle name="s_DCF Inputs_Cases" xfId="25134"/>
    <cellStyle name="s_DCF Inputs_Cases_111212 Omzet calculatie def" xfId="25135"/>
    <cellStyle name="s_DCF Inputs_Cases_121204 Impairment test GTS" xfId="25136"/>
    <cellStyle name="s_DCF Inputs_Cases_Backlog 30 Sep 2006" xfId="25137"/>
    <cellStyle name="s_DCF Inputs_Cases_Backlog 30 Sep 2006_111212 Omzet calculatie def" xfId="25138"/>
    <cellStyle name="s_DCF Inputs_Cases_Backlog 30 Sep 2006_121204 Impairment test GTS" xfId="25139"/>
    <cellStyle name="s_DCF Inputs_Cases_Backlog 30 Sep 2006_Delphi - Operating model v.1.1 011106" xfId="25140"/>
    <cellStyle name="s_DCF Inputs_Cases_Backlog 30 Sep 2006_Delphi - Operating model v.1.1 011106_111212 Omzet calculatie def" xfId="25141"/>
    <cellStyle name="s_DCF Inputs_Cases_Backlog 30 Sep 2006_Delphi - Operating model v.1.1 011106_121204 Impairment test GTS" xfId="25142"/>
    <cellStyle name="s_DCF Inputs_Cases_Backlog 30 Sep 2006_Delphi_Operating_model_v 1.0 161106" xfId="25143"/>
    <cellStyle name="s_DCF Inputs_Cases_Backlog 30 Sep 2006_Delphi_Operating_model_v 1.0 161106_111212 Omzet calculatie def" xfId="25144"/>
    <cellStyle name="s_DCF Inputs_Cases_Backlog 30 Sep 2006_Delphi_Operating_model_v 1.0 161106_121204 Impairment test GTS" xfId="25145"/>
    <cellStyle name="s_DCF Inputs_Cases_Backlog 30 Sep 2006_Delphi_Operating_model_v(1).1.3_081106" xfId="25146"/>
    <cellStyle name="s_DCF Inputs_Cases_Backlog 30 Sep 2006_Delphi_Operating_model_v(1).1.3_081106_111212 Omzet calculatie def" xfId="25147"/>
    <cellStyle name="s_DCF Inputs_Cases_Backlog 30 Sep 2006_Delphi_Operating_model_v(1).1.3_081106_121204 Impairment test GTS" xfId="25148"/>
    <cellStyle name="s_DCF Inputs_Print_Manager" xfId="25149"/>
    <cellStyle name="s_DCF Inputs_Print_Manager_Backlog 30 Sep 2006" xfId="25150"/>
    <cellStyle name="s_DCF Inputs_Print_Manager_Backlog 30 Sep 2006_Delphi - Operating model v.1.1 011106" xfId="25151"/>
    <cellStyle name="s_DCF Inputs_Print_Manager_Backlog 30 Sep 2006_Delphi_Operating_model_v 1.0 161106" xfId="25152"/>
    <cellStyle name="s_DCF Inputs_Print_Manager_Backlog 30 Sep 2006_Delphi_Operating_model_v(1).1.3_081106" xfId="25153"/>
    <cellStyle name="s_DCF Inputs_Scenario_Macro" xfId="25154"/>
    <cellStyle name="s_DCF Inputs_Scenario_Macro_Backlog 30 Sep 2006" xfId="25155"/>
    <cellStyle name="s_DCF Inputs_Scenario_Macro_Backlog 30 Sep 2006_Delphi - Operating model v.1.1 011106" xfId="25156"/>
    <cellStyle name="s_DCF Inputs_Scenario_Macro_Backlog 30 Sep 2006_Delphi_Operating_model_v 1.0 161106" xfId="25157"/>
    <cellStyle name="s_DCF Inputs_Scenario_Macro_Backlog 30 Sep 2006_Delphi_Operating_model_v(1).1.3_081106" xfId="25158"/>
    <cellStyle name="s_DCF Inputs_Scenario_Manager" xfId="25159"/>
    <cellStyle name="s_DCF Inputs_Scenario_Manager_Backlog 30 Sep 2006" xfId="25160"/>
    <cellStyle name="s_DCF Inputs_Scenario_Manager_Backlog 30 Sep 2006_Delphi - Operating model v.1.1 011106" xfId="25161"/>
    <cellStyle name="s_DCF Inputs_Scenario_Manager_Backlog 30 Sep 2006_Delphi_Operating_model_v 1.0 161106" xfId="25162"/>
    <cellStyle name="s_DCF Inputs_Scenario_Manager_Backlog 30 Sep 2006_Delphi_Operating_model_v(1).1.3_081106" xfId="25163"/>
    <cellStyle name="s_DCF Matrix" xfId="25164"/>
    <cellStyle name="s_DCF Matrix_1" xfId="25165"/>
    <cellStyle name="s_DCF Matrix_1_Backlog 30 Sep 2006" xfId="25166"/>
    <cellStyle name="s_DCF Matrix_1_Backlog 30 Sep 2006_Delphi - Operating model v.1.1 011106" xfId="25167"/>
    <cellStyle name="s_DCF Matrix_1_Backlog 30 Sep 2006_Delphi_Operating_model_v 1.0 161106" xfId="25168"/>
    <cellStyle name="s_DCF Matrix_1_Backlog 30 Sep 2006_Delphi_Operating_model_v(1).1.3_081106" xfId="25169"/>
    <cellStyle name="s_DCF Matrix_1_Cases" xfId="25170"/>
    <cellStyle name="s_DCF Matrix_1_Cases_Backlog 30 Sep 2006" xfId="25171"/>
    <cellStyle name="s_DCF Matrix_1_Cases_Backlog 30 Sep 2006_Delphi - Operating model v.1.1 011106" xfId="25172"/>
    <cellStyle name="s_DCF Matrix_1_Cases_Backlog 30 Sep 2006_Delphi_Operating_model_v 1.0 161106" xfId="25173"/>
    <cellStyle name="s_DCF Matrix_1_Cases_Backlog 30 Sep 2006_Delphi_Operating_model_v(1).1.3_081106" xfId="25174"/>
    <cellStyle name="s_DCF Matrix_1_Print_Manager" xfId="25175"/>
    <cellStyle name="s_DCF Matrix_1_Print_Manager_111212 Omzet calculatie def" xfId="25176"/>
    <cellStyle name="s_DCF Matrix_1_Print_Manager_121204 Impairment test GTS" xfId="25177"/>
    <cellStyle name="s_DCF Matrix_1_Print_Manager_Backlog 30 Sep 2006" xfId="25178"/>
    <cellStyle name="s_DCF Matrix_1_Print_Manager_Backlog 30 Sep 2006_111212 Omzet calculatie def" xfId="25179"/>
    <cellStyle name="s_DCF Matrix_1_Print_Manager_Backlog 30 Sep 2006_121204 Impairment test GTS" xfId="25180"/>
    <cellStyle name="s_DCF Matrix_1_Print_Manager_Backlog 30 Sep 2006_Delphi - Operating model v.1.1 011106" xfId="25181"/>
    <cellStyle name="s_DCF Matrix_1_Print_Manager_Backlog 30 Sep 2006_Delphi - Operating model v.1.1 011106_111212 Omzet calculatie def" xfId="25182"/>
    <cellStyle name="s_DCF Matrix_1_Print_Manager_Backlog 30 Sep 2006_Delphi - Operating model v.1.1 011106_121204 Impairment test GTS" xfId="25183"/>
    <cellStyle name="s_DCF Matrix_1_Print_Manager_Backlog 30 Sep 2006_Delphi_Operating_model_v 1.0 161106" xfId="25184"/>
    <cellStyle name="s_DCF Matrix_1_Print_Manager_Backlog 30 Sep 2006_Delphi_Operating_model_v 1.0 161106_111212 Omzet calculatie def" xfId="25185"/>
    <cellStyle name="s_DCF Matrix_1_Print_Manager_Backlog 30 Sep 2006_Delphi_Operating_model_v 1.0 161106_121204 Impairment test GTS" xfId="25186"/>
    <cellStyle name="s_DCF Matrix_1_Print_Manager_Backlog 30 Sep 2006_Delphi_Operating_model_v(1).1.3_081106" xfId="25187"/>
    <cellStyle name="s_DCF Matrix_1_Print_Manager_Backlog 30 Sep 2006_Delphi_Operating_model_v(1).1.3_081106_111212 Omzet calculatie def" xfId="25188"/>
    <cellStyle name="s_DCF Matrix_1_Print_Manager_Backlog 30 Sep 2006_Delphi_Operating_model_v(1).1.3_081106_121204 Impairment test GTS" xfId="25189"/>
    <cellStyle name="s_DCF Matrix_1_Scenario_Macro" xfId="25190"/>
    <cellStyle name="s_DCF Matrix_1_Scenario_Macro_111212 Omzet calculatie def" xfId="25191"/>
    <cellStyle name="s_DCF Matrix_1_Scenario_Macro_121204 Impairment test GTS" xfId="25192"/>
    <cellStyle name="s_DCF Matrix_1_Scenario_Macro_Backlog 30 Sep 2006" xfId="25193"/>
    <cellStyle name="s_DCF Matrix_1_Scenario_Macro_Backlog 30 Sep 2006_111212 Omzet calculatie def" xfId="25194"/>
    <cellStyle name="s_DCF Matrix_1_Scenario_Macro_Backlog 30 Sep 2006_121204 Impairment test GTS" xfId="25195"/>
    <cellStyle name="s_DCF Matrix_1_Scenario_Macro_Backlog 30 Sep 2006_Delphi - Operating model v.1.1 011106" xfId="25196"/>
    <cellStyle name="s_DCF Matrix_1_Scenario_Macro_Backlog 30 Sep 2006_Delphi - Operating model v.1.1 011106_111212 Omzet calculatie def" xfId="25197"/>
    <cellStyle name="s_DCF Matrix_1_Scenario_Macro_Backlog 30 Sep 2006_Delphi - Operating model v.1.1 011106_121204 Impairment test GTS" xfId="25198"/>
    <cellStyle name="s_DCF Matrix_1_Scenario_Macro_Backlog 30 Sep 2006_Delphi_Operating_model_v 1.0 161106" xfId="25199"/>
    <cellStyle name="s_DCF Matrix_1_Scenario_Macro_Backlog 30 Sep 2006_Delphi_Operating_model_v 1.0 161106_111212 Omzet calculatie def" xfId="25200"/>
    <cellStyle name="s_DCF Matrix_1_Scenario_Macro_Backlog 30 Sep 2006_Delphi_Operating_model_v 1.0 161106_121204 Impairment test GTS" xfId="25201"/>
    <cellStyle name="s_DCF Matrix_1_Scenario_Macro_Backlog 30 Sep 2006_Delphi_Operating_model_v(1).1.3_081106" xfId="25202"/>
    <cellStyle name="s_DCF Matrix_1_Scenario_Macro_Backlog 30 Sep 2006_Delphi_Operating_model_v(1).1.3_081106_111212 Omzet calculatie def" xfId="25203"/>
    <cellStyle name="s_DCF Matrix_1_Scenario_Macro_Backlog 30 Sep 2006_Delphi_Operating_model_v(1).1.3_081106_121204 Impairment test GTS" xfId="25204"/>
    <cellStyle name="s_DCF Matrix_1_Scenario_Manager" xfId="25205"/>
    <cellStyle name="s_DCF Matrix_1_Scenario_Manager_111212 Omzet calculatie def" xfId="25206"/>
    <cellStyle name="s_DCF Matrix_1_Scenario_Manager_121204 Impairment test GTS" xfId="25207"/>
    <cellStyle name="s_DCF Matrix_1_Scenario_Manager_Backlog 30 Sep 2006" xfId="25208"/>
    <cellStyle name="s_DCF Matrix_1_Scenario_Manager_Backlog 30 Sep 2006_111212 Omzet calculatie def" xfId="25209"/>
    <cellStyle name="s_DCF Matrix_1_Scenario_Manager_Backlog 30 Sep 2006_121204 Impairment test GTS" xfId="25210"/>
    <cellStyle name="s_DCF Matrix_1_Scenario_Manager_Backlog 30 Sep 2006_Delphi - Operating model v.1.1 011106" xfId="25211"/>
    <cellStyle name="s_DCF Matrix_1_Scenario_Manager_Backlog 30 Sep 2006_Delphi - Operating model v.1.1 011106_111212 Omzet calculatie def" xfId="25212"/>
    <cellStyle name="s_DCF Matrix_1_Scenario_Manager_Backlog 30 Sep 2006_Delphi - Operating model v.1.1 011106_121204 Impairment test GTS" xfId="25213"/>
    <cellStyle name="s_DCF Matrix_1_Scenario_Manager_Backlog 30 Sep 2006_Delphi_Operating_model_v 1.0 161106" xfId="25214"/>
    <cellStyle name="s_DCF Matrix_1_Scenario_Manager_Backlog 30 Sep 2006_Delphi_Operating_model_v 1.0 161106_111212 Omzet calculatie def" xfId="25215"/>
    <cellStyle name="s_DCF Matrix_1_Scenario_Manager_Backlog 30 Sep 2006_Delphi_Operating_model_v 1.0 161106_121204 Impairment test GTS" xfId="25216"/>
    <cellStyle name="s_DCF Matrix_1_Scenario_Manager_Backlog 30 Sep 2006_Delphi_Operating_model_v(1).1.3_081106" xfId="25217"/>
    <cellStyle name="s_DCF Matrix_1_Scenario_Manager_Backlog 30 Sep 2006_Delphi_Operating_model_v(1).1.3_081106_111212 Omzet calculatie def" xfId="25218"/>
    <cellStyle name="s_DCF Matrix_1_Scenario_Manager_Backlog 30 Sep 2006_Delphi_Operating_model_v(1).1.3_081106_121204 Impairment test GTS" xfId="25219"/>
    <cellStyle name="s_DCF Matrix_111212 Omzet calculatie def" xfId="25220"/>
    <cellStyle name="s_DCF Matrix_121204 Impairment test GTS" xfId="25221"/>
    <cellStyle name="s_DCF Matrix_2" xfId="25222"/>
    <cellStyle name="s_DCF Matrix_2_111212 Omzet calculatie def" xfId="25223"/>
    <cellStyle name="s_DCF Matrix_2_121204 Impairment test GTS" xfId="25224"/>
    <cellStyle name="s_DCF Matrix_2_Backlog 30 Sep 2006" xfId="25225"/>
    <cellStyle name="s_DCF Matrix_2_Backlog 30 Sep 2006_111212 Omzet calculatie def" xfId="25226"/>
    <cellStyle name="s_DCF Matrix_2_Backlog 30 Sep 2006_121204 Impairment test GTS" xfId="25227"/>
    <cellStyle name="s_DCF Matrix_2_Backlog 30 Sep 2006_Delphi - Operating model v.1.1 011106" xfId="25228"/>
    <cellStyle name="s_DCF Matrix_2_Backlog 30 Sep 2006_Delphi - Operating model v.1.1 011106_111212 Omzet calculatie def" xfId="25229"/>
    <cellStyle name="s_DCF Matrix_2_Backlog 30 Sep 2006_Delphi - Operating model v.1.1 011106_121204 Impairment test GTS" xfId="25230"/>
    <cellStyle name="s_DCF Matrix_2_Backlog 30 Sep 2006_Delphi_Operating_model_v 1.0 161106" xfId="25231"/>
    <cellStyle name="s_DCF Matrix_2_Backlog 30 Sep 2006_Delphi_Operating_model_v 1.0 161106_111212 Omzet calculatie def" xfId="25232"/>
    <cellStyle name="s_DCF Matrix_2_Backlog 30 Sep 2006_Delphi_Operating_model_v 1.0 161106_121204 Impairment test GTS" xfId="25233"/>
    <cellStyle name="s_DCF Matrix_2_Backlog 30 Sep 2006_Delphi_Operating_model_v(1).1.3_081106" xfId="25234"/>
    <cellStyle name="s_DCF Matrix_2_Backlog 30 Sep 2006_Delphi_Operating_model_v(1).1.3_081106_111212 Omzet calculatie def" xfId="25235"/>
    <cellStyle name="s_DCF Matrix_2_Backlog 30 Sep 2006_Delphi_Operating_model_v(1).1.3_081106_121204 Impairment test GTS" xfId="25236"/>
    <cellStyle name="s_DCF Matrix_Backlog 30 Sep 2006" xfId="25237"/>
    <cellStyle name="s_DCF Matrix_Backlog 30 Sep 2006_111212 Omzet calculatie def" xfId="25238"/>
    <cellStyle name="s_DCF Matrix_Backlog 30 Sep 2006_121204 Impairment test GTS" xfId="25239"/>
    <cellStyle name="s_DCF Matrix_Backlog 30 Sep 2006_Delphi - Operating model v.1.1 011106" xfId="25240"/>
    <cellStyle name="s_DCF Matrix_Backlog 30 Sep 2006_Delphi - Operating model v.1.1 011106_111212 Omzet calculatie def" xfId="25241"/>
    <cellStyle name="s_DCF Matrix_Backlog 30 Sep 2006_Delphi - Operating model v.1.1 011106_121204 Impairment test GTS" xfId="25242"/>
    <cellStyle name="s_DCF Matrix_Backlog 30 Sep 2006_Delphi_Operating_model_v 1.0 161106" xfId="25243"/>
    <cellStyle name="s_DCF Matrix_Backlog 30 Sep 2006_Delphi_Operating_model_v 1.0 161106_111212 Omzet calculatie def" xfId="25244"/>
    <cellStyle name="s_DCF Matrix_Backlog 30 Sep 2006_Delphi_Operating_model_v 1.0 161106_121204 Impairment test GTS" xfId="25245"/>
    <cellStyle name="s_DCF Matrix_Backlog 30 Sep 2006_Delphi_Operating_model_v(1).1.3_081106" xfId="25246"/>
    <cellStyle name="s_DCF Matrix_Backlog 30 Sep 2006_Delphi_Operating_model_v(1).1.3_081106_111212 Omzet calculatie def" xfId="25247"/>
    <cellStyle name="s_DCF Matrix_Backlog 30 Sep 2006_Delphi_Operating_model_v(1).1.3_081106_121204 Impairment test GTS" xfId="25248"/>
    <cellStyle name="s_DCF Matrix_Cases" xfId="25249"/>
    <cellStyle name="s_DCF Matrix_Cases_111212 Omzet calculatie def" xfId="25250"/>
    <cellStyle name="s_DCF Matrix_Cases_121204 Impairment test GTS" xfId="25251"/>
    <cellStyle name="s_DCF Matrix_Cases_Backlog 30 Sep 2006" xfId="25252"/>
    <cellStyle name="s_DCF Matrix_Cases_Backlog 30 Sep 2006_111212 Omzet calculatie def" xfId="25253"/>
    <cellStyle name="s_DCF Matrix_Cases_Backlog 30 Sep 2006_121204 Impairment test GTS" xfId="25254"/>
    <cellStyle name="s_DCF Matrix_Cases_Backlog 30 Sep 2006_Delphi - Operating model v.1.1 011106" xfId="25255"/>
    <cellStyle name="s_DCF Matrix_Cases_Backlog 30 Sep 2006_Delphi - Operating model v.1.1 011106_111212 Omzet calculatie def" xfId="25256"/>
    <cellStyle name="s_DCF Matrix_Cases_Backlog 30 Sep 2006_Delphi - Operating model v.1.1 011106_121204 Impairment test GTS" xfId="25257"/>
    <cellStyle name="s_DCF Matrix_Cases_Backlog 30 Sep 2006_Delphi_Operating_model_v 1.0 161106" xfId="25258"/>
    <cellStyle name="s_DCF Matrix_Cases_Backlog 30 Sep 2006_Delphi_Operating_model_v 1.0 161106_111212 Omzet calculatie def" xfId="25259"/>
    <cellStyle name="s_DCF Matrix_Cases_Backlog 30 Sep 2006_Delphi_Operating_model_v 1.0 161106_121204 Impairment test GTS" xfId="25260"/>
    <cellStyle name="s_DCF Matrix_Cases_Backlog 30 Sep 2006_Delphi_Operating_model_v(1).1.3_081106" xfId="25261"/>
    <cellStyle name="s_DCF Matrix_Cases_Backlog 30 Sep 2006_Delphi_Operating_model_v(1).1.3_081106_111212 Omzet calculatie def" xfId="25262"/>
    <cellStyle name="s_DCF Matrix_Cases_Backlog 30 Sep 2006_Delphi_Operating_model_v(1).1.3_081106_121204 Impairment test GTS" xfId="25263"/>
    <cellStyle name="s_DCF Matrix_Print_Manager" xfId="25264"/>
    <cellStyle name="s_DCF Matrix_Print_Manager_Backlog 30 Sep 2006" xfId="25265"/>
    <cellStyle name="s_DCF Matrix_Print_Manager_Backlog 30 Sep 2006_Delphi - Operating model v.1.1 011106" xfId="25266"/>
    <cellStyle name="s_DCF Matrix_Print_Manager_Backlog 30 Sep 2006_Delphi_Operating_model_v 1.0 161106" xfId="25267"/>
    <cellStyle name="s_DCF Matrix_Print_Manager_Backlog 30 Sep 2006_Delphi_Operating_model_v(1).1.3_081106" xfId="25268"/>
    <cellStyle name="s_DCF Matrix_Scenario_Macro" xfId="25269"/>
    <cellStyle name="s_DCF Matrix_Scenario_Macro_Backlog 30 Sep 2006" xfId="25270"/>
    <cellStyle name="s_DCF Matrix_Scenario_Macro_Backlog 30 Sep 2006_Delphi - Operating model v.1.1 011106" xfId="25271"/>
    <cellStyle name="s_DCF Matrix_Scenario_Macro_Backlog 30 Sep 2006_Delphi_Operating_model_v 1.0 161106" xfId="25272"/>
    <cellStyle name="s_DCF Matrix_Scenario_Macro_Backlog 30 Sep 2006_Delphi_Operating_model_v(1).1.3_081106" xfId="25273"/>
    <cellStyle name="s_DCF Matrix_Scenario_Manager" xfId="25274"/>
    <cellStyle name="s_DCF Matrix_Scenario_Manager_Backlog 30 Sep 2006" xfId="25275"/>
    <cellStyle name="s_DCF Matrix_Scenario_Manager_Backlog 30 Sep 2006_Delphi - Operating model v.1.1 011106" xfId="25276"/>
    <cellStyle name="s_DCF Matrix_Scenario_Manager_Backlog 30 Sep 2006_Delphi_Operating_model_v 1.0 161106" xfId="25277"/>
    <cellStyle name="s_DCF Matrix_Scenario_Manager_Backlog 30 Sep 2006_Delphi_Operating_model_v(1).1.3_081106" xfId="25278"/>
    <cellStyle name="s_DCF_1" xfId="25279"/>
    <cellStyle name="s_DCF_1_111212 Omzet calculatie def" xfId="25280"/>
    <cellStyle name="s_DCF_1_121204 Impairment test GTS" xfId="25281"/>
    <cellStyle name="s_DCF_1_Backlog 30 Sep 2006" xfId="25282"/>
    <cellStyle name="s_DCF_1_Backlog 30 Sep 2006_111212 Omzet calculatie def" xfId="25283"/>
    <cellStyle name="s_DCF_1_Backlog 30 Sep 2006_121204 Impairment test GTS" xfId="25284"/>
    <cellStyle name="s_DCF_1_Backlog 30 Sep 2006_Delphi - Operating model v.1.1 011106" xfId="25285"/>
    <cellStyle name="s_DCF_1_Backlog 30 Sep 2006_Delphi - Operating model v.1.1 011106_111212 Omzet calculatie def" xfId="25286"/>
    <cellStyle name="s_DCF_1_Backlog 30 Sep 2006_Delphi - Operating model v.1.1 011106_121204 Impairment test GTS" xfId="25287"/>
    <cellStyle name="s_DCF_1_Backlog 30 Sep 2006_Delphi_Operating_model_v 1.0 161106" xfId="25288"/>
    <cellStyle name="s_DCF_1_Backlog 30 Sep 2006_Delphi_Operating_model_v 1.0 161106_111212 Omzet calculatie def" xfId="25289"/>
    <cellStyle name="s_DCF_1_Backlog 30 Sep 2006_Delphi_Operating_model_v 1.0 161106_121204 Impairment test GTS" xfId="25290"/>
    <cellStyle name="s_DCF_1_Backlog 30 Sep 2006_Delphi_Operating_model_v(1).1.3_081106" xfId="25291"/>
    <cellStyle name="s_DCF_1_Backlog 30 Sep 2006_Delphi_Operating_model_v(1).1.3_081106_111212 Omzet calculatie def" xfId="25292"/>
    <cellStyle name="s_DCF_1_Backlog 30 Sep 2006_Delphi_Operating_model_v(1).1.3_081106_121204 Impairment test GTS" xfId="25293"/>
    <cellStyle name="s_DCF_1_Cases" xfId="25294"/>
    <cellStyle name="s_DCF_1_Cases_Backlog 30 Sep 2006" xfId="25295"/>
    <cellStyle name="s_DCF_1_Cases_Backlog 30 Sep 2006_Delphi - Operating model v.1.1 011106" xfId="25296"/>
    <cellStyle name="s_DCF_1_Cases_Backlog 30 Sep 2006_Delphi_Operating_model_v 1.0 161106" xfId="25297"/>
    <cellStyle name="s_DCF_1_Cases_Backlog 30 Sep 2006_Delphi_Operating_model_v(1).1.3_081106" xfId="25298"/>
    <cellStyle name="s_DCF_2" xfId="25299"/>
    <cellStyle name="s_DCF_2_111212 Omzet calculatie def" xfId="25300"/>
    <cellStyle name="s_DCF_2_121204 Impairment test GTS" xfId="25301"/>
    <cellStyle name="s_DCF_2_Backlog 30 Sep 2006" xfId="25302"/>
    <cellStyle name="s_DCF_2_Backlog 30 Sep 2006_111212 Omzet calculatie def" xfId="25303"/>
    <cellStyle name="s_DCF_2_Backlog 30 Sep 2006_121204 Impairment test GTS" xfId="25304"/>
    <cellStyle name="s_DCF_2_Backlog 30 Sep 2006_Delphi - Operating model v.1.1 011106" xfId="25305"/>
    <cellStyle name="s_DCF_2_Backlog 30 Sep 2006_Delphi - Operating model v.1.1 011106_111212 Omzet calculatie def" xfId="25306"/>
    <cellStyle name="s_DCF_2_Backlog 30 Sep 2006_Delphi - Operating model v.1.1 011106_121204 Impairment test GTS" xfId="25307"/>
    <cellStyle name="s_DCF_2_Backlog 30 Sep 2006_Delphi_Operating_model_v 1.0 161106" xfId="25308"/>
    <cellStyle name="s_DCF_2_Backlog 30 Sep 2006_Delphi_Operating_model_v 1.0 161106_111212 Omzet calculatie def" xfId="25309"/>
    <cellStyle name="s_DCF_2_Backlog 30 Sep 2006_Delphi_Operating_model_v 1.0 161106_121204 Impairment test GTS" xfId="25310"/>
    <cellStyle name="s_DCF_2_Backlog 30 Sep 2006_Delphi_Operating_model_v(1).1.3_081106" xfId="25311"/>
    <cellStyle name="s_DCF_2_Backlog 30 Sep 2006_Delphi_Operating_model_v(1).1.3_081106_111212 Omzet calculatie def" xfId="25312"/>
    <cellStyle name="s_DCF_2_Backlog 30 Sep 2006_Delphi_Operating_model_v(1).1.3_081106_121204 Impairment test GTS" xfId="25313"/>
    <cellStyle name="s_DCF_Backlog 30 Sep 2006" xfId="25314"/>
    <cellStyle name="s_DCF_Backlog 30 Sep 2006_Delphi - Operating model v.1.1 011106" xfId="25315"/>
    <cellStyle name="s_DCF_Backlog 30 Sep 2006_Delphi_Operating_model_v 1.0 161106" xfId="25316"/>
    <cellStyle name="s_DCF_Backlog 30 Sep 2006_Delphi_Operating_model_v(1).1.3_081106" xfId="25317"/>
    <cellStyle name="s_DCF_Cases" xfId="25318"/>
    <cellStyle name="s_DCF_Cases_111212 Omzet calculatie def" xfId="25319"/>
    <cellStyle name="s_DCF_Cases_121204 Impairment test GTS" xfId="25320"/>
    <cellStyle name="s_DCF_Cases_Backlog 30 Sep 2006" xfId="25321"/>
    <cellStyle name="s_DCF_Cases_Backlog 30 Sep 2006_111212 Omzet calculatie def" xfId="25322"/>
    <cellStyle name="s_DCF_Cases_Backlog 30 Sep 2006_121204 Impairment test GTS" xfId="25323"/>
    <cellStyle name="s_DCF_Cases_Backlog 30 Sep 2006_Delphi - Operating model v.1.1 011106" xfId="25324"/>
    <cellStyle name="s_DCF_Cases_Backlog 30 Sep 2006_Delphi - Operating model v.1.1 011106_111212 Omzet calculatie def" xfId="25325"/>
    <cellStyle name="s_DCF_Cases_Backlog 30 Sep 2006_Delphi - Operating model v.1.1 011106_121204 Impairment test GTS" xfId="25326"/>
    <cellStyle name="s_DCF_Cases_Backlog 30 Sep 2006_Delphi_Operating_model_v 1.0 161106" xfId="25327"/>
    <cellStyle name="s_DCF_Cases_Backlog 30 Sep 2006_Delphi_Operating_model_v 1.0 161106_111212 Omzet calculatie def" xfId="25328"/>
    <cellStyle name="s_DCF_Cases_Backlog 30 Sep 2006_Delphi_Operating_model_v 1.0 161106_121204 Impairment test GTS" xfId="25329"/>
    <cellStyle name="s_DCF_Cases_Backlog 30 Sep 2006_Delphi_Operating_model_v(1).1.3_081106" xfId="25330"/>
    <cellStyle name="s_DCF_Cases_Backlog 30 Sep 2006_Delphi_Operating_model_v(1).1.3_081106_111212 Omzet calculatie def" xfId="25331"/>
    <cellStyle name="s_DCF_Cases_Backlog 30 Sep 2006_Delphi_Operating_model_v(1).1.3_081106_121204 Impairment test GTS" xfId="25332"/>
    <cellStyle name="s_DCFLBO Code" xfId="25333"/>
    <cellStyle name="s_DCFLBO Code_1" xfId="25334"/>
    <cellStyle name="s_DCFLBO Code_1_111212 Omzet calculatie def" xfId="25335"/>
    <cellStyle name="s_DCFLBO Code_1_121204 Impairment test GTS" xfId="25336"/>
    <cellStyle name="s_DCFLBO Code_1_Backlog 30 Sep 2006" xfId="25337"/>
    <cellStyle name="s_DCFLBO Code_1_Backlog 30 Sep 2006_111212 Omzet calculatie def" xfId="25338"/>
    <cellStyle name="s_DCFLBO Code_1_Backlog 30 Sep 2006_121204 Impairment test GTS" xfId="25339"/>
    <cellStyle name="s_DCFLBO Code_1_Backlog 30 Sep 2006_Delphi - Operating model v.1.1 011106" xfId="25340"/>
    <cellStyle name="s_DCFLBO Code_1_Backlog 30 Sep 2006_Delphi - Operating model v.1.1 011106_111212 Omzet calculatie def" xfId="25341"/>
    <cellStyle name="s_DCFLBO Code_1_Backlog 30 Sep 2006_Delphi - Operating model v.1.1 011106_121204 Impairment test GTS" xfId="25342"/>
    <cellStyle name="s_DCFLBO Code_1_Backlog 30 Sep 2006_Delphi_Operating_model_v 1.0 161106" xfId="25343"/>
    <cellStyle name="s_DCFLBO Code_1_Backlog 30 Sep 2006_Delphi_Operating_model_v 1.0 161106_111212 Omzet calculatie def" xfId="25344"/>
    <cellStyle name="s_DCFLBO Code_1_Backlog 30 Sep 2006_Delphi_Operating_model_v 1.0 161106_121204 Impairment test GTS" xfId="25345"/>
    <cellStyle name="s_DCFLBO Code_1_Backlog 30 Sep 2006_Delphi_Operating_model_v(1).1.3_081106" xfId="25346"/>
    <cellStyle name="s_DCFLBO Code_1_Backlog 30 Sep 2006_Delphi_Operating_model_v(1).1.3_081106_111212 Omzet calculatie def" xfId="25347"/>
    <cellStyle name="s_DCFLBO Code_1_Backlog 30 Sep 2006_Delphi_Operating_model_v(1).1.3_081106_121204 Impairment test GTS" xfId="25348"/>
    <cellStyle name="s_DCFLBO Code_1_cfroi" xfId="25349"/>
    <cellStyle name="s_DCFLBO Code_1_cfroi_111212 Omzet calculatie def" xfId="25350"/>
    <cellStyle name="s_DCFLBO Code_1_cfroi_121204 Impairment test GTS" xfId="25351"/>
    <cellStyle name="s_DCFLBO Code_1_cfroi_Backlog 30 Sep 2006" xfId="25352"/>
    <cellStyle name="s_DCFLBO Code_1_cfroi_Backlog 30 Sep 2006_111212 Omzet calculatie def" xfId="25353"/>
    <cellStyle name="s_DCFLBO Code_1_cfroi_Backlog 30 Sep 2006_121204 Impairment test GTS" xfId="25354"/>
    <cellStyle name="s_DCFLBO Code_1_cfroi_Backlog 30 Sep 2006_Delphi - Operating model v.1.1 011106" xfId="25355"/>
    <cellStyle name="s_DCFLBO Code_1_cfroi_Backlog 30 Sep 2006_Delphi - Operating model v.1.1 011106_111212 Omzet calculatie def" xfId="25356"/>
    <cellStyle name="s_DCFLBO Code_1_cfroi_Backlog 30 Sep 2006_Delphi - Operating model v.1.1 011106_121204 Impairment test GTS" xfId="25357"/>
    <cellStyle name="s_DCFLBO Code_1_cfroi_Backlog 30 Sep 2006_Delphi_Operating_model_v 1.0 161106" xfId="25358"/>
    <cellStyle name="s_DCFLBO Code_1_cfroi_Backlog 30 Sep 2006_Delphi_Operating_model_v 1.0 161106_111212 Omzet calculatie def" xfId="25359"/>
    <cellStyle name="s_DCFLBO Code_1_cfroi_Backlog 30 Sep 2006_Delphi_Operating_model_v 1.0 161106_121204 Impairment test GTS" xfId="25360"/>
    <cellStyle name="s_DCFLBO Code_1_cfroi_Backlog 30 Sep 2006_Delphi_Operating_model_v(1).1.3_081106" xfId="25361"/>
    <cellStyle name="s_DCFLBO Code_1_cfroi_Backlog 30 Sep 2006_Delphi_Operating_model_v(1).1.3_081106_111212 Omzet calculatie def" xfId="25362"/>
    <cellStyle name="s_DCFLBO Code_1_cfroi_Backlog 30 Sep 2006_Delphi_Operating_model_v(1).1.3_081106_121204 Impairment test GTS" xfId="25363"/>
    <cellStyle name="s_DCFLBO Code_1_MergeSumm" xfId="25364"/>
    <cellStyle name="s_DCFLBO Code_1_MergeSumm_111212 Omzet calculatie def" xfId="25365"/>
    <cellStyle name="s_DCFLBO Code_1_MergeSumm_121204 Impairment test GTS" xfId="25366"/>
    <cellStyle name="s_DCFLBO Code_1_MergeSumm_Backlog 30 Sep 2006" xfId="25367"/>
    <cellStyle name="s_DCFLBO Code_1_MergeSumm_Backlog 30 Sep 2006_111212 Omzet calculatie def" xfId="25368"/>
    <cellStyle name="s_DCFLBO Code_1_MergeSumm_Backlog 30 Sep 2006_121204 Impairment test GTS" xfId="25369"/>
    <cellStyle name="s_DCFLBO Code_1_MergeSumm_Backlog 30 Sep 2006_Delphi - Operating model v.1.1 011106" xfId="25370"/>
    <cellStyle name="s_DCFLBO Code_1_MergeSumm_Backlog 30 Sep 2006_Delphi - Operating model v.1.1 011106_111212 Omzet calculatie def" xfId="25371"/>
    <cellStyle name="s_DCFLBO Code_1_MergeSumm_Backlog 30 Sep 2006_Delphi - Operating model v.1.1 011106_121204 Impairment test GTS" xfId="25372"/>
    <cellStyle name="s_DCFLBO Code_1_MergeSumm_Backlog 30 Sep 2006_Delphi_Operating_model_v 1.0 161106" xfId="25373"/>
    <cellStyle name="s_DCFLBO Code_1_MergeSumm_Backlog 30 Sep 2006_Delphi_Operating_model_v 1.0 161106_111212 Omzet calculatie def" xfId="25374"/>
    <cellStyle name="s_DCFLBO Code_1_MergeSumm_Backlog 30 Sep 2006_Delphi_Operating_model_v 1.0 161106_121204 Impairment test GTS" xfId="25375"/>
    <cellStyle name="s_DCFLBO Code_1_MergeSumm_Backlog 30 Sep 2006_Delphi_Operating_model_v(1).1.3_081106" xfId="25376"/>
    <cellStyle name="s_DCFLBO Code_1_MergeSumm_Backlog 30 Sep 2006_Delphi_Operating_model_v(1).1.3_081106_111212 Omzet calculatie def" xfId="25377"/>
    <cellStyle name="s_DCFLBO Code_1_MergeSumm_Backlog 30 Sep 2006_Delphi_Operating_model_v(1).1.3_081106_121204 Impairment test GTS" xfId="25378"/>
    <cellStyle name="s_DCFLBO Code_1_Print_Manager" xfId="25379"/>
    <cellStyle name="s_DCFLBO Code_1_Print_Manager_111212 Omzet calculatie def" xfId="25380"/>
    <cellStyle name="s_DCFLBO Code_1_Print_Manager_121204 Impairment test GTS" xfId="25381"/>
    <cellStyle name="s_DCFLBO Code_1_Print_Manager_Backlog 30 Sep 2006" xfId="25382"/>
    <cellStyle name="s_DCFLBO Code_1_Print_Manager_Backlog 30 Sep 2006_111212 Omzet calculatie def" xfId="25383"/>
    <cellStyle name="s_DCFLBO Code_1_Print_Manager_Backlog 30 Sep 2006_121204 Impairment test GTS" xfId="25384"/>
    <cellStyle name="s_DCFLBO Code_1_Print_Manager_Backlog 30 Sep 2006_Delphi - Operating model v.1.1 011106" xfId="25385"/>
    <cellStyle name="s_DCFLBO Code_1_Print_Manager_Backlog 30 Sep 2006_Delphi - Operating model v.1.1 011106_111212 Omzet calculatie def" xfId="25386"/>
    <cellStyle name="s_DCFLBO Code_1_Print_Manager_Backlog 30 Sep 2006_Delphi - Operating model v.1.1 011106_121204 Impairment test GTS" xfId="25387"/>
    <cellStyle name="s_DCFLBO Code_1_Print_Manager_Backlog 30 Sep 2006_Delphi_Operating_model_v 1.0 161106" xfId="25388"/>
    <cellStyle name="s_DCFLBO Code_1_Print_Manager_Backlog 30 Sep 2006_Delphi_Operating_model_v 1.0 161106_111212 Omzet calculatie def" xfId="25389"/>
    <cellStyle name="s_DCFLBO Code_1_Print_Manager_Backlog 30 Sep 2006_Delphi_Operating_model_v 1.0 161106_121204 Impairment test GTS" xfId="25390"/>
    <cellStyle name="s_DCFLBO Code_1_Print_Manager_Backlog 30 Sep 2006_Delphi_Operating_model_v(1).1.3_081106" xfId="25391"/>
    <cellStyle name="s_DCFLBO Code_1_Print_Manager_Backlog 30 Sep 2006_Delphi_Operating_model_v(1).1.3_081106_111212 Omzet calculatie def" xfId="25392"/>
    <cellStyle name="s_DCFLBO Code_1_Print_Manager_Backlog 30 Sep 2006_Delphi_Operating_model_v(1).1.3_081106_121204 Impairment test GTS" xfId="25393"/>
    <cellStyle name="s_DCFLBO Code_1_Probability" xfId="25394"/>
    <cellStyle name="s_DCFLBO Code_1_Probability_111212 Omzet calculatie def" xfId="25395"/>
    <cellStyle name="s_DCFLBO Code_1_Probability_121204 Impairment test GTS" xfId="25396"/>
    <cellStyle name="s_DCFLBO Code_1_Probability_Backlog 30 Sep 2006" xfId="25397"/>
    <cellStyle name="s_DCFLBO Code_1_Probability_Backlog 30 Sep 2006_111212 Omzet calculatie def" xfId="25398"/>
    <cellStyle name="s_DCFLBO Code_1_Probability_Backlog 30 Sep 2006_121204 Impairment test GTS" xfId="25399"/>
    <cellStyle name="s_DCFLBO Code_1_Probability_Backlog 30 Sep 2006_Delphi - Operating model v.1.1 011106" xfId="25400"/>
    <cellStyle name="s_DCFLBO Code_1_Probability_Backlog 30 Sep 2006_Delphi - Operating model v.1.1 011106_111212 Omzet calculatie def" xfId="25401"/>
    <cellStyle name="s_DCFLBO Code_1_Probability_Backlog 30 Sep 2006_Delphi - Operating model v.1.1 011106_121204 Impairment test GTS" xfId="25402"/>
    <cellStyle name="s_DCFLBO Code_1_Probability_Backlog 30 Sep 2006_Delphi_Operating_model_v 1.0 161106" xfId="25403"/>
    <cellStyle name="s_DCFLBO Code_1_Probability_Backlog 30 Sep 2006_Delphi_Operating_model_v 1.0 161106_111212 Omzet calculatie def" xfId="25404"/>
    <cellStyle name="s_DCFLBO Code_1_Probability_Backlog 30 Sep 2006_Delphi_Operating_model_v 1.0 161106_121204 Impairment test GTS" xfId="25405"/>
    <cellStyle name="s_DCFLBO Code_1_Probability_Backlog 30 Sep 2006_Delphi_Operating_model_v(1).1.3_081106" xfId="25406"/>
    <cellStyle name="s_DCFLBO Code_1_Probability_Backlog 30 Sep 2006_Delphi_Operating_model_v(1).1.3_081106_111212 Omzet calculatie def" xfId="25407"/>
    <cellStyle name="s_DCFLBO Code_1_Probability_Backlog 30 Sep 2006_Delphi_Operating_model_v(1).1.3_081106_121204 Impairment test GTS" xfId="25408"/>
    <cellStyle name="s_DCFLBO Code_1_Scenario_Macro" xfId="25409"/>
    <cellStyle name="s_DCFLBO Code_1_Scenario_Macro_111212 Omzet calculatie def" xfId="25410"/>
    <cellStyle name="s_DCFLBO Code_1_Scenario_Macro_121204 Impairment test GTS" xfId="25411"/>
    <cellStyle name="s_DCFLBO Code_1_Scenario_Macro_Backlog 30 Sep 2006" xfId="25412"/>
    <cellStyle name="s_DCFLBO Code_1_Scenario_Macro_Backlog 30 Sep 2006_111212 Omzet calculatie def" xfId="25413"/>
    <cellStyle name="s_DCFLBO Code_1_Scenario_Macro_Backlog 30 Sep 2006_121204 Impairment test GTS" xfId="25414"/>
    <cellStyle name="s_DCFLBO Code_1_Scenario_Macro_Backlog 30 Sep 2006_Delphi - Operating model v.1.1 011106" xfId="25415"/>
    <cellStyle name="s_DCFLBO Code_1_Scenario_Macro_Backlog 30 Sep 2006_Delphi - Operating model v.1.1 011106_111212 Omzet calculatie def" xfId="25416"/>
    <cellStyle name="s_DCFLBO Code_1_Scenario_Macro_Backlog 30 Sep 2006_Delphi - Operating model v.1.1 011106_121204 Impairment test GTS" xfId="25417"/>
    <cellStyle name="s_DCFLBO Code_1_Scenario_Macro_Backlog 30 Sep 2006_Delphi_Operating_model_v 1.0 161106" xfId="25418"/>
    <cellStyle name="s_DCFLBO Code_1_Scenario_Macro_Backlog 30 Sep 2006_Delphi_Operating_model_v 1.0 161106_111212 Omzet calculatie def" xfId="25419"/>
    <cellStyle name="s_DCFLBO Code_1_Scenario_Macro_Backlog 30 Sep 2006_Delphi_Operating_model_v 1.0 161106_121204 Impairment test GTS" xfId="25420"/>
    <cellStyle name="s_DCFLBO Code_1_Scenario_Macro_Backlog 30 Sep 2006_Delphi_Operating_model_v(1).1.3_081106" xfId="25421"/>
    <cellStyle name="s_DCFLBO Code_1_Scenario_Macro_Backlog 30 Sep 2006_Delphi_Operating_model_v(1).1.3_081106_111212 Omzet calculatie def" xfId="25422"/>
    <cellStyle name="s_DCFLBO Code_1_Scenario_Macro_Backlog 30 Sep 2006_Delphi_Operating_model_v(1).1.3_081106_121204 Impairment test GTS" xfId="25423"/>
    <cellStyle name="s_DCFLBO Code_1_Scenario_Manager" xfId="25424"/>
    <cellStyle name="s_DCFLBO Code_1_Scenario_Manager_111212 Omzet calculatie def" xfId="25425"/>
    <cellStyle name="s_DCFLBO Code_1_Scenario_Manager_121204 Impairment test GTS" xfId="25426"/>
    <cellStyle name="s_DCFLBO Code_1_Scenario_Manager_Backlog 30 Sep 2006" xfId="25427"/>
    <cellStyle name="s_DCFLBO Code_1_Scenario_Manager_Backlog 30 Sep 2006_111212 Omzet calculatie def" xfId="25428"/>
    <cellStyle name="s_DCFLBO Code_1_Scenario_Manager_Backlog 30 Sep 2006_121204 Impairment test GTS" xfId="25429"/>
    <cellStyle name="s_DCFLBO Code_1_Scenario_Manager_Backlog 30 Sep 2006_Delphi - Operating model v.1.1 011106" xfId="25430"/>
    <cellStyle name="s_DCFLBO Code_1_Scenario_Manager_Backlog 30 Sep 2006_Delphi - Operating model v.1.1 011106_111212 Omzet calculatie def" xfId="25431"/>
    <cellStyle name="s_DCFLBO Code_1_Scenario_Manager_Backlog 30 Sep 2006_Delphi - Operating model v.1.1 011106_121204 Impairment test GTS" xfId="25432"/>
    <cellStyle name="s_DCFLBO Code_1_Scenario_Manager_Backlog 30 Sep 2006_Delphi_Operating_model_v 1.0 161106" xfId="25433"/>
    <cellStyle name="s_DCFLBO Code_1_Scenario_Manager_Backlog 30 Sep 2006_Delphi_Operating_model_v 1.0 161106_111212 Omzet calculatie def" xfId="25434"/>
    <cellStyle name="s_DCFLBO Code_1_Scenario_Manager_Backlog 30 Sep 2006_Delphi_Operating_model_v 1.0 161106_121204 Impairment test GTS" xfId="25435"/>
    <cellStyle name="s_DCFLBO Code_1_Scenario_Manager_Backlog 30 Sep 2006_Delphi_Operating_model_v(1).1.3_081106" xfId="25436"/>
    <cellStyle name="s_DCFLBO Code_1_Scenario_Manager_Backlog 30 Sep 2006_Delphi_Operating_model_v(1).1.3_081106_111212 Omzet calculatie def" xfId="25437"/>
    <cellStyle name="s_DCFLBO Code_1_Scenario_Manager_Backlog 30 Sep 2006_Delphi_Operating_model_v(1).1.3_081106_121204 Impairment test GTS" xfId="25438"/>
    <cellStyle name="s_DCFLBO Code_1_sputz matrix" xfId="25439"/>
    <cellStyle name="s_DCFLBO Code_1_sputz matrix_111212 Omzet calculatie def" xfId="25440"/>
    <cellStyle name="s_DCFLBO Code_1_sputz matrix_121204 Impairment test GTS" xfId="25441"/>
    <cellStyle name="s_DCFLBO Code_1_sputz matrix_Backlog 30 Sep 2006" xfId="25442"/>
    <cellStyle name="s_DCFLBO Code_1_sputz matrix_Backlog 30 Sep 2006_111212 Omzet calculatie def" xfId="25443"/>
    <cellStyle name="s_DCFLBO Code_1_sputz matrix_Backlog 30 Sep 2006_121204 Impairment test GTS" xfId="25444"/>
    <cellStyle name="s_DCFLBO Code_1_sputz matrix_Backlog 30 Sep 2006_Delphi - Operating model v.1.1 011106" xfId="25445"/>
    <cellStyle name="s_DCFLBO Code_1_sputz matrix_Backlog 30 Sep 2006_Delphi - Operating model v.1.1 011106_111212 Omzet calculatie def" xfId="25446"/>
    <cellStyle name="s_DCFLBO Code_1_sputz matrix_Backlog 30 Sep 2006_Delphi - Operating model v.1.1 011106_121204 Impairment test GTS" xfId="25447"/>
    <cellStyle name="s_DCFLBO Code_1_sputz matrix_Backlog 30 Sep 2006_Delphi_Operating_model_v 1.0 161106" xfId="25448"/>
    <cellStyle name="s_DCFLBO Code_1_sputz matrix_Backlog 30 Sep 2006_Delphi_Operating_model_v 1.0 161106_111212 Omzet calculatie def" xfId="25449"/>
    <cellStyle name="s_DCFLBO Code_1_sputz matrix_Backlog 30 Sep 2006_Delphi_Operating_model_v 1.0 161106_121204 Impairment test GTS" xfId="25450"/>
    <cellStyle name="s_DCFLBO Code_1_sputz matrix_Backlog 30 Sep 2006_Delphi_Operating_model_v(1).1.3_081106" xfId="25451"/>
    <cellStyle name="s_DCFLBO Code_1_sputz matrix_Backlog 30 Sep 2006_Delphi_Operating_model_v(1).1.3_081106_111212 Omzet calculatie def" xfId="25452"/>
    <cellStyle name="s_DCFLBO Code_1_sputz matrix_Backlog 30 Sep 2006_Delphi_Operating_model_v(1).1.3_081106_121204 Impairment test GTS" xfId="25453"/>
    <cellStyle name="s_DCFLBO Code_2" xfId="25454"/>
    <cellStyle name="s_DCFLBO Code_2_Backlog 30 Sep 2006" xfId="25455"/>
    <cellStyle name="s_DCFLBO Code_2_Backlog 30 Sep 2006_Delphi - Operating model v.1.1 011106" xfId="25456"/>
    <cellStyle name="s_DCFLBO Code_2_Backlog 30 Sep 2006_Delphi_Operating_model_v 1.0 161106" xfId="25457"/>
    <cellStyle name="s_DCFLBO Code_2_Backlog 30 Sep 2006_Delphi_Operating_model_v(1).1.3_081106" xfId="25458"/>
    <cellStyle name="s_DCFLBO Code_Backlog 30 Sep 2006" xfId="25459"/>
    <cellStyle name="s_DCFLBO Code_Backlog 30 Sep 2006_Delphi - Operating model v.1.1 011106" xfId="25460"/>
    <cellStyle name="s_DCFLBO Code_Backlog 30 Sep 2006_Delphi_Operating_model_v 1.0 161106" xfId="25461"/>
    <cellStyle name="s_DCFLBO Code_Backlog 30 Sep 2006_Delphi_Operating_model_v(1).1.3_081106" xfId="25462"/>
    <cellStyle name="s_DCFLBO Code_Cases" xfId="25463"/>
    <cellStyle name="s_DCFLBO Code_Cases_Backlog 30 Sep 2006" xfId="25464"/>
    <cellStyle name="s_DCFLBO Code_Cases_Backlog 30 Sep 2006_Delphi - Operating model v.1.1 011106" xfId="25465"/>
    <cellStyle name="s_DCFLBO Code_Cases_Backlog 30 Sep 2006_Delphi_Operating_model_v 1.0 161106" xfId="25466"/>
    <cellStyle name="s_DCFLBO Code_Cases_Backlog 30 Sep 2006_Delphi_Operating_model_v(1).1.3_081106" xfId="25467"/>
    <cellStyle name="s_DCFLBO Code_Valuation Summary" xfId="25468"/>
    <cellStyle name="s_DCFLBO Code_Valuation Summary_Backlog 30 Sep 2006" xfId="25469"/>
    <cellStyle name="s_DCFLBO Code_Valuation Summary_Backlog 30 Sep 2006_Delphi - Operating model v.1.1 011106" xfId="25470"/>
    <cellStyle name="s_DCFLBO Code_Valuation Summary_Backlog 30 Sep 2006_Delphi_Operating_model_v 1.0 161106" xfId="25471"/>
    <cellStyle name="s_DCFLBO Code_Valuation Summary_Backlog 30 Sep 2006_Delphi_Operating_model_v(1).1.3_081106" xfId="25472"/>
    <cellStyle name="s_DMPR" xfId="25473"/>
    <cellStyle name="s_DMPR_1" xfId="25474"/>
    <cellStyle name="s_DMPR_1_Backlog 30 Sep 2006" xfId="25475"/>
    <cellStyle name="s_DMPR_1_Backlog 30 Sep 2006_Delphi - Operating model v.1.1 011106" xfId="25476"/>
    <cellStyle name="s_DMPR_1_Backlog 30 Sep 2006_Delphi_Operating_model_v 1.0 161106" xfId="25477"/>
    <cellStyle name="s_DMPR_1_Backlog 30 Sep 2006_Delphi_Operating_model_v(1).1.3_081106" xfId="25478"/>
    <cellStyle name="s_DMPR_2" xfId="25479"/>
    <cellStyle name="s_DMPR_2_Backlog 30 Sep 2006" xfId="25480"/>
    <cellStyle name="s_DMPR_2_Backlog 30 Sep 2006_Delphi - Operating model v.1.1 011106" xfId="25481"/>
    <cellStyle name="s_DMPR_2_Backlog 30 Sep 2006_Delphi_Operating_model_v 1.0 161106" xfId="25482"/>
    <cellStyle name="s_DMPR_2_Backlog 30 Sep 2006_Delphi_Operating_model_v(1).1.3_081106" xfId="25483"/>
    <cellStyle name="s_DMPR_Backlog 30 Sep 2006" xfId="25484"/>
    <cellStyle name="s_DMPR_Backlog 30 Sep 2006_Delphi - Operating model v.1.1 011106" xfId="25485"/>
    <cellStyle name="s_DMPR_Backlog 30 Sep 2006_Delphi_Operating_model_v 1.0 161106" xfId="25486"/>
    <cellStyle name="s_DMPR_Backlog 30 Sep 2006_Delphi_Operating_model_v(1).1.3_081106" xfId="25487"/>
    <cellStyle name="s_E (2)" xfId="25488"/>
    <cellStyle name="s_E (2)_1" xfId="25489"/>
    <cellStyle name="s_E (2)_1_Backlog 30 Sep 2006" xfId="25490"/>
    <cellStyle name="s_E (2)_1_Backlog 30 Sep 2006_Delphi - Operating model v.1.1 011106" xfId="25491"/>
    <cellStyle name="s_E (2)_1_Backlog 30 Sep 2006_Delphi_Operating_model_v 1.0 161106" xfId="25492"/>
    <cellStyle name="s_E (2)_1_Backlog 30 Sep 2006_Delphi_Operating_model_v(1).1.3_081106" xfId="25493"/>
    <cellStyle name="s_E (2)_Backlog 30 Sep 2006" xfId="25494"/>
    <cellStyle name="s_E (2)_Backlog 30 Sep 2006_Delphi - Operating model v.1.1 011106" xfId="25495"/>
    <cellStyle name="s_E (2)_Backlog 30 Sep 2006_Delphi_Operating_model_v 1.0 161106" xfId="25496"/>
    <cellStyle name="s_E (2)_Backlog 30 Sep 2006_Delphi_Operating_model_v(1).1.3_081106" xfId="25497"/>
    <cellStyle name="s_Earnings" xfId="25498"/>
    <cellStyle name="s_Earnings " xfId="25499"/>
    <cellStyle name="s_Earnings (2)" xfId="25500"/>
    <cellStyle name="s_Earnings (2)_1" xfId="25501"/>
    <cellStyle name="s_Earnings (2)_1_Backlog 30 Sep 2006" xfId="25502"/>
    <cellStyle name="s_Earnings (2)_1_Backlog 30 Sep 2006_Delphi - Operating model v.1.1 011106" xfId="25503"/>
    <cellStyle name="s_Earnings (2)_1_Backlog 30 Sep 2006_Delphi_Operating_model_v 1.0 161106" xfId="25504"/>
    <cellStyle name="s_Earnings (2)_1_Backlog 30 Sep 2006_Delphi_Operating_model_v(1).1.3_081106" xfId="25505"/>
    <cellStyle name="s_Earnings (2)_1_Print_Manager" xfId="25506"/>
    <cellStyle name="s_Earnings (2)_1_Print_Manager_Backlog 30 Sep 2006" xfId="25507"/>
    <cellStyle name="s_Earnings (2)_1_Print_Manager_Backlog 30 Sep 2006_Delphi - Operating model v.1.1 011106" xfId="25508"/>
    <cellStyle name="s_Earnings (2)_1_Print_Manager_Backlog 30 Sep 2006_Delphi_Operating_model_v 1.0 161106" xfId="25509"/>
    <cellStyle name="s_Earnings (2)_1_Print_Manager_Backlog 30 Sep 2006_Delphi_Operating_model_v(1).1.3_081106" xfId="25510"/>
    <cellStyle name="s_Earnings (2)_1_Scenario_Macro" xfId="25511"/>
    <cellStyle name="s_Earnings (2)_1_Scenario_Macro_Backlog 30 Sep 2006" xfId="25512"/>
    <cellStyle name="s_Earnings (2)_1_Scenario_Macro_Backlog 30 Sep 2006_Delphi - Operating model v.1.1 011106" xfId="25513"/>
    <cellStyle name="s_Earnings (2)_1_Scenario_Macro_Backlog 30 Sep 2006_Delphi_Operating_model_v 1.0 161106" xfId="25514"/>
    <cellStyle name="s_Earnings (2)_1_Scenario_Macro_Backlog 30 Sep 2006_Delphi_Operating_model_v(1).1.3_081106" xfId="25515"/>
    <cellStyle name="s_Earnings (2)_1_Scenario_Manager" xfId="25516"/>
    <cellStyle name="s_Earnings (2)_1_Scenario_Manager_Backlog 30 Sep 2006" xfId="25517"/>
    <cellStyle name="s_Earnings (2)_1_Scenario_Manager_Backlog 30 Sep 2006_Delphi - Operating model v.1.1 011106" xfId="25518"/>
    <cellStyle name="s_Earnings (2)_1_Scenario_Manager_Backlog 30 Sep 2006_Delphi_Operating_model_v 1.0 161106" xfId="25519"/>
    <cellStyle name="s_Earnings (2)_1_Scenario_Manager_Backlog 30 Sep 2006_Delphi_Operating_model_v(1).1.3_081106" xfId="25520"/>
    <cellStyle name="s_Earnings (2)_2" xfId="25521"/>
    <cellStyle name="s_Earnings (2)_2_Backlog 30 Sep 2006" xfId="25522"/>
    <cellStyle name="s_Earnings (2)_2_Backlog 30 Sep 2006_Delphi - Operating model v.1.1 011106" xfId="25523"/>
    <cellStyle name="s_Earnings (2)_2_Backlog 30 Sep 2006_Delphi_Operating_model_v 1.0 161106" xfId="25524"/>
    <cellStyle name="s_Earnings (2)_2_Backlog 30 Sep 2006_Delphi_Operating_model_v(1).1.3_081106" xfId="25525"/>
    <cellStyle name="s_Earnings (2)_Backlog 30 Sep 2006" xfId="25526"/>
    <cellStyle name="s_Earnings (2)_Backlog 30 Sep 2006_Delphi - Operating model v.1.1 011106" xfId="25527"/>
    <cellStyle name="s_Earnings (2)_Backlog 30 Sep 2006_Delphi_Operating_model_v 1.0 161106" xfId="25528"/>
    <cellStyle name="s_Earnings (2)_Backlog 30 Sep 2006_Delphi_Operating_model_v(1).1.3_081106" xfId="25529"/>
    <cellStyle name="s_Earnings (2)_Print_Manager" xfId="25530"/>
    <cellStyle name="s_Earnings (2)_Print_Manager_Backlog 30 Sep 2006" xfId="25531"/>
    <cellStyle name="s_Earnings (2)_Print_Manager_Backlog 30 Sep 2006_Delphi - Operating model v.1.1 011106" xfId="25532"/>
    <cellStyle name="s_Earnings (2)_Print_Manager_Backlog 30 Sep 2006_Delphi_Operating_model_v 1.0 161106" xfId="25533"/>
    <cellStyle name="s_Earnings (2)_Print_Manager_Backlog 30 Sep 2006_Delphi_Operating_model_v(1).1.3_081106" xfId="25534"/>
    <cellStyle name="s_Earnings (2)_Scenario_Macro" xfId="25535"/>
    <cellStyle name="s_Earnings (2)_Scenario_Macro_Backlog 30 Sep 2006" xfId="25536"/>
    <cellStyle name="s_Earnings (2)_Scenario_Macro_Backlog 30 Sep 2006_Delphi - Operating model v.1.1 011106" xfId="25537"/>
    <cellStyle name="s_Earnings (2)_Scenario_Macro_Backlog 30 Sep 2006_Delphi_Operating_model_v 1.0 161106" xfId="25538"/>
    <cellStyle name="s_Earnings (2)_Scenario_Macro_Backlog 30 Sep 2006_Delphi_Operating_model_v(1).1.3_081106" xfId="25539"/>
    <cellStyle name="s_Earnings (2)_Scenario_Manager" xfId="25540"/>
    <cellStyle name="s_Earnings (2)_Scenario_Manager_Backlog 30 Sep 2006" xfId="25541"/>
    <cellStyle name="s_Earnings (2)_Scenario_Manager_Backlog 30 Sep 2006_Delphi - Operating model v.1.1 011106" xfId="25542"/>
    <cellStyle name="s_Earnings (2)_Scenario_Manager_Backlog 30 Sep 2006_Delphi_Operating_model_v 1.0 161106" xfId="25543"/>
    <cellStyle name="s_Earnings (2)_Scenario_Manager_Backlog 30 Sep 2006_Delphi_Operating_model_v(1).1.3_081106" xfId="25544"/>
    <cellStyle name="s_Earnings (3)" xfId="25545"/>
    <cellStyle name="s_Earnings (3)_1" xfId="25546"/>
    <cellStyle name="s_Earnings (3)_1_Backlog 30 Sep 2006" xfId="25547"/>
    <cellStyle name="s_Earnings (3)_1_Backlog 30 Sep 2006_Delphi - Operating model v.1.1 011106" xfId="25548"/>
    <cellStyle name="s_Earnings (3)_1_Backlog 30 Sep 2006_Delphi_Operating_model_v 1.0 161106" xfId="25549"/>
    <cellStyle name="s_Earnings (3)_1_Backlog 30 Sep 2006_Delphi_Operating_model_v(1).1.3_081106" xfId="25550"/>
    <cellStyle name="s_Earnings (3)_Backlog 30 Sep 2006" xfId="25551"/>
    <cellStyle name="s_Earnings (3)_Backlog 30 Sep 2006_Delphi - Operating model v.1.1 011106" xfId="25552"/>
    <cellStyle name="s_Earnings (3)_Backlog 30 Sep 2006_Delphi_Operating_model_v 1.0 161106" xfId="25553"/>
    <cellStyle name="s_Earnings (3)_Backlog 30 Sep 2006_Delphi_Operating_model_v(1).1.3_081106" xfId="25554"/>
    <cellStyle name="s_Earnings _1" xfId="25555"/>
    <cellStyle name="s_Earnings _1_Backlog 30 Sep 2006" xfId="25556"/>
    <cellStyle name="s_Earnings _1_Backlog 30 Sep 2006_Delphi - Operating model v.1.1 011106" xfId="25557"/>
    <cellStyle name="s_Earnings _1_Backlog 30 Sep 2006_Delphi_Operating_model_v 1.0 161106" xfId="25558"/>
    <cellStyle name="s_Earnings _1_Backlog 30 Sep 2006_Delphi_Operating_model_v(1).1.3_081106" xfId="25559"/>
    <cellStyle name="s_Earnings _2" xfId="25560"/>
    <cellStyle name="s_Earnings _2_Backlog 30 Sep 2006" xfId="25561"/>
    <cellStyle name="s_Earnings _2_Backlog 30 Sep 2006_Delphi - Operating model v.1.1 011106" xfId="25562"/>
    <cellStyle name="s_Earnings _2_Backlog 30 Sep 2006_Delphi_Operating_model_v 1.0 161106" xfId="25563"/>
    <cellStyle name="s_Earnings _2_Backlog 30 Sep 2006_Delphi_Operating_model_v(1).1.3_081106" xfId="25564"/>
    <cellStyle name="s_Earnings _Backlog 30 Sep 2006" xfId="25565"/>
    <cellStyle name="s_Earnings _Backlog 30 Sep 2006_Delphi - Operating model v.1.1 011106" xfId="25566"/>
    <cellStyle name="s_Earnings _Backlog 30 Sep 2006_Delphi_Operating_model_v 1.0 161106" xfId="25567"/>
    <cellStyle name="s_Earnings _Backlog 30 Sep 2006_Delphi_Operating_model_v(1).1.3_081106" xfId="25568"/>
    <cellStyle name="s_Earnings SMH" xfId="25569"/>
    <cellStyle name="s_Earnings SMH_1" xfId="25570"/>
    <cellStyle name="s_Earnings SMH_1_Backlog 30 Sep 2006" xfId="25571"/>
    <cellStyle name="s_Earnings SMH_1_Backlog 30 Sep 2006_Delphi - Operating model v.1.1 011106" xfId="25572"/>
    <cellStyle name="s_Earnings SMH_1_Backlog 30 Sep 2006_Delphi_Operating_model_v 1.0 161106" xfId="25573"/>
    <cellStyle name="s_Earnings SMH_1_Backlog 30 Sep 2006_Delphi_Operating_model_v(1).1.3_081106" xfId="25574"/>
    <cellStyle name="s_Earnings SMH_2" xfId="25575"/>
    <cellStyle name="s_Earnings SMH_2_Backlog 30 Sep 2006" xfId="25576"/>
    <cellStyle name="s_Earnings SMH_2_Backlog 30 Sep 2006_Delphi - Operating model v.1.1 011106" xfId="25577"/>
    <cellStyle name="s_Earnings SMH_2_Backlog 30 Sep 2006_Delphi_Operating_model_v 1.0 161106" xfId="25578"/>
    <cellStyle name="s_Earnings SMH_2_Backlog 30 Sep 2006_Delphi_Operating_model_v(1).1.3_081106" xfId="25579"/>
    <cellStyle name="s_Earnings SMH_Backlog 30 Sep 2006" xfId="25580"/>
    <cellStyle name="s_Earnings SMH_Backlog 30 Sep 2006_Delphi - Operating model v.1.1 011106" xfId="25581"/>
    <cellStyle name="s_Earnings SMH_Backlog 30 Sep 2006_Delphi_Operating_model_v 1.0 161106" xfId="25582"/>
    <cellStyle name="s_Earnings SMH_Backlog 30 Sep 2006_Delphi_Operating_model_v(1).1.3_081106" xfId="25583"/>
    <cellStyle name="s_Earnings TAG" xfId="25584"/>
    <cellStyle name="s_Earnings TAG_1" xfId="25585"/>
    <cellStyle name="s_Earnings TAG_1_Backlog 30 Sep 2006" xfId="25586"/>
    <cellStyle name="s_Earnings TAG_1_Backlog 30 Sep 2006_Delphi - Operating model v.1.1 011106" xfId="25587"/>
    <cellStyle name="s_Earnings TAG_1_Backlog 30 Sep 2006_Delphi_Operating_model_v 1.0 161106" xfId="25588"/>
    <cellStyle name="s_Earnings TAG_1_Backlog 30 Sep 2006_Delphi_Operating_model_v(1).1.3_081106" xfId="25589"/>
    <cellStyle name="s_Earnings TAG_2" xfId="25590"/>
    <cellStyle name="s_Earnings TAG_2_Backlog 30 Sep 2006" xfId="25591"/>
    <cellStyle name="s_Earnings TAG_2_Backlog 30 Sep 2006_Delphi - Operating model v.1.1 011106" xfId="25592"/>
    <cellStyle name="s_Earnings TAG_2_Backlog 30 Sep 2006_Delphi_Operating_model_v 1.0 161106" xfId="25593"/>
    <cellStyle name="s_Earnings TAG_2_Backlog 30 Sep 2006_Delphi_Operating_model_v(1).1.3_081106" xfId="25594"/>
    <cellStyle name="s_Earnings TAG_Backlog 30 Sep 2006" xfId="25595"/>
    <cellStyle name="s_Earnings TAG_Backlog 30 Sep 2006_Delphi - Operating model v.1.1 011106" xfId="25596"/>
    <cellStyle name="s_Earnings TAG_Backlog 30 Sep 2006_Delphi_Operating_model_v 1.0 161106" xfId="25597"/>
    <cellStyle name="s_Earnings TAG_Backlog 30 Sep 2006_Delphi_Operating_model_v(1).1.3_081106" xfId="25598"/>
    <cellStyle name="s_Earnings_1" xfId="25599"/>
    <cellStyle name="s_Earnings_1_Backlog 30 Sep 2006" xfId="25600"/>
    <cellStyle name="s_Earnings_1_Backlog 30 Sep 2006_Delphi - Operating model v.1.1 011106" xfId="25601"/>
    <cellStyle name="s_Earnings_1_Backlog 30 Sep 2006_Delphi_Operating_model_v 1.0 161106" xfId="25602"/>
    <cellStyle name="s_Earnings_1_Backlog 30 Sep 2006_Delphi_Operating_model_v(1).1.3_081106" xfId="25603"/>
    <cellStyle name="s_Earnings_1_Valuation Summary" xfId="25604"/>
    <cellStyle name="s_Earnings_1_Valuation Summary_Backlog 30 Sep 2006" xfId="25605"/>
    <cellStyle name="s_Earnings_1_Valuation Summary_Backlog 30 Sep 2006_Delphi - Operating model v.1.1 011106" xfId="25606"/>
    <cellStyle name="s_Earnings_1_Valuation Summary_Backlog 30 Sep 2006_Delphi_Operating_model_v 1.0 161106" xfId="25607"/>
    <cellStyle name="s_Earnings_1_Valuation Summary_Backlog 30 Sep 2006_Delphi_Operating_model_v(1).1.3_081106" xfId="25608"/>
    <cellStyle name="s_Earnings_2" xfId="25609"/>
    <cellStyle name="s_Earnings_2_Backlog 30 Sep 2006" xfId="25610"/>
    <cellStyle name="s_Earnings_2_Backlog 30 Sep 2006_Delphi - Operating model v.1.1 011106" xfId="25611"/>
    <cellStyle name="s_Earnings_2_Backlog 30 Sep 2006_Delphi_Operating_model_v 1.0 161106" xfId="25612"/>
    <cellStyle name="s_Earnings_2_Backlog 30 Sep 2006_Delphi_Operating_model_v(1).1.3_081106" xfId="25613"/>
    <cellStyle name="s_Earnings_2_Valuation Summary" xfId="25614"/>
    <cellStyle name="s_Earnings_2_Valuation Summary_Backlog 30 Sep 2006" xfId="25615"/>
    <cellStyle name="s_Earnings_2_Valuation Summary_Backlog 30 Sep 2006_Delphi - Operating model v.1.1 011106" xfId="25616"/>
    <cellStyle name="s_Earnings_2_Valuation Summary_Backlog 30 Sep 2006_Delphi_Operating_model_v 1.0 161106" xfId="25617"/>
    <cellStyle name="s_Earnings_2_Valuation Summary_Backlog 30 Sep 2006_Delphi_Operating_model_v(1).1.3_081106" xfId="25618"/>
    <cellStyle name="s_Earnings_Backlog 30 Sep 2006" xfId="25619"/>
    <cellStyle name="s_Earnings_Backlog 30 Sep 2006_Delphi - Operating model v.1.1 011106" xfId="25620"/>
    <cellStyle name="s_Earnings_Backlog 30 Sep 2006_Delphi_Operating_model_v 1.0 161106" xfId="25621"/>
    <cellStyle name="s_Earnings_Backlog 30 Sep 2006_Delphi_Operating_model_v(1).1.3_081106" xfId="25622"/>
    <cellStyle name="s_Earnings_Valuation Summary" xfId="25623"/>
    <cellStyle name="s_Earnings_Valuation Summary_Backlog 30 Sep 2006" xfId="25624"/>
    <cellStyle name="s_Earnings_Valuation Summary_Backlog 30 Sep 2006_Delphi - Operating model v.1.1 011106" xfId="25625"/>
    <cellStyle name="s_Earnings_Valuation Summary_Backlog 30 Sep 2006_Delphi_Operating_model_v 1.0 161106" xfId="25626"/>
    <cellStyle name="s_Earnings_Valuation Summary_Backlog 30 Sep 2006_Delphi_Operating_model_v(1).1.3_081106" xfId="25627"/>
    <cellStyle name="s_Europe" xfId="25628"/>
    <cellStyle name="s_Europe_1" xfId="25629"/>
    <cellStyle name="s_Europe_1_Backlog 30 Sep 2006" xfId="25630"/>
    <cellStyle name="s_Europe_1_Backlog 30 Sep 2006_Delphi - Operating model v.1.1 011106" xfId="25631"/>
    <cellStyle name="s_Europe_1_Backlog 30 Sep 2006_Delphi_Operating_model_v 1.0 161106" xfId="25632"/>
    <cellStyle name="s_Europe_1_Backlog 30 Sep 2006_Delphi_Operating_model_v(1).1.3_081106" xfId="25633"/>
    <cellStyle name="s_Europe_2" xfId="25634"/>
    <cellStyle name="s_Europe_2_Backlog 30 Sep 2006" xfId="25635"/>
    <cellStyle name="s_Europe_2_Backlog 30 Sep 2006_Delphi - Operating model v.1.1 011106" xfId="25636"/>
    <cellStyle name="s_Europe_2_Backlog 30 Sep 2006_Delphi_Operating_model_v 1.0 161106" xfId="25637"/>
    <cellStyle name="s_Europe_2_Backlog 30 Sep 2006_Delphi_Operating_model_v(1).1.3_081106" xfId="25638"/>
    <cellStyle name="s_Europe_Backlog 30 Sep 2006" xfId="25639"/>
    <cellStyle name="s_Europe_Backlog 30 Sep 2006_Delphi - Operating model v.1.1 011106" xfId="25640"/>
    <cellStyle name="s_Europe_Backlog 30 Sep 2006_Delphi_Operating_model_v 1.0 161106" xfId="25641"/>
    <cellStyle name="s_Europe_Backlog 30 Sep 2006_Delphi_Operating_model_v(1).1.3_081106" xfId="25642"/>
    <cellStyle name="s_Fin Graph" xfId="25643"/>
    <cellStyle name="s_Fin Graph_1" xfId="25644"/>
    <cellStyle name="s_Fin Graph_1_Backlog 30 Sep 2006" xfId="25645"/>
    <cellStyle name="s_Fin Graph_1_Backlog 30 Sep 2006_Delphi - Operating model v.1.1 011106" xfId="25646"/>
    <cellStyle name="s_Fin Graph_1_Backlog 30 Sep 2006_Delphi_Operating_model_v 1.0 161106" xfId="25647"/>
    <cellStyle name="s_Fin Graph_1_Backlog 30 Sep 2006_Delphi_Operating_model_v(1).1.3_081106" xfId="25648"/>
    <cellStyle name="s_Fin Graph_1_Cases" xfId="25649"/>
    <cellStyle name="s_Fin Graph_1_Cases_Backlog 30 Sep 2006" xfId="25650"/>
    <cellStyle name="s_Fin Graph_1_Cases_Backlog 30 Sep 2006_Delphi - Operating model v.1.1 011106" xfId="25651"/>
    <cellStyle name="s_Fin Graph_1_Cases_Backlog 30 Sep 2006_Delphi_Operating_model_v 1.0 161106" xfId="25652"/>
    <cellStyle name="s_Fin Graph_1_Cases_Backlog 30 Sep 2006_Delphi_Operating_model_v(1).1.3_081106" xfId="25653"/>
    <cellStyle name="s_Fin Graph_2" xfId="25654"/>
    <cellStyle name="s_Fin Graph_2_Backlog 30 Sep 2006" xfId="25655"/>
    <cellStyle name="s_Fin Graph_2_Backlog 30 Sep 2006_Delphi - Operating model v.1.1 011106" xfId="25656"/>
    <cellStyle name="s_Fin Graph_2_Backlog 30 Sep 2006_Delphi_Operating_model_v 1.0 161106" xfId="25657"/>
    <cellStyle name="s_Fin Graph_2_Backlog 30 Sep 2006_Delphi_Operating_model_v(1).1.3_081106" xfId="25658"/>
    <cellStyle name="s_Fin Graph_Backlog 30 Sep 2006" xfId="25659"/>
    <cellStyle name="s_Fin Graph_Backlog 30 Sep 2006_Delphi - Operating model v.1.1 011106" xfId="25660"/>
    <cellStyle name="s_Fin Graph_Backlog 30 Sep 2006_Delphi_Operating_model_v 1.0 161106" xfId="25661"/>
    <cellStyle name="s_Fin Graph_Backlog 30 Sep 2006_Delphi_Operating_model_v(1).1.3_081106" xfId="25662"/>
    <cellStyle name="s_Fin Graph_Cases" xfId="25663"/>
    <cellStyle name="s_Fin Graph_Cases_Backlog 30 Sep 2006" xfId="25664"/>
    <cellStyle name="s_Fin Graph_Cases_Backlog 30 Sep 2006_Delphi - Operating model v.1.1 011106" xfId="25665"/>
    <cellStyle name="s_Fin Graph_Cases_Backlog 30 Sep 2006_Delphi_Operating_model_v 1.0 161106" xfId="25666"/>
    <cellStyle name="s_Fin Graph_Cases_Backlog 30 Sep 2006_Delphi_Operating_model_v(1).1.3_081106" xfId="25667"/>
    <cellStyle name="s_Fin Info SMH" xfId="25668"/>
    <cellStyle name="s_Fin Info SMH_1" xfId="25669"/>
    <cellStyle name="s_Fin Info SMH_1_Backlog 30 Sep 2006" xfId="25670"/>
    <cellStyle name="s_Fin Info SMH_1_Backlog 30 Sep 2006_Delphi - Operating model v.1.1 011106" xfId="25671"/>
    <cellStyle name="s_Fin Info SMH_1_Backlog 30 Sep 2006_Delphi_Operating_model_v 1.0 161106" xfId="25672"/>
    <cellStyle name="s_Fin Info SMH_1_Backlog 30 Sep 2006_Delphi_Operating_model_v(1).1.3_081106" xfId="25673"/>
    <cellStyle name="s_Fin Info SMH_2" xfId="25674"/>
    <cellStyle name="s_Fin Info SMH_2_Backlog 30 Sep 2006" xfId="25675"/>
    <cellStyle name="s_Fin Info SMH_2_Backlog 30 Sep 2006_Delphi - Operating model v.1.1 011106" xfId="25676"/>
    <cellStyle name="s_Fin Info SMH_2_Backlog 30 Sep 2006_Delphi_Operating_model_v 1.0 161106" xfId="25677"/>
    <cellStyle name="s_Fin Info SMH_2_Backlog 30 Sep 2006_Delphi_Operating_model_v(1).1.3_081106" xfId="25678"/>
    <cellStyle name="s_Fin Info SMH_Backlog 30 Sep 2006" xfId="25679"/>
    <cellStyle name="s_Fin Info SMH_Backlog 30 Sep 2006_Delphi - Operating model v.1.1 011106" xfId="25680"/>
    <cellStyle name="s_Fin Info SMH_Backlog 30 Sep 2006_Delphi_Operating_model_v 1.0 161106" xfId="25681"/>
    <cellStyle name="s_Fin Info SMH_Backlog 30 Sep 2006_Delphi_Operating_model_v(1).1.3_081106" xfId="25682"/>
    <cellStyle name="s_Fin Info TAG" xfId="25683"/>
    <cellStyle name="s_Fin Info TAG_1" xfId="25684"/>
    <cellStyle name="s_Fin Info TAG_1_Backlog 30 Sep 2006" xfId="25685"/>
    <cellStyle name="s_Fin Info TAG_1_Backlog 30 Sep 2006_Delphi - Operating model v.1.1 011106" xfId="25686"/>
    <cellStyle name="s_Fin Info TAG_1_Backlog 30 Sep 2006_Delphi_Operating_model_v 1.0 161106" xfId="25687"/>
    <cellStyle name="s_Fin Info TAG_1_Backlog 30 Sep 2006_Delphi_Operating_model_v(1).1.3_081106" xfId="25688"/>
    <cellStyle name="s_Fin Info TAG_2" xfId="25689"/>
    <cellStyle name="s_Fin Info TAG_2_Backlog 30 Sep 2006" xfId="25690"/>
    <cellStyle name="s_Fin Info TAG_2_Backlog 30 Sep 2006_Delphi - Operating model v.1.1 011106" xfId="25691"/>
    <cellStyle name="s_Fin Info TAG_2_Backlog 30 Sep 2006_Delphi_Operating_model_v 1.0 161106" xfId="25692"/>
    <cellStyle name="s_Fin Info TAG_2_Backlog 30 Sep 2006_Delphi_Operating_model_v(1).1.3_081106" xfId="25693"/>
    <cellStyle name="s_Fin Info TAG_Backlog 30 Sep 2006" xfId="25694"/>
    <cellStyle name="s_Fin Info TAG_Backlog 30 Sep 2006_Delphi - Operating model v.1.1 011106" xfId="25695"/>
    <cellStyle name="s_Fin Info TAG_Backlog 30 Sep 2006_Delphi_Operating_model_v 1.0 161106" xfId="25696"/>
    <cellStyle name="s_Fin Info TAG_Backlog 30 Sep 2006_Delphi_Operating_model_v(1).1.3_081106" xfId="25697"/>
    <cellStyle name="s_G" xfId="25698"/>
    <cellStyle name="s_G_1" xfId="25699"/>
    <cellStyle name="s_G_1_Backlog 30 Sep 2006" xfId="25700"/>
    <cellStyle name="s_G_1_Backlog 30 Sep 2006_Delphi - Operating model v.1.1 011106" xfId="25701"/>
    <cellStyle name="s_G_1_Backlog 30 Sep 2006_Delphi_Operating_model_v 1.0 161106" xfId="25702"/>
    <cellStyle name="s_G_1_Backlog 30 Sep 2006_Delphi_Operating_model_v(1).1.3_081106" xfId="25703"/>
    <cellStyle name="s_G_Backlog 30 Sep 2006" xfId="25704"/>
    <cellStyle name="s_G_Backlog 30 Sep 2006_Delphi - Operating model v.1.1 011106" xfId="25705"/>
    <cellStyle name="s_G_Backlog 30 Sep 2006_Delphi_Operating_model_v 1.0 161106" xfId="25706"/>
    <cellStyle name="s_G_Backlog 30 Sep 2006_Delphi_Operating_model_v(1).1.3_081106" xfId="25707"/>
    <cellStyle name="s_HerbicideTable (2)" xfId="25708"/>
    <cellStyle name="s_HerbicideTable (2)_1" xfId="25709"/>
    <cellStyle name="s_HerbicideTable (2)_1_Backlog 30 Sep 2006" xfId="25710"/>
    <cellStyle name="s_HerbicideTable (2)_1_Backlog 30 Sep 2006_Delphi - Operating model v.1.1 011106" xfId="25711"/>
    <cellStyle name="s_HerbicideTable (2)_1_Backlog 30 Sep 2006_Delphi_Operating_model_v 1.0 161106" xfId="25712"/>
    <cellStyle name="s_HerbicideTable (2)_1_Backlog 30 Sep 2006_Delphi_Operating_model_v(1).1.3_081106" xfId="25713"/>
    <cellStyle name="s_HerbicideTable (2)_Backlog 30 Sep 2006" xfId="25714"/>
    <cellStyle name="s_HerbicideTable (2)_Backlog 30 Sep 2006_Delphi - Operating model v.1.1 011106" xfId="25715"/>
    <cellStyle name="s_HerbicideTable (2)_Backlog 30 Sep 2006_Delphi_Operating_model_v 1.0 161106" xfId="25716"/>
    <cellStyle name="s_HerbicideTable (2)_Backlog 30 Sep 2006_Delphi_Operating_model_v(1).1.3_081106" xfId="25717"/>
    <cellStyle name="s_Hist Graph" xfId="25718"/>
    <cellStyle name="s_Hist Graph_1" xfId="25719"/>
    <cellStyle name="s_Hist Graph_1_Backlog 30 Sep 2006" xfId="25720"/>
    <cellStyle name="s_Hist Graph_1_Backlog 30 Sep 2006_Delphi - Operating model v.1.1 011106" xfId="25721"/>
    <cellStyle name="s_Hist Graph_1_Backlog 30 Sep 2006_Delphi_Operating_model_v 1.0 161106" xfId="25722"/>
    <cellStyle name="s_Hist Graph_1_Backlog 30 Sep 2006_Delphi_Operating_model_v(1).1.3_081106" xfId="25723"/>
    <cellStyle name="s_Hist Graph_1_Cases" xfId="25724"/>
    <cellStyle name="s_Hist Graph_1_Cases_Backlog 30 Sep 2006" xfId="25725"/>
    <cellStyle name="s_Hist Graph_1_Cases_Backlog 30 Sep 2006_Delphi - Operating model v.1.1 011106" xfId="25726"/>
    <cellStyle name="s_Hist Graph_1_Cases_Backlog 30 Sep 2006_Delphi_Operating_model_v 1.0 161106" xfId="25727"/>
    <cellStyle name="s_Hist Graph_1_Cases_Backlog 30 Sep 2006_Delphi_Operating_model_v(1).1.3_081106" xfId="25728"/>
    <cellStyle name="s_Hist Graph_2" xfId="25729"/>
    <cellStyle name="s_Hist Graph_2_Backlog 30 Sep 2006" xfId="25730"/>
    <cellStyle name="s_Hist Graph_2_Backlog 30 Sep 2006_Delphi - Operating model v.1.1 011106" xfId="25731"/>
    <cellStyle name="s_Hist Graph_2_Backlog 30 Sep 2006_Delphi_Operating_model_v 1.0 161106" xfId="25732"/>
    <cellStyle name="s_Hist Graph_2_Backlog 30 Sep 2006_Delphi_Operating_model_v(1).1.3_081106" xfId="25733"/>
    <cellStyle name="s_Hist Graph_Backlog 30 Sep 2006" xfId="25734"/>
    <cellStyle name="s_Hist Graph_Backlog 30 Sep 2006_Delphi - Operating model v.1.1 011106" xfId="25735"/>
    <cellStyle name="s_Hist Graph_Backlog 30 Sep 2006_Delphi_Operating_model_v 1.0 161106" xfId="25736"/>
    <cellStyle name="s_Hist Graph_Backlog 30 Sep 2006_Delphi_Operating_model_v(1).1.3_081106" xfId="25737"/>
    <cellStyle name="s_Hist Graph_Cases" xfId="25738"/>
    <cellStyle name="s_Hist Graph_Cases_Backlog 30 Sep 2006" xfId="25739"/>
    <cellStyle name="s_Hist Graph_Cases_Backlog 30 Sep 2006_Delphi - Operating model v.1.1 011106" xfId="25740"/>
    <cellStyle name="s_Hist Graph_Cases_Backlog 30 Sep 2006_Delphi_Operating_model_v 1.0 161106" xfId="25741"/>
    <cellStyle name="s_Hist Graph_Cases_Backlog 30 Sep 2006_Delphi_Operating_model_v(1).1.3_081106" xfId="25742"/>
    <cellStyle name="s_Hist Inputs" xfId="25743"/>
    <cellStyle name="s_Hist Inputs (2)" xfId="25744"/>
    <cellStyle name="s_Hist Inputs (2)_1" xfId="25745"/>
    <cellStyle name="s_Hist Inputs (2)_1_Backlog 30 Sep 2006" xfId="25746"/>
    <cellStyle name="s_Hist Inputs (2)_1_Backlog 30 Sep 2006_Delphi - Operating model v.1.1 011106" xfId="25747"/>
    <cellStyle name="s_Hist Inputs (2)_1_Backlog 30 Sep 2006_Delphi_Operating_model_v 1.0 161106" xfId="25748"/>
    <cellStyle name="s_Hist Inputs (2)_1_Backlog 30 Sep 2006_Delphi_Operating_model_v(1).1.3_081106" xfId="25749"/>
    <cellStyle name="s_Hist Inputs (2)_1_Cases" xfId="25750"/>
    <cellStyle name="s_Hist Inputs (2)_1_Cases_Backlog 30 Sep 2006" xfId="25751"/>
    <cellStyle name="s_Hist Inputs (2)_1_Cases_Backlog 30 Sep 2006_Delphi - Operating model v.1.1 011106" xfId="25752"/>
    <cellStyle name="s_Hist Inputs (2)_1_Cases_Backlog 30 Sep 2006_Delphi_Operating_model_v 1.0 161106" xfId="25753"/>
    <cellStyle name="s_Hist Inputs (2)_1_Cases_Backlog 30 Sep 2006_Delphi_Operating_model_v(1).1.3_081106" xfId="25754"/>
    <cellStyle name="s_Hist Inputs (2)_Backlog 30 Sep 2006" xfId="25755"/>
    <cellStyle name="s_Hist Inputs (2)_Backlog 30 Sep 2006_Delphi - Operating model v.1.1 011106" xfId="25756"/>
    <cellStyle name="s_Hist Inputs (2)_Backlog 30 Sep 2006_Delphi_Operating_model_v 1.0 161106" xfId="25757"/>
    <cellStyle name="s_Hist Inputs (2)_Backlog 30 Sep 2006_Delphi_Operating_model_v(1).1.3_081106" xfId="25758"/>
    <cellStyle name="s_Hist Inputs (2)_Cases" xfId="25759"/>
    <cellStyle name="s_Hist Inputs (2)_Cases_Backlog 30 Sep 2006" xfId="25760"/>
    <cellStyle name="s_Hist Inputs (2)_Cases_Backlog 30 Sep 2006_Delphi - Operating model v.1.1 011106" xfId="25761"/>
    <cellStyle name="s_Hist Inputs (2)_Cases_Backlog 30 Sep 2006_Delphi_Operating_model_v 1.0 161106" xfId="25762"/>
    <cellStyle name="s_Hist Inputs (2)_Cases_Backlog 30 Sep 2006_Delphi_Operating_model_v(1).1.3_081106" xfId="25763"/>
    <cellStyle name="s_Hist Inputs (3)" xfId="25764"/>
    <cellStyle name="s_Hist Inputs (3)_1" xfId="25765"/>
    <cellStyle name="s_Hist Inputs (3)_1_Backlog 30 Sep 2006" xfId="25766"/>
    <cellStyle name="s_Hist Inputs (3)_1_Backlog 30 Sep 2006_Delphi - Operating model v.1.1 011106" xfId="25767"/>
    <cellStyle name="s_Hist Inputs (3)_1_Backlog 30 Sep 2006_Delphi_Operating_model_v 1.0 161106" xfId="25768"/>
    <cellStyle name="s_Hist Inputs (3)_1_Backlog 30 Sep 2006_Delphi_Operating_model_v(1).1.3_081106" xfId="25769"/>
    <cellStyle name="s_Hist Inputs (3)_Backlog 30 Sep 2006" xfId="25770"/>
    <cellStyle name="s_Hist Inputs (3)_Backlog 30 Sep 2006_Delphi - Operating model v.1.1 011106" xfId="25771"/>
    <cellStyle name="s_Hist Inputs (3)_Backlog 30 Sep 2006_Delphi_Operating_model_v 1.0 161106" xfId="25772"/>
    <cellStyle name="s_Hist Inputs (3)_Backlog 30 Sep 2006_Delphi_Operating_model_v(1).1.3_081106" xfId="25773"/>
    <cellStyle name="s_Hist Inputs (4)" xfId="25774"/>
    <cellStyle name="s_Hist Inputs (4)_1" xfId="25775"/>
    <cellStyle name="s_Hist Inputs (4)_1_Backlog 30 Sep 2006" xfId="25776"/>
    <cellStyle name="s_Hist Inputs (4)_1_Backlog 30 Sep 2006_Delphi - Operating model v.1.1 011106" xfId="25777"/>
    <cellStyle name="s_Hist Inputs (4)_1_Backlog 30 Sep 2006_Delphi_Operating_model_v 1.0 161106" xfId="25778"/>
    <cellStyle name="s_Hist Inputs (4)_1_Backlog 30 Sep 2006_Delphi_Operating_model_v(1).1.3_081106" xfId="25779"/>
    <cellStyle name="s_Hist Inputs (4)_Backlog 30 Sep 2006" xfId="25780"/>
    <cellStyle name="s_Hist Inputs (4)_Backlog 30 Sep 2006_Delphi - Operating model v.1.1 011106" xfId="25781"/>
    <cellStyle name="s_Hist Inputs (4)_Backlog 30 Sep 2006_Delphi_Operating_model_v 1.0 161106" xfId="25782"/>
    <cellStyle name="s_Hist Inputs (4)_Backlog 30 Sep 2006_Delphi_Operating_model_v(1).1.3_081106" xfId="25783"/>
    <cellStyle name="s_Hist Inputs SMH" xfId="25784"/>
    <cellStyle name="s_Hist Inputs SMH_1" xfId="25785"/>
    <cellStyle name="s_Hist Inputs SMH_1_Backlog 30 Sep 2006" xfId="25786"/>
    <cellStyle name="s_Hist Inputs SMH_1_Backlog 30 Sep 2006_Delphi - Operating model v.1.1 011106" xfId="25787"/>
    <cellStyle name="s_Hist Inputs SMH_1_Backlog 30 Sep 2006_Delphi_Operating_model_v 1.0 161106" xfId="25788"/>
    <cellStyle name="s_Hist Inputs SMH_1_Backlog 30 Sep 2006_Delphi_Operating_model_v(1).1.3_081106" xfId="25789"/>
    <cellStyle name="s_Hist Inputs SMH_2" xfId="25790"/>
    <cellStyle name="s_Hist Inputs SMH_2_Backlog 30 Sep 2006" xfId="25791"/>
    <cellStyle name="s_Hist Inputs SMH_2_Backlog 30 Sep 2006_Delphi - Operating model v.1.1 011106" xfId="25792"/>
    <cellStyle name="s_Hist Inputs SMH_2_Backlog 30 Sep 2006_Delphi_Operating_model_v 1.0 161106" xfId="25793"/>
    <cellStyle name="s_Hist Inputs SMH_2_Backlog 30 Sep 2006_Delphi_Operating_model_v(1).1.3_081106" xfId="25794"/>
    <cellStyle name="s_Hist Inputs SMH_Backlog 30 Sep 2006" xfId="25795"/>
    <cellStyle name="s_Hist Inputs SMH_Backlog 30 Sep 2006_Delphi - Operating model v.1.1 011106" xfId="25796"/>
    <cellStyle name="s_Hist Inputs SMH_Backlog 30 Sep 2006_Delphi_Operating_model_v 1.0 161106" xfId="25797"/>
    <cellStyle name="s_Hist Inputs SMH_Backlog 30 Sep 2006_Delphi_Operating_model_v(1).1.3_081106" xfId="25798"/>
    <cellStyle name="s_Hist Inputs TAG" xfId="25799"/>
    <cellStyle name="s_Hist Inputs TAG_1" xfId="25800"/>
    <cellStyle name="s_Hist Inputs TAG_1_Backlog 30 Sep 2006" xfId="25801"/>
    <cellStyle name="s_Hist Inputs TAG_1_Backlog 30 Sep 2006_Delphi - Operating model v.1.1 011106" xfId="25802"/>
    <cellStyle name="s_Hist Inputs TAG_1_Backlog 30 Sep 2006_Delphi_Operating_model_v 1.0 161106" xfId="25803"/>
    <cellStyle name="s_Hist Inputs TAG_1_Backlog 30 Sep 2006_Delphi_Operating_model_v(1).1.3_081106" xfId="25804"/>
    <cellStyle name="s_Hist Inputs TAG_2" xfId="25805"/>
    <cellStyle name="s_Hist Inputs TAG_2_Backlog 30 Sep 2006" xfId="25806"/>
    <cellStyle name="s_Hist Inputs TAG_2_Backlog 30 Sep 2006_Delphi - Operating model v.1.1 011106" xfId="25807"/>
    <cellStyle name="s_Hist Inputs TAG_2_Backlog 30 Sep 2006_Delphi_Operating_model_v 1.0 161106" xfId="25808"/>
    <cellStyle name="s_Hist Inputs TAG_2_Backlog 30 Sep 2006_Delphi_Operating_model_v(1).1.3_081106" xfId="25809"/>
    <cellStyle name="s_Hist Inputs TAG_Backlog 30 Sep 2006" xfId="25810"/>
    <cellStyle name="s_Hist Inputs TAG_Backlog 30 Sep 2006_Delphi - Operating model v.1.1 011106" xfId="25811"/>
    <cellStyle name="s_Hist Inputs TAG_Backlog 30 Sep 2006_Delphi_Operating_model_v 1.0 161106" xfId="25812"/>
    <cellStyle name="s_Hist Inputs TAG_Backlog 30 Sep 2006_Delphi_Operating_model_v(1).1.3_081106" xfId="25813"/>
    <cellStyle name="s_Hist Inputs_1" xfId="25814"/>
    <cellStyle name="s_Hist Inputs_1_Backlog 30 Sep 2006" xfId="25815"/>
    <cellStyle name="s_Hist Inputs_1_Backlog 30 Sep 2006_Delphi - Operating model v.1.1 011106" xfId="25816"/>
    <cellStyle name="s_Hist Inputs_1_Backlog 30 Sep 2006_Delphi_Operating_model_v 1.0 161106" xfId="25817"/>
    <cellStyle name="s_Hist Inputs_1_Backlog 30 Sep 2006_Delphi_Operating_model_v(1).1.3_081106" xfId="25818"/>
    <cellStyle name="s_Hist Inputs_2" xfId="25819"/>
    <cellStyle name="s_Hist Inputs_2_Backlog 30 Sep 2006" xfId="25820"/>
    <cellStyle name="s_Hist Inputs_2_Backlog 30 Sep 2006_Delphi - Operating model v.1.1 011106" xfId="25821"/>
    <cellStyle name="s_Hist Inputs_2_Backlog 30 Sep 2006_Delphi_Operating_model_v 1.0 161106" xfId="25822"/>
    <cellStyle name="s_Hist Inputs_2_Backlog 30 Sep 2006_Delphi_Operating_model_v(1).1.3_081106" xfId="25823"/>
    <cellStyle name="s_Hist Inputs_Backlog 30 Sep 2006" xfId="25824"/>
    <cellStyle name="s_Hist Inputs_Backlog 30 Sep 2006_Delphi - Operating model v.1.1 011106" xfId="25825"/>
    <cellStyle name="s_Hist Inputs_Backlog 30 Sep 2006_Delphi_Operating_model_v 1.0 161106" xfId="25826"/>
    <cellStyle name="s_Hist Inputs_Backlog 30 Sep 2006_Delphi_Operating_model_v(1).1.3_081106" xfId="25827"/>
    <cellStyle name="s_Incremental (2)" xfId="25828"/>
    <cellStyle name="s_Incremental (2)_1" xfId="25829"/>
    <cellStyle name="s_Incremental (2)_1_Backlog 30 Sep 2006" xfId="25830"/>
    <cellStyle name="s_Incremental (2)_1_Backlog 30 Sep 2006_Delphi - Operating model v.1.1 011106" xfId="25831"/>
    <cellStyle name="s_Incremental (2)_1_Backlog 30 Sep 2006_Delphi_Operating_model_v 1.0 161106" xfId="25832"/>
    <cellStyle name="s_Incremental (2)_1_Backlog 30 Sep 2006_Delphi_Operating_model_v(1).1.3_081106" xfId="25833"/>
    <cellStyle name="s_Incremental (2)_Backlog 30 Sep 2006" xfId="25834"/>
    <cellStyle name="s_Incremental (2)_Backlog 30 Sep 2006_Delphi - Operating model v.1.1 011106" xfId="25835"/>
    <cellStyle name="s_Incremental (2)_Backlog 30 Sep 2006_Delphi_Operating_model_v 1.0 161106" xfId="25836"/>
    <cellStyle name="s_Incremental (2)_Backlog 30 Sep 2006_Delphi_Operating_model_v(1).1.3_081106" xfId="25837"/>
    <cellStyle name="s_InitialPrintDialog" xfId="25838"/>
    <cellStyle name="s_InitialPrintDialog_1" xfId="25839"/>
    <cellStyle name="s_InitialPrintDialog_1_Backlog 30 Sep 2006" xfId="25840"/>
    <cellStyle name="s_InitialPrintDialog_1_Backlog 30 Sep 2006_Delphi - Operating model v.1.1 011106" xfId="25841"/>
    <cellStyle name="s_InitialPrintDialog_1_Backlog 30 Sep 2006_Delphi_Operating_model_v 1.0 161106" xfId="25842"/>
    <cellStyle name="s_InitialPrintDialog_1_Backlog 30 Sep 2006_Delphi_Operating_model_v(1).1.3_081106" xfId="25843"/>
    <cellStyle name="s_InitialPrintDialog_1_Cases" xfId="25844"/>
    <cellStyle name="s_InitialPrintDialog_1_Cases_Backlog 30 Sep 2006" xfId="25845"/>
    <cellStyle name="s_InitialPrintDialog_1_Cases_Backlog 30 Sep 2006_Delphi - Operating model v.1.1 011106" xfId="25846"/>
    <cellStyle name="s_InitialPrintDialog_1_Cases_Backlog 30 Sep 2006_Delphi_Operating_model_v 1.0 161106" xfId="25847"/>
    <cellStyle name="s_InitialPrintDialog_1_Cases_Backlog 30 Sep 2006_Delphi_Operating_model_v(1).1.3_081106" xfId="25848"/>
    <cellStyle name="s_InitialPrintDialog_1_Valuation Summary" xfId="25849"/>
    <cellStyle name="s_InitialPrintDialog_1_Valuation Summary_Backlog 30 Sep 2006" xfId="25850"/>
    <cellStyle name="s_InitialPrintDialog_1_Valuation Summary_Backlog 30 Sep 2006_Delphi - Operating model v.1.1 011106" xfId="25851"/>
    <cellStyle name="s_InitialPrintDialog_1_Valuation Summary_Backlog 30 Sep 2006_Delphi_Operating_model_v 1.0 161106" xfId="25852"/>
    <cellStyle name="s_InitialPrintDialog_1_Valuation Summary_Backlog 30 Sep 2006_Delphi_Operating_model_v(1).1.3_081106" xfId="25853"/>
    <cellStyle name="s_InitialPrintDialog_2" xfId="25854"/>
    <cellStyle name="s_InitialPrintDialog_2_Backlog 30 Sep 2006" xfId="25855"/>
    <cellStyle name="s_InitialPrintDialog_2_Backlog 30 Sep 2006_Delphi - Operating model v.1.1 011106" xfId="25856"/>
    <cellStyle name="s_InitialPrintDialog_2_Backlog 30 Sep 2006_Delphi_Operating_model_v 1.0 161106" xfId="25857"/>
    <cellStyle name="s_InitialPrintDialog_2_Backlog 30 Sep 2006_Delphi_Operating_model_v(1).1.3_081106" xfId="25858"/>
    <cellStyle name="s_InitialPrintDialog_Backlog 30 Sep 2006" xfId="25859"/>
    <cellStyle name="s_InitialPrintDialog_Backlog 30 Sep 2006_Delphi - Operating model v.1.1 011106" xfId="25860"/>
    <cellStyle name="s_InitialPrintDialog_Backlog 30 Sep 2006_Delphi_Operating_model_v 1.0 161106" xfId="25861"/>
    <cellStyle name="s_InitialPrintDialog_Backlog 30 Sep 2006_Delphi_Operating_model_v(1).1.3_081106" xfId="25862"/>
    <cellStyle name="s_InitialPrintDialog_Cases" xfId="25863"/>
    <cellStyle name="s_InitialPrintDialog_Cases_Backlog 30 Sep 2006" xfId="25864"/>
    <cellStyle name="s_InitialPrintDialog_Cases_Backlog 30 Sep 2006_Delphi - Operating model v.1.1 011106" xfId="25865"/>
    <cellStyle name="s_InitialPrintDialog_Cases_Backlog 30 Sep 2006_Delphi_Operating_model_v 1.0 161106" xfId="25866"/>
    <cellStyle name="s_InitialPrintDialog_Cases_Backlog 30 Sep 2006_Delphi_Operating_model_v(1).1.3_081106" xfId="25867"/>
    <cellStyle name="s_InitialPrintDialog_Valuation Summary" xfId="25868"/>
    <cellStyle name="s_InitialPrintDialog_Valuation Summary_Backlog 30 Sep 2006" xfId="25869"/>
    <cellStyle name="s_InitialPrintDialog_Valuation Summary_Backlog 30 Sep 2006_Delphi - Operating model v.1.1 011106" xfId="25870"/>
    <cellStyle name="s_InitialPrintDialog_Valuation Summary_Backlog 30 Sep 2006_Delphi_Operating_model_v 1.0 161106" xfId="25871"/>
    <cellStyle name="s_InitialPrintDialog_Valuation Summary_Backlog 30 Sep 2006_Delphi_Operating_model_v(1).1.3_081106" xfId="25872"/>
    <cellStyle name="s_Inputs" xfId="25873"/>
    <cellStyle name="s_Inputs_1" xfId="25874"/>
    <cellStyle name="s_Inputs_1_Backlog 30 Sep 2006" xfId="25875"/>
    <cellStyle name="s_Inputs_1_Backlog 30 Sep 2006_Delphi - Operating model v.1.1 011106" xfId="25876"/>
    <cellStyle name="s_Inputs_1_Backlog 30 Sep 2006_Delphi_Operating_model_v 1.0 161106" xfId="25877"/>
    <cellStyle name="s_Inputs_1_Backlog 30 Sep 2006_Delphi_Operating_model_v(1).1.3_081106" xfId="25878"/>
    <cellStyle name="s_Inputs_1_Cases" xfId="25879"/>
    <cellStyle name="s_Inputs_1_Cases_Backlog 30 Sep 2006" xfId="25880"/>
    <cellStyle name="s_Inputs_1_Cases_Backlog 30 Sep 2006_Delphi - Operating model v.1.1 011106" xfId="25881"/>
    <cellStyle name="s_Inputs_1_Cases_Backlog 30 Sep 2006_Delphi_Operating_model_v 1.0 161106" xfId="25882"/>
    <cellStyle name="s_Inputs_1_Cases_Backlog 30 Sep 2006_Delphi_Operating_model_v(1).1.3_081106" xfId="25883"/>
    <cellStyle name="s_Inputs_2" xfId="25884"/>
    <cellStyle name="s_Inputs_2_Backlog 30 Sep 2006" xfId="25885"/>
    <cellStyle name="s_Inputs_2_Backlog 30 Sep 2006_Delphi - Operating model v.1.1 011106" xfId="25886"/>
    <cellStyle name="s_Inputs_2_Backlog 30 Sep 2006_Delphi_Operating_model_v 1.0 161106" xfId="25887"/>
    <cellStyle name="s_Inputs_2_Backlog 30 Sep 2006_Delphi_Operating_model_v(1).1.3_081106" xfId="25888"/>
    <cellStyle name="s_Inputs_Backlog 30 Sep 2006" xfId="25889"/>
    <cellStyle name="s_Inputs_Backlog 30 Sep 2006_Delphi - Operating model v.1.1 011106" xfId="25890"/>
    <cellStyle name="s_Inputs_Backlog 30 Sep 2006_Delphi_Operating_model_v 1.0 161106" xfId="25891"/>
    <cellStyle name="s_Inputs_Backlog 30 Sep 2006_Delphi_Operating_model_v(1).1.3_081106" xfId="25892"/>
    <cellStyle name="s_Inputs_Cases" xfId="25893"/>
    <cellStyle name="s_Inputs_Cases_Backlog 30 Sep 2006" xfId="25894"/>
    <cellStyle name="s_Inputs_Cases_Backlog 30 Sep 2006_Delphi - Operating model v.1.1 011106" xfId="25895"/>
    <cellStyle name="s_Inputs_Cases_Backlog 30 Sep 2006_Delphi_Operating_model_v 1.0 161106" xfId="25896"/>
    <cellStyle name="s_Inputs_Cases_Backlog 30 Sep 2006_Delphi_Operating_model_v(1).1.3_081106" xfId="25897"/>
    <cellStyle name="s_Insecticide DataTable (2)" xfId="25898"/>
    <cellStyle name="s_Insecticide DataTable (2)_1" xfId="25899"/>
    <cellStyle name="s_Insecticide DataTable (2)_1_Backlog 30 Sep 2006" xfId="25900"/>
    <cellStyle name="s_Insecticide DataTable (2)_1_Backlog 30 Sep 2006_Delphi - Operating model v.1.1 011106" xfId="25901"/>
    <cellStyle name="s_Insecticide DataTable (2)_1_Backlog 30 Sep 2006_Delphi_Operating_model_v 1.0 161106" xfId="25902"/>
    <cellStyle name="s_Insecticide DataTable (2)_1_Backlog 30 Sep 2006_Delphi_Operating_model_v(1).1.3_081106" xfId="25903"/>
    <cellStyle name="s_Insecticide DataTable (2)_Backlog 30 Sep 2006" xfId="25904"/>
    <cellStyle name="s_Insecticide DataTable (2)_Backlog 30 Sep 2006_Delphi - Operating model v.1.1 011106" xfId="25905"/>
    <cellStyle name="s_Insecticide DataTable (2)_Backlog 30 Sep 2006_Delphi_Operating_model_v 1.0 161106" xfId="25906"/>
    <cellStyle name="s_Insecticide DataTable (2)_Backlog 30 Sep 2006_Delphi_Operating_model_v(1).1.3_081106" xfId="25907"/>
    <cellStyle name="s_InsecticideTable" xfId="25908"/>
    <cellStyle name="s_InsecticideTable_1" xfId="25909"/>
    <cellStyle name="s_InsecticideTable_1_Backlog 30 Sep 2006" xfId="25910"/>
    <cellStyle name="s_InsecticideTable_1_Backlog 30 Sep 2006_Delphi - Operating model v.1.1 011106" xfId="25911"/>
    <cellStyle name="s_InsecticideTable_1_Backlog 30 Sep 2006_Delphi_Operating_model_v 1.0 161106" xfId="25912"/>
    <cellStyle name="s_InsecticideTable_1_Backlog 30 Sep 2006_Delphi_Operating_model_v(1).1.3_081106" xfId="25913"/>
    <cellStyle name="s_InsecticideTable_Backlog 30 Sep 2006" xfId="25914"/>
    <cellStyle name="s_InsecticideTable_Backlog 30 Sep 2006_Delphi - Operating model v.1.1 011106" xfId="25915"/>
    <cellStyle name="s_InsecticideTable_Backlog 30 Sep 2006_Delphi_Operating_model_v 1.0 161106" xfId="25916"/>
    <cellStyle name="s_InsecticideTable_Backlog 30 Sep 2006_Delphi_Operating_model_v(1).1.3_081106" xfId="25917"/>
    <cellStyle name="s_ISPREAD (2)" xfId="25918"/>
    <cellStyle name="s_ISPREAD (2)_1" xfId="25919"/>
    <cellStyle name="s_ISPREAD (2)_1_Backlog 30 Sep 2006" xfId="25920"/>
    <cellStyle name="s_ISPREAD (2)_1_Backlog 30 Sep 2006_Delphi - Operating model v.1.1 011106" xfId="25921"/>
    <cellStyle name="s_ISPREAD (2)_1_Backlog 30 Sep 2006_Delphi_Operating_model_v 1.0 161106" xfId="25922"/>
    <cellStyle name="s_ISPREAD (2)_1_Backlog 30 Sep 2006_Delphi_Operating_model_v(1).1.3_081106" xfId="25923"/>
    <cellStyle name="s_ISPREAD (2)_2" xfId="25924"/>
    <cellStyle name="s_ISPREAD (2)_2_Backlog 30 Sep 2006" xfId="25925"/>
    <cellStyle name="s_ISPREAD (2)_2_Backlog 30 Sep 2006_Delphi - Operating model v.1.1 011106" xfId="25926"/>
    <cellStyle name="s_ISPREAD (2)_2_Backlog 30 Sep 2006_Delphi_Operating_model_v 1.0 161106" xfId="25927"/>
    <cellStyle name="s_ISPREAD (2)_2_Backlog 30 Sep 2006_Delphi_Operating_model_v(1).1.3_081106" xfId="25928"/>
    <cellStyle name="s_ISPREAD (2)_Backlog 30 Sep 2006" xfId="25929"/>
    <cellStyle name="s_ISPREAD (2)_Backlog 30 Sep 2006_Delphi - Operating model v.1.1 011106" xfId="25930"/>
    <cellStyle name="s_ISPREAD (2)_Backlog 30 Sep 2006_Delphi_Operating_model_v 1.0 161106" xfId="25931"/>
    <cellStyle name="s_ISPREAD (2)_Backlog 30 Sep 2006_Delphi_Operating_model_v(1).1.3_081106" xfId="25932"/>
    <cellStyle name="s_LBO" xfId="25933"/>
    <cellStyle name="s_LBO IRR" xfId="25934"/>
    <cellStyle name="s_LBO IRR_1" xfId="25935"/>
    <cellStyle name="s_LBO IRR_1_Backlog 30 Sep 2006" xfId="25936"/>
    <cellStyle name="s_LBO IRR_1_Backlog 30 Sep 2006_Delphi - Operating model v.1.1 011106" xfId="25937"/>
    <cellStyle name="s_LBO IRR_1_Backlog 30 Sep 2006_Delphi_Operating_model_v 1.0 161106" xfId="25938"/>
    <cellStyle name="s_LBO IRR_1_Backlog 30 Sep 2006_Delphi_Operating_model_v(1).1.3_081106" xfId="25939"/>
    <cellStyle name="s_LBO IRR_1_Cases" xfId="25940"/>
    <cellStyle name="s_LBO IRR_1_Cases_Backlog 30 Sep 2006" xfId="25941"/>
    <cellStyle name="s_LBO IRR_1_Cases_Backlog 30 Sep 2006_Delphi - Operating model v.1.1 011106" xfId="25942"/>
    <cellStyle name="s_LBO IRR_1_Cases_Backlog 30 Sep 2006_Delphi_Operating_model_v 1.0 161106" xfId="25943"/>
    <cellStyle name="s_LBO IRR_1_Cases_Backlog 30 Sep 2006_Delphi_Operating_model_v(1).1.3_081106" xfId="25944"/>
    <cellStyle name="s_LBO IRR_1_Valuation Summary" xfId="25945"/>
    <cellStyle name="s_LBO IRR_1_Valuation Summary_Backlog 30 Sep 2006" xfId="25946"/>
    <cellStyle name="s_LBO IRR_1_Valuation Summary_Backlog 30 Sep 2006_Delphi - Operating model v.1.1 011106" xfId="25947"/>
    <cellStyle name="s_LBO IRR_1_Valuation Summary_Backlog 30 Sep 2006_Delphi_Operating_model_v 1.0 161106" xfId="25948"/>
    <cellStyle name="s_LBO IRR_1_Valuation Summary_Backlog 30 Sep 2006_Delphi_Operating_model_v(1).1.3_081106" xfId="25949"/>
    <cellStyle name="s_LBO IRR_2" xfId="25950"/>
    <cellStyle name="s_LBO IRR_2_Backlog 30 Sep 2006" xfId="25951"/>
    <cellStyle name="s_LBO IRR_2_Backlog 30 Sep 2006_Delphi - Operating model v.1.1 011106" xfId="25952"/>
    <cellStyle name="s_LBO IRR_2_Backlog 30 Sep 2006_Delphi_Operating_model_v 1.0 161106" xfId="25953"/>
    <cellStyle name="s_LBO IRR_2_Backlog 30 Sep 2006_Delphi_Operating_model_v(1).1.3_081106" xfId="25954"/>
    <cellStyle name="s_LBO IRR_Backlog 30 Sep 2006" xfId="25955"/>
    <cellStyle name="s_LBO IRR_Backlog 30 Sep 2006_Delphi - Operating model v.1.1 011106" xfId="25956"/>
    <cellStyle name="s_LBO IRR_Backlog 30 Sep 2006_Delphi_Operating_model_v 1.0 161106" xfId="25957"/>
    <cellStyle name="s_LBO IRR_Backlog 30 Sep 2006_Delphi_Operating_model_v(1).1.3_081106" xfId="25958"/>
    <cellStyle name="s_LBO IRR_Cases" xfId="25959"/>
    <cellStyle name="s_LBO IRR_Cases_Backlog 30 Sep 2006" xfId="25960"/>
    <cellStyle name="s_LBO IRR_Cases_Backlog 30 Sep 2006_Delphi - Operating model v.1.1 011106" xfId="25961"/>
    <cellStyle name="s_LBO IRR_Cases_Backlog 30 Sep 2006_Delphi_Operating_model_v 1.0 161106" xfId="25962"/>
    <cellStyle name="s_LBO IRR_Cases_Backlog 30 Sep 2006_Delphi_Operating_model_v(1).1.3_081106" xfId="25963"/>
    <cellStyle name="s_LBO IRR_Valuation Summary" xfId="25964"/>
    <cellStyle name="s_LBO IRR_Valuation Summary_Backlog 30 Sep 2006" xfId="25965"/>
    <cellStyle name="s_LBO IRR_Valuation Summary_Backlog 30 Sep 2006_Delphi - Operating model v.1.1 011106" xfId="25966"/>
    <cellStyle name="s_LBO IRR_Valuation Summary_Backlog 30 Sep 2006_Delphi_Operating_model_v 1.0 161106" xfId="25967"/>
    <cellStyle name="s_LBO IRR_Valuation Summary_Backlog 30 Sep 2006_Delphi_Operating_model_v(1).1.3_081106" xfId="25968"/>
    <cellStyle name="s_LBO Sens" xfId="25969"/>
    <cellStyle name="s_LBO Sens_1" xfId="25970"/>
    <cellStyle name="s_LBO Sens_1_Backlog 30 Sep 2006" xfId="25971"/>
    <cellStyle name="s_LBO Sens_1_Backlog 30 Sep 2006_Delphi - Operating model v.1.1 011106" xfId="25972"/>
    <cellStyle name="s_LBO Sens_1_Backlog 30 Sep 2006_Delphi_Operating_model_v 1.0 161106" xfId="25973"/>
    <cellStyle name="s_LBO Sens_1_Backlog 30 Sep 2006_Delphi_Operating_model_v(1).1.3_081106" xfId="25974"/>
    <cellStyle name="s_LBO Sens_1_Cases" xfId="25975"/>
    <cellStyle name="s_LBO Sens_1_Cases_Backlog 30 Sep 2006" xfId="25976"/>
    <cellStyle name="s_LBO Sens_1_Cases_Backlog 30 Sep 2006_Delphi - Operating model v.1.1 011106" xfId="25977"/>
    <cellStyle name="s_LBO Sens_1_Cases_Backlog 30 Sep 2006_Delphi_Operating_model_v 1.0 161106" xfId="25978"/>
    <cellStyle name="s_LBO Sens_1_Cases_Backlog 30 Sep 2006_Delphi_Operating_model_v(1).1.3_081106" xfId="25979"/>
    <cellStyle name="s_LBO Sens_1_Valuation Summary" xfId="25980"/>
    <cellStyle name="s_LBO Sens_1_Valuation Summary_Backlog 30 Sep 2006" xfId="25981"/>
    <cellStyle name="s_LBO Sens_1_Valuation Summary_Backlog 30 Sep 2006_Delphi - Operating model v.1.1 011106" xfId="25982"/>
    <cellStyle name="s_LBO Sens_1_Valuation Summary_Backlog 30 Sep 2006_Delphi_Operating_model_v 1.0 161106" xfId="25983"/>
    <cellStyle name="s_LBO Sens_1_Valuation Summary_Backlog 30 Sep 2006_Delphi_Operating_model_v(1).1.3_081106" xfId="25984"/>
    <cellStyle name="s_LBO Sens_2" xfId="25985"/>
    <cellStyle name="s_LBO Sens_2_Backlog 30 Sep 2006" xfId="25986"/>
    <cellStyle name="s_LBO Sens_2_Backlog 30 Sep 2006_Delphi - Operating model v.1.1 011106" xfId="25987"/>
    <cellStyle name="s_LBO Sens_2_Backlog 30 Sep 2006_Delphi_Operating_model_v 1.0 161106" xfId="25988"/>
    <cellStyle name="s_LBO Sens_2_Backlog 30 Sep 2006_Delphi_Operating_model_v(1).1.3_081106" xfId="25989"/>
    <cellStyle name="s_LBO Sens_Backlog 30 Sep 2006" xfId="25990"/>
    <cellStyle name="s_LBO Sens_Backlog 30 Sep 2006_Delphi - Operating model v.1.1 011106" xfId="25991"/>
    <cellStyle name="s_LBO Sens_Backlog 30 Sep 2006_Delphi_Operating_model_v 1.0 161106" xfId="25992"/>
    <cellStyle name="s_LBO Sens_Backlog 30 Sep 2006_Delphi_Operating_model_v(1).1.3_081106" xfId="25993"/>
    <cellStyle name="s_LBO Sens_Cases" xfId="25994"/>
    <cellStyle name="s_LBO Sens_Cases_Backlog 30 Sep 2006" xfId="25995"/>
    <cellStyle name="s_LBO Sens_Cases_Backlog 30 Sep 2006_Delphi - Operating model v.1.1 011106" xfId="25996"/>
    <cellStyle name="s_LBO Sens_Cases_Backlog 30 Sep 2006_Delphi_Operating_model_v 1.0 161106" xfId="25997"/>
    <cellStyle name="s_LBO Sens_Cases_Backlog 30 Sep 2006_Delphi_Operating_model_v(1).1.3_081106" xfId="25998"/>
    <cellStyle name="s_LBO Sens_Valuation Summary" xfId="25999"/>
    <cellStyle name="s_LBO Sens_Valuation Summary_Backlog 30 Sep 2006" xfId="26000"/>
    <cellStyle name="s_LBO Sens_Valuation Summary_Backlog 30 Sep 2006_Delphi - Operating model v.1.1 011106" xfId="26001"/>
    <cellStyle name="s_LBO Sens_Valuation Summary_Backlog 30 Sep 2006_Delphi_Operating_model_v 1.0 161106" xfId="26002"/>
    <cellStyle name="s_LBO Sens_Valuation Summary_Backlog 30 Sep 2006_Delphi_Operating_model_v(1).1.3_081106" xfId="26003"/>
    <cellStyle name="s_LBO Summary" xfId="26004"/>
    <cellStyle name="s_LBO Summary_1" xfId="26005"/>
    <cellStyle name="s_LBO Summary_1_Backlog 30 Sep 2006" xfId="26006"/>
    <cellStyle name="s_LBO Summary_1_Backlog 30 Sep 2006_Delphi - Operating model v.1.1 011106" xfId="26007"/>
    <cellStyle name="s_LBO Summary_1_Backlog 30 Sep 2006_Delphi_Operating_model_v 1.0 161106" xfId="26008"/>
    <cellStyle name="s_LBO Summary_1_Backlog 30 Sep 2006_Delphi_Operating_model_v(1).1.3_081106" xfId="26009"/>
    <cellStyle name="s_LBO Summary_1_Cases" xfId="26010"/>
    <cellStyle name="s_LBO Summary_1_Cases_Backlog 30 Sep 2006" xfId="26011"/>
    <cellStyle name="s_LBO Summary_1_Cases_Backlog 30 Sep 2006_Delphi - Operating model v.1.1 011106" xfId="26012"/>
    <cellStyle name="s_LBO Summary_1_Cases_Backlog 30 Sep 2006_Delphi_Operating_model_v 1.0 161106" xfId="26013"/>
    <cellStyle name="s_LBO Summary_1_Cases_Backlog 30 Sep 2006_Delphi_Operating_model_v(1).1.3_081106" xfId="26014"/>
    <cellStyle name="s_LBO Summary_1_Valuation Summary" xfId="26015"/>
    <cellStyle name="s_LBO Summary_1_Valuation Summary_Backlog 30 Sep 2006" xfId="26016"/>
    <cellStyle name="s_LBO Summary_1_Valuation Summary_Backlog 30 Sep 2006_Delphi - Operating model v.1.1 011106" xfId="26017"/>
    <cellStyle name="s_LBO Summary_1_Valuation Summary_Backlog 30 Sep 2006_Delphi_Operating_model_v 1.0 161106" xfId="26018"/>
    <cellStyle name="s_LBO Summary_1_Valuation Summary_Backlog 30 Sep 2006_Delphi_Operating_model_v(1).1.3_081106" xfId="26019"/>
    <cellStyle name="s_LBO Summary_2" xfId="26020"/>
    <cellStyle name="s_LBO Summary_2_Backlog 30 Sep 2006" xfId="26021"/>
    <cellStyle name="s_LBO Summary_2_Backlog 30 Sep 2006_Delphi - Operating model v.1.1 011106" xfId="26022"/>
    <cellStyle name="s_LBO Summary_2_Backlog 30 Sep 2006_Delphi_Operating_model_v 1.0 161106" xfId="26023"/>
    <cellStyle name="s_LBO Summary_2_Backlog 30 Sep 2006_Delphi_Operating_model_v(1).1.3_081106" xfId="26024"/>
    <cellStyle name="s_LBO Summary_Backlog 30 Sep 2006" xfId="26025"/>
    <cellStyle name="s_LBO Summary_Backlog 30 Sep 2006_Delphi - Operating model v.1.1 011106" xfId="26026"/>
    <cellStyle name="s_LBO Summary_Backlog 30 Sep 2006_Delphi_Operating_model_v 1.0 161106" xfId="26027"/>
    <cellStyle name="s_LBO Summary_Backlog 30 Sep 2006_Delphi_Operating_model_v(1).1.3_081106" xfId="26028"/>
    <cellStyle name="s_LBO Summary_Cases" xfId="26029"/>
    <cellStyle name="s_LBO Summary_Cases_Backlog 30 Sep 2006" xfId="26030"/>
    <cellStyle name="s_LBO Summary_Cases_Backlog 30 Sep 2006_Delphi - Operating model v.1.1 011106" xfId="26031"/>
    <cellStyle name="s_LBO Summary_Cases_Backlog 30 Sep 2006_Delphi_Operating_model_v 1.0 161106" xfId="26032"/>
    <cellStyle name="s_LBO Summary_Cases_Backlog 30 Sep 2006_Delphi_Operating_model_v(1).1.3_081106" xfId="26033"/>
    <cellStyle name="s_LBO Summary_Valuation Summary" xfId="26034"/>
    <cellStyle name="s_LBO Summary_Valuation Summary_Backlog 30 Sep 2006" xfId="26035"/>
    <cellStyle name="s_LBO Summary_Valuation Summary_Backlog 30 Sep 2006_Delphi - Operating model v.1.1 011106" xfId="26036"/>
    <cellStyle name="s_LBO Summary_Valuation Summary_Backlog 30 Sep 2006_Delphi_Operating_model_v 1.0 161106" xfId="26037"/>
    <cellStyle name="s_LBO Summary_Valuation Summary_Backlog 30 Sep 2006_Delphi_Operating_model_v(1).1.3_081106" xfId="26038"/>
    <cellStyle name="s_LBO_1" xfId="26039"/>
    <cellStyle name="s_LBO_1_Backlog 30 Sep 2006" xfId="26040"/>
    <cellStyle name="s_LBO_1_Backlog 30 Sep 2006_Delphi - Operating model v.1.1 011106" xfId="26041"/>
    <cellStyle name="s_LBO_1_Backlog 30 Sep 2006_Delphi_Operating_model_v 1.0 161106" xfId="26042"/>
    <cellStyle name="s_LBO_1_Backlog 30 Sep 2006_Delphi_Operating_model_v(1).1.3_081106" xfId="26043"/>
    <cellStyle name="s_LBO_1_Cases" xfId="26044"/>
    <cellStyle name="s_LBO_1_Cases_Backlog 30 Sep 2006" xfId="26045"/>
    <cellStyle name="s_LBO_1_Cases_Backlog 30 Sep 2006_Delphi - Operating model v.1.1 011106" xfId="26046"/>
    <cellStyle name="s_LBO_1_Cases_Backlog 30 Sep 2006_Delphi_Operating_model_v 1.0 161106" xfId="26047"/>
    <cellStyle name="s_LBO_1_Cases_Backlog 30 Sep 2006_Delphi_Operating_model_v(1).1.3_081106" xfId="26048"/>
    <cellStyle name="s_LBO_1_Valuation Summary" xfId="26049"/>
    <cellStyle name="s_LBO_1_Valuation Summary_Backlog 30 Sep 2006" xfId="26050"/>
    <cellStyle name="s_LBO_1_Valuation Summary_Backlog 30 Sep 2006_Delphi - Operating model v.1.1 011106" xfId="26051"/>
    <cellStyle name="s_LBO_1_Valuation Summary_Backlog 30 Sep 2006_Delphi_Operating_model_v 1.0 161106" xfId="26052"/>
    <cellStyle name="s_LBO_1_Valuation Summary_Backlog 30 Sep 2006_Delphi_Operating_model_v(1).1.3_081106" xfId="26053"/>
    <cellStyle name="s_LBO_2" xfId="26054"/>
    <cellStyle name="s_LBO_2_Backlog 30 Sep 2006" xfId="26055"/>
    <cellStyle name="s_LBO_2_Backlog 30 Sep 2006_Delphi - Operating model v.1.1 011106" xfId="26056"/>
    <cellStyle name="s_LBO_2_Backlog 30 Sep 2006_Delphi_Operating_model_v 1.0 161106" xfId="26057"/>
    <cellStyle name="s_LBO_2_Backlog 30 Sep 2006_Delphi_Operating_model_v(1).1.3_081106" xfId="26058"/>
    <cellStyle name="s_LBO_Backlog 30 Sep 2006" xfId="26059"/>
    <cellStyle name="s_LBO_Backlog 30 Sep 2006_Delphi - Operating model v.1.1 011106" xfId="26060"/>
    <cellStyle name="s_LBO_Backlog 30 Sep 2006_Delphi_Operating_model_v 1.0 161106" xfId="26061"/>
    <cellStyle name="s_LBO_Backlog 30 Sep 2006_Delphi_Operating_model_v(1).1.3_081106" xfId="26062"/>
    <cellStyle name="s_LBO_Cases" xfId="26063"/>
    <cellStyle name="s_LBO_Cases_Backlog 30 Sep 2006" xfId="26064"/>
    <cellStyle name="s_LBO_Cases_Backlog 30 Sep 2006_Delphi - Operating model v.1.1 011106" xfId="26065"/>
    <cellStyle name="s_LBO_Cases_Backlog 30 Sep 2006_Delphi_Operating_model_v 1.0 161106" xfId="26066"/>
    <cellStyle name="s_LBO_Cases_Backlog 30 Sep 2006_Delphi_Operating_model_v(1).1.3_081106" xfId="26067"/>
    <cellStyle name="s_LBO_Valuation Summary" xfId="26068"/>
    <cellStyle name="s_LBO_Valuation Summary_Backlog 30 Sep 2006" xfId="26069"/>
    <cellStyle name="s_LBO_Valuation Summary_Backlog 30 Sep 2006_Delphi - Operating model v.1.1 011106" xfId="26070"/>
    <cellStyle name="s_LBO_Valuation Summary_Backlog 30 Sep 2006_Delphi_Operating_model_v 1.0 161106" xfId="26071"/>
    <cellStyle name="s_LBO_Valuation Summary_Backlog 30 Sep 2006_Delphi_Operating_model_v(1).1.3_081106" xfId="26072"/>
    <cellStyle name="s_MainPrint Code" xfId="26073"/>
    <cellStyle name="s_MainPrint Code_1" xfId="26074"/>
    <cellStyle name="s_MainPrint Code_1_Backlog 30 Sep 2006" xfId="26075"/>
    <cellStyle name="s_MainPrint Code_1_Backlog 30 Sep 2006_Delphi - Operating model v.1.1 011106" xfId="26076"/>
    <cellStyle name="s_MainPrint Code_1_Backlog 30 Sep 2006_Delphi_Operating_model_v 1.0 161106" xfId="26077"/>
    <cellStyle name="s_MainPrint Code_1_Backlog 30 Sep 2006_Delphi_Operating_model_v(1).1.3_081106" xfId="26078"/>
    <cellStyle name="s_MainPrint Code_2" xfId="26079"/>
    <cellStyle name="s_MainPrint Code_2_Backlog 30 Sep 2006" xfId="26080"/>
    <cellStyle name="s_MainPrint Code_2_Backlog 30 Sep 2006_Delphi - Operating model v.1.1 011106" xfId="26081"/>
    <cellStyle name="s_MainPrint Code_2_Backlog 30 Sep 2006_Delphi_Operating_model_v 1.0 161106" xfId="26082"/>
    <cellStyle name="s_MainPrint Code_2_Backlog 30 Sep 2006_Delphi_Operating_model_v(1).1.3_081106" xfId="26083"/>
    <cellStyle name="s_MainPrint Code_Backlog 30 Sep 2006" xfId="26084"/>
    <cellStyle name="s_MainPrint Code_Backlog 30 Sep 2006_Delphi - Operating model v.1.1 011106" xfId="26085"/>
    <cellStyle name="s_MainPrint Code_Backlog 30 Sep 2006_Delphi_Operating_model_v 1.0 161106" xfId="26086"/>
    <cellStyle name="s_MainPrint Code_Backlog 30 Sep 2006_Delphi_Operating_model_v(1).1.3_081106" xfId="26087"/>
    <cellStyle name="s_Module1" xfId="26088"/>
    <cellStyle name="s_Module1_1" xfId="26089"/>
    <cellStyle name="s_Module1_1_Backlog 30 Sep 2006" xfId="26090"/>
    <cellStyle name="s_Module1_1_Backlog 30 Sep 2006_Delphi - Operating model v.1.1 011106" xfId="26091"/>
    <cellStyle name="s_Module1_1_Backlog 30 Sep 2006_Delphi_Operating_model_v 1.0 161106" xfId="26092"/>
    <cellStyle name="s_Module1_1_Backlog 30 Sep 2006_Delphi_Operating_model_v(1).1.3_081106" xfId="26093"/>
    <cellStyle name="s_Module1_Backlog 30 Sep 2006" xfId="26094"/>
    <cellStyle name="s_Module1_Backlog 30 Sep 2006_Delphi - Operating model v.1.1 011106" xfId="26095"/>
    <cellStyle name="s_Module1_Backlog 30 Sep 2006_Delphi_Operating_model_v 1.0 161106" xfId="26096"/>
    <cellStyle name="s_Module1_Backlog 30 Sep 2006_Delphi_Operating_model_v(1).1.3_081106" xfId="26097"/>
    <cellStyle name="s_Nabisco" xfId="26098"/>
    <cellStyle name="s_Nabisco_1" xfId="26099"/>
    <cellStyle name="s_Nabisco_1_Backlog 30 Sep 2006" xfId="26100"/>
    <cellStyle name="s_Nabisco_1_Backlog 30 Sep 2006_Delphi - Operating model v.1.1 011106" xfId="26101"/>
    <cellStyle name="s_Nabisco_1_Backlog 30 Sep 2006_Delphi_Operating_model_v 1.0 161106" xfId="26102"/>
    <cellStyle name="s_Nabisco_1_Backlog 30 Sep 2006_Delphi_Operating_model_v(1).1.3_081106" xfId="26103"/>
    <cellStyle name="s_Nabisco_2" xfId="26104"/>
    <cellStyle name="s_Nabisco_2_Backlog 30 Sep 2006" xfId="26105"/>
    <cellStyle name="s_Nabisco_2_Backlog 30 Sep 2006_Delphi - Operating model v.1.1 011106" xfId="26106"/>
    <cellStyle name="s_Nabisco_2_Backlog 30 Sep 2006_Delphi_Operating_model_v 1.0 161106" xfId="26107"/>
    <cellStyle name="s_Nabisco_2_Backlog 30 Sep 2006_Delphi_Operating_model_v(1).1.3_081106" xfId="26108"/>
    <cellStyle name="s_Nabisco_Backlog 30 Sep 2006" xfId="26109"/>
    <cellStyle name="s_Nabisco_Backlog 30 Sep 2006_Delphi - Operating model v.1.1 011106" xfId="26110"/>
    <cellStyle name="s_Nabisco_Backlog 30 Sep 2006_Delphi_Operating_model_v 1.0 161106" xfId="26111"/>
    <cellStyle name="s_Nabisco_Backlog 30 Sep 2006_Delphi_Operating_model_v(1).1.3_081106" xfId="26112"/>
    <cellStyle name="s_NBA AVP" xfId="26113"/>
    <cellStyle name="s_NOL" xfId="26114"/>
    <cellStyle name="s_NOL_1" xfId="26115"/>
    <cellStyle name="s_NOL_1_Backlog 30 Sep 2006" xfId="26116"/>
    <cellStyle name="s_NOL_1_Backlog 30 Sep 2006_Delphi - Operating model v.1.1 011106" xfId="26117"/>
    <cellStyle name="s_NOL_1_Backlog 30 Sep 2006_Delphi_Operating_model_v 1.0 161106" xfId="26118"/>
    <cellStyle name="s_NOL_1_Backlog 30 Sep 2006_Delphi_Operating_model_v(1).1.3_081106" xfId="26119"/>
    <cellStyle name="s_NOL_2" xfId="26120"/>
    <cellStyle name="s_NOL_2_Backlog 30 Sep 2006" xfId="26121"/>
    <cellStyle name="s_NOL_2_Backlog 30 Sep 2006_Delphi - Operating model v.1.1 011106" xfId="26122"/>
    <cellStyle name="s_NOL_2_Backlog 30 Sep 2006_Delphi_Operating_model_v 1.0 161106" xfId="26123"/>
    <cellStyle name="s_NOL_2_Backlog 30 Sep 2006_Delphi_Operating_model_v(1).1.3_081106" xfId="26124"/>
    <cellStyle name="s_NOL_Backlog 30 Sep 2006" xfId="26125"/>
    <cellStyle name="s_NOL_Backlog 30 Sep 2006_Delphi - Operating model v.1.1 011106" xfId="26126"/>
    <cellStyle name="s_NOL_Backlog 30 Sep 2006_Delphi_Operating_model_v 1.0 161106" xfId="26127"/>
    <cellStyle name="s_NOL_Backlog 30 Sep 2006_Delphi_Operating_model_v(1).1.3_081106" xfId="26128"/>
    <cellStyle name="s_PFMA Cap" xfId="26129"/>
    <cellStyle name="s_PFMA Cap_1" xfId="26130"/>
    <cellStyle name="s_PFMA Cap_1_Backlog 30 Sep 2006" xfId="26131"/>
    <cellStyle name="s_PFMA Cap_1_Backlog 30 Sep 2006_Delphi - Operating model v.1.1 011106" xfId="26132"/>
    <cellStyle name="s_PFMA Cap_1_Backlog 30 Sep 2006_Delphi_Operating_model_v 1.0 161106" xfId="26133"/>
    <cellStyle name="s_PFMA Cap_1_Backlog 30 Sep 2006_Delphi_Operating_model_v(1).1.3_081106" xfId="26134"/>
    <cellStyle name="s_PFMA Cap_1_Cases" xfId="26135"/>
    <cellStyle name="s_PFMA Cap_1_Cases_Backlog 30 Sep 2006" xfId="26136"/>
    <cellStyle name="s_PFMA Cap_1_Cases_Backlog 30 Sep 2006_Delphi - Operating model v.1.1 011106" xfId="26137"/>
    <cellStyle name="s_PFMA Cap_1_Cases_Backlog 30 Sep 2006_Delphi_Operating_model_v 1.0 161106" xfId="26138"/>
    <cellStyle name="s_PFMA Cap_1_Cases_Backlog 30 Sep 2006_Delphi_Operating_model_v(1).1.3_081106" xfId="26139"/>
    <cellStyle name="s_PFMA Cap_2" xfId="26140"/>
    <cellStyle name="s_PFMA Cap_2_Backlog 30 Sep 2006" xfId="26141"/>
    <cellStyle name="s_PFMA Cap_2_Backlog 30 Sep 2006_Delphi - Operating model v.1.1 011106" xfId="26142"/>
    <cellStyle name="s_PFMA Cap_2_Backlog 30 Sep 2006_Delphi_Operating_model_v 1.0 161106" xfId="26143"/>
    <cellStyle name="s_PFMA Cap_2_Backlog 30 Sep 2006_Delphi_Operating_model_v(1).1.3_081106" xfId="26144"/>
    <cellStyle name="s_PFMA Cap_Backlog 30 Sep 2006" xfId="26145"/>
    <cellStyle name="s_PFMA Cap_Backlog 30 Sep 2006_Delphi - Operating model v.1.1 011106" xfId="26146"/>
    <cellStyle name="s_PFMA Cap_Backlog 30 Sep 2006_Delphi_Operating_model_v 1.0 161106" xfId="26147"/>
    <cellStyle name="s_PFMA Cap_Backlog 30 Sep 2006_Delphi_Operating_model_v(1).1.3_081106" xfId="26148"/>
    <cellStyle name="s_PFMA Cap_Cases" xfId="26149"/>
    <cellStyle name="s_PFMA Cap_Cases_Backlog 30 Sep 2006" xfId="26150"/>
    <cellStyle name="s_PFMA Cap_Cases_Backlog 30 Sep 2006_Delphi - Operating model v.1.1 011106" xfId="26151"/>
    <cellStyle name="s_PFMA Cap_Cases_Backlog 30 Sep 2006_Delphi_Operating_model_v 1.0 161106" xfId="26152"/>
    <cellStyle name="s_PFMA Cap_Cases_Backlog 30 Sep 2006_Delphi_Operating_model_v(1).1.3_081106" xfId="26153"/>
    <cellStyle name="s_PFMA Credit" xfId="26154"/>
    <cellStyle name="s_PFMA Credit_1" xfId="26155"/>
    <cellStyle name="s_PFMA Credit_1_Backlog 30 Sep 2006" xfId="26156"/>
    <cellStyle name="s_PFMA Credit_1_Backlog 30 Sep 2006_Delphi - Operating model v.1.1 011106" xfId="26157"/>
    <cellStyle name="s_PFMA Credit_1_Backlog 30 Sep 2006_Delphi_Operating_model_v 1.0 161106" xfId="26158"/>
    <cellStyle name="s_PFMA Credit_1_Backlog 30 Sep 2006_Delphi_Operating_model_v(1).1.3_081106" xfId="26159"/>
    <cellStyle name="s_PFMA Credit_1_Cases" xfId="26160"/>
    <cellStyle name="s_PFMA Credit_1_Cases_Backlog 30 Sep 2006" xfId="26161"/>
    <cellStyle name="s_PFMA Credit_1_Cases_Backlog 30 Sep 2006_Delphi - Operating model v.1.1 011106" xfId="26162"/>
    <cellStyle name="s_PFMA Credit_1_Cases_Backlog 30 Sep 2006_Delphi_Operating_model_v 1.0 161106" xfId="26163"/>
    <cellStyle name="s_PFMA Credit_1_Cases_Backlog 30 Sep 2006_Delphi_Operating_model_v(1).1.3_081106" xfId="26164"/>
    <cellStyle name="s_PFMA Credit_2" xfId="26165"/>
    <cellStyle name="s_PFMA Credit_2_Backlog 30 Sep 2006" xfId="26166"/>
    <cellStyle name="s_PFMA Credit_2_Backlog 30 Sep 2006_Delphi - Operating model v.1.1 011106" xfId="26167"/>
    <cellStyle name="s_PFMA Credit_2_Backlog 30 Sep 2006_Delphi_Operating_model_v 1.0 161106" xfId="26168"/>
    <cellStyle name="s_PFMA Credit_2_Backlog 30 Sep 2006_Delphi_Operating_model_v(1).1.3_081106" xfId="26169"/>
    <cellStyle name="s_PFMA Credit_Backlog 30 Sep 2006" xfId="26170"/>
    <cellStyle name="s_PFMA Credit_Backlog 30 Sep 2006_Delphi - Operating model v.1.1 011106" xfId="26171"/>
    <cellStyle name="s_PFMA Credit_Backlog 30 Sep 2006_Delphi_Operating_model_v 1.0 161106" xfId="26172"/>
    <cellStyle name="s_PFMA Credit_Backlog 30 Sep 2006_Delphi_Operating_model_v(1).1.3_081106" xfId="26173"/>
    <cellStyle name="s_PFMA Credit_Cases" xfId="26174"/>
    <cellStyle name="s_PFMA Credit_Cases_Backlog 30 Sep 2006" xfId="26175"/>
    <cellStyle name="s_PFMA Credit_Cases_Backlog 30 Sep 2006_Delphi - Operating model v.1.1 011106" xfId="26176"/>
    <cellStyle name="s_PFMA Credit_Cases_Backlog 30 Sep 2006_Delphi_Operating_model_v 1.0 161106" xfId="26177"/>
    <cellStyle name="s_PFMA Credit_Cases_Backlog 30 Sep 2006_Delphi_Operating_model_v(1).1.3_081106" xfId="26178"/>
    <cellStyle name="s_PFMA Fin Sum" xfId="26179"/>
    <cellStyle name="s_PFMA Fin Sum_1" xfId="26180"/>
    <cellStyle name="s_PFMA Fin Sum_1_Backlog 30 Sep 2006" xfId="26181"/>
    <cellStyle name="s_PFMA Fin Sum_1_Backlog 30 Sep 2006_Delphi - Operating model v.1.1 011106" xfId="26182"/>
    <cellStyle name="s_PFMA Fin Sum_1_Backlog 30 Sep 2006_Delphi_Operating_model_v 1.0 161106" xfId="26183"/>
    <cellStyle name="s_PFMA Fin Sum_1_Backlog 30 Sep 2006_Delphi_Operating_model_v(1).1.3_081106" xfId="26184"/>
    <cellStyle name="s_PFMA Fin Sum_1_Cases" xfId="26185"/>
    <cellStyle name="s_PFMA Fin Sum_1_Cases_Backlog 30 Sep 2006" xfId="26186"/>
    <cellStyle name="s_PFMA Fin Sum_1_Cases_Backlog 30 Sep 2006_Delphi - Operating model v.1.1 011106" xfId="26187"/>
    <cellStyle name="s_PFMA Fin Sum_1_Cases_Backlog 30 Sep 2006_Delphi_Operating_model_v 1.0 161106" xfId="26188"/>
    <cellStyle name="s_PFMA Fin Sum_1_Cases_Backlog 30 Sep 2006_Delphi_Operating_model_v(1).1.3_081106" xfId="26189"/>
    <cellStyle name="s_PFMA Fin Sum_2" xfId="26190"/>
    <cellStyle name="s_PFMA Fin Sum_2_Backlog 30 Sep 2006" xfId="26191"/>
    <cellStyle name="s_PFMA Fin Sum_2_Backlog 30 Sep 2006_Delphi - Operating model v.1.1 011106" xfId="26192"/>
    <cellStyle name="s_PFMA Fin Sum_2_Backlog 30 Sep 2006_Delphi_Operating_model_v 1.0 161106" xfId="26193"/>
    <cellStyle name="s_PFMA Fin Sum_2_Backlog 30 Sep 2006_Delphi_Operating_model_v(1).1.3_081106" xfId="26194"/>
    <cellStyle name="s_PFMA Fin Sum_Backlog 30 Sep 2006" xfId="26195"/>
    <cellStyle name="s_PFMA Fin Sum_Backlog 30 Sep 2006_Delphi - Operating model v.1.1 011106" xfId="26196"/>
    <cellStyle name="s_PFMA Fin Sum_Backlog 30 Sep 2006_Delphi_Operating_model_v 1.0 161106" xfId="26197"/>
    <cellStyle name="s_PFMA Fin Sum_Backlog 30 Sep 2006_Delphi_Operating_model_v(1).1.3_081106" xfId="26198"/>
    <cellStyle name="s_PFMA Fin Sum_Cases" xfId="26199"/>
    <cellStyle name="s_PFMA Fin Sum_Cases_Backlog 30 Sep 2006" xfId="26200"/>
    <cellStyle name="s_PFMA Fin Sum_Cases_Backlog 30 Sep 2006_Delphi - Operating model v.1.1 011106" xfId="26201"/>
    <cellStyle name="s_PFMA Fin Sum_Cases_Backlog 30 Sep 2006_Delphi_Operating_model_v 1.0 161106" xfId="26202"/>
    <cellStyle name="s_PFMA Fin Sum_Cases_Backlog 30 Sep 2006_Delphi_Operating_model_v(1).1.3_081106" xfId="26203"/>
    <cellStyle name="s_PFMA Statements" xfId="26204"/>
    <cellStyle name="s_PFMA Statements_1" xfId="26205"/>
    <cellStyle name="s_PFMA Statements_1_Backlog 30 Sep 2006" xfId="26206"/>
    <cellStyle name="s_PFMA Statements_1_Backlog 30 Sep 2006_Delphi - Operating model v.1.1 011106" xfId="26207"/>
    <cellStyle name="s_PFMA Statements_1_Backlog 30 Sep 2006_Delphi_Operating_model_v 1.0 161106" xfId="26208"/>
    <cellStyle name="s_PFMA Statements_1_Backlog 30 Sep 2006_Delphi_Operating_model_v(1).1.3_081106" xfId="26209"/>
    <cellStyle name="s_PFMA Statements_1_Cases" xfId="26210"/>
    <cellStyle name="s_PFMA Statements_1_Cases_Backlog 30 Sep 2006" xfId="26211"/>
    <cellStyle name="s_PFMA Statements_1_Cases_Backlog 30 Sep 2006_Delphi - Operating model v.1.1 011106" xfId="26212"/>
    <cellStyle name="s_PFMA Statements_1_Cases_Backlog 30 Sep 2006_Delphi_Operating_model_v 1.0 161106" xfId="26213"/>
    <cellStyle name="s_PFMA Statements_1_Cases_Backlog 30 Sep 2006_Delphi_Operating_model_v(1).1.3_081106" xfId="26214"/>
    <cellStyle name="s_PFMA Statements_1_Valuation Summary" xfId="26215"/>
    <cellStyle name="s_PFMA Statements_1_Valuation Summary_Backlog 30 Sep 2006" xfId="26216"/>
    <cellStyle name="s_PFMA Statements_1_Valuation Summary_Backlog 30 Sep 2006_Delphi - Operating model v.1.1 011106" xfId="26217"/>
    <cellStyle name="s_PFMA Statements_1_Valuation Summary_Backlog 30 Sep 2006_Delphi_Operating_model_v 1.0 161106" xfId="26218"/>
    <cellStyle name="s_PFMA Statements_1_Valuation Summary_Backlog 30 Sep 2006_Delphi_Operating_model_v(1).1.3_081106" xfId="26219"/>
    <cellStyle name="s_PFMA Statements_2" xfId="26220"/>
    <cellStyle name="s_PFMA Statements_2_Backlog 30 Sep 2006" xfId="26221"/>
    <cellStyle name="s_PFMA Statements_2_Backlog 30 Sep 2006_Delphi - Operating model v.1.1 011106" xfId="26222"/>
    <cellStyle name="s_PFMA Statements_2_Backlog 30 Sep 2006_Delphi_Operating_model_v 1.0 161106" xfId="26223"/>
    <cellStyle name="s_PFMA Statements_2_Backlog 30 Sep 2006_Delphi_Operating_model_v(1).1.3_081106" xfId="26224"/>
    <cellStyle name="s_PFMA Statements_Backlog 30 Sep 2006" xfId="26225"/>
    <cellStyle name="s_PFMA Statements_Backlog 30 Sep 2006_Delphi - Operating model v.1.1 011106" xfId="26226"/>
    <cellStyle name="s_PFMA Statements_Backlog 30 Sep 2006_Delphi_Operating_model_v 1.0 161106" xfId="26227"/>
    <cellStyle name="s_PFMA Statements_Backlog 30 Sep 2006_Delphi_Operating_model_v(1).1.3_081106" xfId="26228"/>
    <cellStyle name="s_PFMA Statements_Cases" xfId="26229"/>
    <cellStyle name="s_PFMA Statements_Cases_Backlog 30 Sep 2006" xfId="26230"/>
    <cellStyle name="s_PFMA Statements_Cases_Backlog 30 Sep 2006_Delphi - Operating model v.1.1 011106" xfId="26231"/>
    <cellStyle name="s_PFMA Statements_Cases_Backlog 30 Sep 2006_Delphi_Operating_model_v 1.0 161106" xfId="26232"/>
    <cellStyle name="s_PFMA Statements_Cases_Backlog 30 Sep 2006_Delphi_Operating_model_v(1).1.3_081106" xfId="26233"/>
    <cellStyle name="s_PFMA Statements_Valuation Summary" xfId="26234"/>
    <cellStyle name="s_PFMA Statements_Valuation Summary_Backlog 30 Sep 2006" xfId="26235"/>
    <cellStyle name="s_PFMA Statements_Valuation Summary_Backlog 30 Sep 2006_Delphi - Operating model v.1.1 011106" xfId="26236"/>
    <cellStyle name="s_PFMA Statements_Valuation Summary_Backlog 30 Sep 2006_Delphi_Operating_model_v 1.0 161106" xfId="26237"/>
    <cellStyle name="s_PFMA Statements_Valuation Summary_Backlog 30 Sep 2006_Delphi_Operating_model_v(1).1.3_081106" xfId="26238"/>
    <cellStyle name="s_Proj Graph" xfId="26239"/>
    <cellStyle name="s_Proj Graph_1" xfId="26240"/>
    <cellStyle name="s_Proj Graph_1_Backlog 30 Sep 2006" xfId="26241"/>
    <cellStyle name="s_Proj Graph_1_Backlog 30 Sep 2006_Delphi - Operating model v.1.1 011106" xfId="26242"/>
    <cellStyle name="s_Proj Graph_1_Backlog 30 Sep 2006_Delphi_Operating_model_v 1.0 161106" xfId="26243"/>
    <cellStyle name="s_Proj Graph_1_Backlog 30 Sep 2006_Delphi_Operating_model_v(1).1.3_081106" xfId="26244"/>
    <cellStyle name="s_Proj Graph_1_Cases" xfId="26245"/>
    <cellStyle name="s_Proj Graph_1_Cases_Backlog 30 Sep 2006" xfId="26246"/>
    <cellStyle name="s_Proj Graph_1_Cases_Backlog 30 Sep 2006_Delphi - Operating model v.1.1 011106" xfId="26247"/>
    <cellStyle name="s_Proj Graph_1_Cases_Backlog 30 Sep 2006_Delphi_Operating_model_v 1.0 161106" xfId="26248"/>
    <cellStyle name="s_Proj Graph_1_Cases_Backlog 30 Sep 2006_Delphi_Operating_model_v(1).1.3_081106" xfId="26249"/>
    <cellStyle name="s_Proj Graph_2" xfId="26250"/>
    <cellStyle name="s_Proj Graph_2_Backlog 30 Sep 2006" xfId="26251"/>
    <cellStyle name="s_Proj Graph_2_Backlog 30 Sep 2006_Delphi - Operating model v.1.1 011106" xfId="26252"/>
    <cellStyle name="s_Proj Graph_2_Backlog 30 Sep 2006_Delphi_Operating_model_v 1.0 161106" xfId="26253"/>
    <cellStyle name="s_Proj Graph_2_Backlog 30 Sep 2006_Delphi_Operating_model_v(1).1.3_081106" xfId="26254"/>
    <cellStyle name="s_Proj Graph_Backlog 30 Sep 2006" xfId="26255"/>
    <cellStyle name="s_Proj Graph_Backlog 30 Sep 2006_Delphi - Operating model v.1.1 011106" xfId="26256"/>
    <cellStyle name="s_Proj Graph_Backlog 30 Sep 2006_Delphi_Operating_model_v 1.0 161106" xfId="26257"/>
    <cellStyle name="s_Proj Graph_Backlog 30 Sep 2006_Delphi_Operating_model_v(1).1.3_081106" xfId="26258"/>
    <cellStyle name="s_Proj Graph_Cases" xfId="26259"/>
    <cellStyle name="s_Proj Graph_Cases_Backlog 30 Sep 2006" xfId="26260"/>
    <cellStyle name="s_Proj Graph_Cases_Backlog 30 Sep 2006_Delphi - Operating model v.1.1 011106" xfId="26261"/>
    <cellStyle name="s_Proj Graph_Cases_Backlog 30 Sep 2006_Delphi_Operating_model_v 1.0 161106" xfId="26262"/>
    <cellStyle name="s_Proj Graph_Cases_Backlog 30 Sep 2006_Delphi_Operating_model_v(1).1.3_081106" xfId="26263"/>
    <cellStyle name="s_Sales Info" xfId="26264"/>
    <cellStyle name="s_Sales Info_1" xfId="26265"/>
    <cellStyle name="s_Sales Info_1_Backlog 30 Sep 2006" xfId="26266"/>
    <cellStyle name="s_Sales Info_1_Backlog 30 Sep 2006_Delphi - Operating model v.1.1 011106" xfId="26267"/>
    <cellStyle name="s_Sales Info_1_Backlog 30 Sep 2006_Delphi_Operating_model_v 1.0 161106" xfId="26268"/>
    <cellStyle name="s_Sales Info_1_Backlog 30 Sep 2006_Delphi_Operating_model_v(1).1.3_081106" xfId="26269"/>
    <cellStyle name="s_Sales Info_2" xfId="26270"/>
    <cellStyle name="s_Sales Info_2_Backlog 30 Sep 2006" xfId="26271"/>
    <cellStyle name="s_Sales Info_2_Backlog 30 Sep 2006_Delphi - Operating model v.1.1 011106" xfId="26272"/>
    <cellStyle name="s_Sales Info_2_Backlog 30 Sep 2006_Delphi_Operating_model_v 1.0 161106" xfId="26273"/>
    <cellStyle name="s_Sales Info_2_Backlog 30 Sep 2006_Delphi_Operating_model_v(1).1.3_081106" xfId="26274"/>
    <cellStyle name="s_Sales Info_Backlog 30 Sep 2006" xfId="26275"/>
    <cellStyle name="s_Sales Info_Backlog 30 Sep 2006_Delphi - Operating model v.1.1 011106" xfId="26276"/>
    <cellStyle name="s_Sales Info_Backlog 30 Sep 2006_Delphi_Operating_model_v 1.0 161106" xfId="26277"/>
    <cellStyle name="s_Sales Info_Backlog 30 Sep 2006_Delphi_Operating_model_v(1).1.3_081106" xfId="26278"/>
    <cellStyle name="s_Schedules" xfId="26279"/>
    <cellStyle name="s_Schedules_1" xfId="26280"/>
    <cellStyle name="s_Schedules_1_Backlog 30 Sep 2006" xfId="26281"/>
    <cellStyle name="s_Schedules_1_Backlog 30 Sep 2006_Delphi - Operating model v.1.1 011106" xfId="26282"/>
    <cellStyle name="s_Schedules_1_Backlog 30 Sep 2006_Delphi_Operating_model_v 1.0 161106" xfId="26283"/>
    <cellStyle name="s_Schedules_1_Backlog 30 Sep 2006_Delphi_Operating_model_v(1).1.3_081106" xfId="26284"/>
    <cellStyle name="s_Schedules_1_Cases" xfId="26285"/>
    <cellStyle name="s_Schedules_1_Cases_Backlog 30 Sep 2006" xfId="26286"/>
    <cellStyle name="s_Schedules_1_Cases_Backlog 30 Sep 2006_Delphi - Operating model v.1.1 011106" xfId="26287"/>
    <cellStyle name="s_Schedules_1_Cases_Backlog 30 Sep 2006_Delphi_Operating_model_v 1.0 161106" xfId="26288"/>
    <cellStyle name="s_Schedules_1_Cases_Backlog 30 Sep 2006_Delphi_Operating_model_v(1).1.3_081106" xfId="26289"/>
    <cellStyle name="s_Schedules_1_Valuation Summary" xfId="26290"/>
    <cellStyle name="s_Schedules_1_Valuation Summary_Backlog 30 Sep 2006" xfId="26291"/>
    <cellStyle name="s_Schedules_1_Valuation Summary_Backlog 30 Sep 2006_Delphi - Operating model v.1.1 011106" xfId="26292"/>
    <cellStyle name="s_Schedules_1_Valuation Summary_Backlog 30 Sep 2006_Delphi_Operating_model_v 1.0 161106" xfId="26293"/>
    <cellStyle name="s_Schedules_1_Valuation Summary_Backlog 30 Sep 2006_Delphi_Operating_model_v(1).1.3_081106" xfId="26294"/>
    <cellStyle name="s_Schedules_2" xfId="26295"/>
    <cellStyle name="s_Schedules_2_Backlog 30 Sep 2006" xfId="26296"/>
    <cellStyle name="s_Schedules_2_Backlog 30 Sep 2006_Delphi - Operating model v.1.1 011106" xfId="26297"/>
    <cellStyle name="s_Schedules_2_Backlog 30 Sep 2006_Delphi_Operating_model_v 1.0 161106" xfId="26298"/>
    <cellStyle name="s_Schedules_2_Backlog 30 Sep 2006_Delphi_Operating_model_v(1).1.3_081106" xfId="26299"/>
    <cellStyle name="s_Schedules_Backlog 30 Sep 2006" xfId="26300"/>
    <cellStyle name="s_Schedules_Backlog 30 Sep 2006_Delphi - Operating model v.1.1 011106" xfId="26301"/>
    <cellStyle name="s_Schedules_Backlog 30 Sep 2006_Delphi_Operating_model_v 1.0 161106" xfId="26302"/>
    <cellStyle name="s_Schedules_Backlog 30 Sep 2006_Delphi_Operating_model_v(1).1.3_081106" xfId="26303"/>
    <cellStyle name="s_Schedules_Cases" xfId="26304"/>
    <cellStyle name="s_Schedules_Cases_Backlog 30 Sep 2006" xfId="26305"/>
    <cellStyle name="s_Schedules_Cases_Backlog 30 Sep 2006_Delphi - Operating model v.1.1 011106" xfId="26306"/>
    <cellStyle name="s_Schedules_Cases_Backlog 30 Sep 2006_Delphi_Operating_model_v 1.0 161106" xfId="26307"/>
    <cellStyle name="s_Schedules_Cases_Backlog 30 Sep 2006_Delphi_Operating_model_v(1).1.3_081106" xfId="26308"/>
    <cellStyle name="s_Schedules_Valuation Summary" xfId="26309"/>
    <cellStyle name="s_Schedules_Valuation Summary_Backlog 30 Sep 2006" xfId="26310"/>
    <cellStyle name="s_Schedules_Valuation Summary_Backlog 30 Sep 2006_Delphi - Operating model v.1.1 011106" xfId="26311"/>
    <cellStyle name="s_Schedules_Valuation Summary_Backlog 30 Sep 2006_Delphi_Operating_model_v 1.0 161106" xfId="26312"/>
    <cellStyle name="s_Schedules_Valuation Summary_Backlog 30 Sep 2006_Delphi_Operating_model_v(1).1.3_081106" xfId="26313"/>
    <cellStyle name="s_Sens1" xfId="26314"/>
    <cellStyle name="s_Sens1 (2)" xfId="26315"/>
    <cellStyle name="s_Sens1 (2)_1" xfId="26316"/>
    <cellStyle name="s_Sens1 (2)_1_Backlog 30 Sep 2006" xfId="26317"/>
    <cellStyle name="s_Sens1 (2)_1_Backlog 30 Sep 2006_Delphi - Operating model v.1.1 011106" xfId="26318"/>
    <cellStyle name="s_Sens1 (2)_1_Backlog 30 Sep 2006_Delphi_Operating_model_v 1.0 161106" xfId="26319"/>
    <cellStyle name="s_Sens1 (2)_1_Backlog 30 Sep 2006_Delphi_Operating_model_v(1).1.3_081106" xfId="26320"/>
    <cellStyle name="s_Sens1 (2)_Backlog 30 Sep 2006" xfId="26321"/>
    <cellStyle name="s_Sens1 (2)_Backlog 30 Sep 2006_Delphi - Operating model v.1.1 011106" xfId="26322"/>
    <cellStyle name="s_Sens1 (2)_Backlog 30 Sep 2006_Delphi_Operating_model_v 1.0 161106" xfId="26323"/>
    <cellStyle name="s_Sens1 (2)_Backlog 30 Sep 2006_Delphi_Operating_model_v(1).1.3_081106" xfId="26324"/>
    <cellStyle name="s_Sens1_1" xfId="26325"/>
    <cellStyle name="s_Sens1_1_Backlog 30 Sep 2006" xfId="26326"/>
    <cellStyle name="s_Sens1_1_Backlog 30 Sep 2006_Delphi - Operating model v.1.1 011106" xfId="26327"/>
    <cellStyle name="s_Sens1_1_Backlog 30 Sep 2006_Delphi_Operating_model_v 1.0 161106" xfId="26328"/>
    <cellStyle name="s_Sens1_1_Backlog 30 Sep 2006_Delphi_Operating_model_v(1).1.3_081106" xfId="26329"/>
    <cellStyle name="s_Sens1_Backlog 30 Sep 2006" xfId="26330"/>
    <cellStyle name="s_Sens1_Backlog 30 Sep 2006_Delphi - Operating model v.1.1 011106" xfId="26331"/>
    <cellStyle name="s_Sens1_Backlog 30 Sep 2006_Delphi_Operating_model_v 1.0 161106" xfId="26332"/>
    <cellStyle name="s_Sens1_Backlog 30 Sep 2006_Delphi_Operating_model_v(1).1.3_081106" xfId="26333"/>
    <cellStyle name="s_Sens2" xfId="26334"/>
    <cellStyle name="s_Sens2 (2)" xfId="26335"/>
    <cellStyle name="s_Sens2 (2)_1" xfId="26336"/>
    <cellStyle name="s_Sens2 (2)_1_Backlog 30 Sep 2006" xfId="26337"/>
    <cellStyle name="s_Sens2 (2)_1_Backlog 30 Sep 2006_Delphi - Operating model v.1.1 011106" xfId="26338"/>
    <cellStyle name="s_Sens2 (2)_1_Backlog 30 Sep 2006_Delphi_Operating_model_v 1.0 161106" xfId="26339"/>
    <cellStyle name="s_Sens2 (2)_1_Backlog 30 Sep 2006_Delphi_Operating_model_v(1).1.3_081106" xfId="26340"/>
    <cellStyle name="s_Sens2 (2)_Backlog 30 Sep 2006" xfId="26341"/>
    <cellStyle name="s_Sens2 (2)_Backlog 30 Sep 2006_Delphi - Operating model v.1.1 011106" xfId="26342"/>
    <cellStyle name="s_Sens2 (2)_Backlog 30 Sep 2006_Delphi_Operating_model_v 1.0 161106" xfId="26343"/>
    <cellStyle name="s_Sens2 (2)_Backlog 30 Sep 2006_Delphi_Operating_model_v(1).1.3_081106" xfId="26344"/>
    <cellStyle name="s_Sens2_1" xfId="26345"/>
    <cellStyle name="s_Sens2_1_Backlog 30 Sep 2006" xfId="26346"/>
    <cellStyle name="s_Sens2_1_Backlog 30 Sep 2006_Delphi - Operating model v.1.1 011106" xfId="26347"/>
    <cellStyle name="s_Sens2_1_Backlog 30 Sep 2006_Delphi_Operating_model_v 1.0 161106" xfId="26348"/>
    <cellStyle name="s_Sens2_1_Backlog 30 Sep 2006_Delphi_Operating_model_v(1).1.3_081106" xfId="26349"/>
    <cellStyle name="s_Sens2_Backlog 30 Sep 2006" xfId="26350"/>
    <cellStyle name="s_Sens2_Backlog 30 Sep 2006_Delphi - Operating model v.1.1 011106" xfId="26351"/>
    <cellStyle name="s_Sens2_Backlog 30 Sep 2006_Delphi_Operating_model_v 1.0 161106" xfId="26352"/>
    <cellStyle name="s_Sens2_Backlog 30 Sep 2006_Delphi_Operating_model_v(1).1.3_081106" xfId="26353"/>
    <cellStyle name="s_Sens3" xfId="26354"/>
    <cellStyle name="s_Sens3_1" xfId="26355"/>
    <cellStyle name="s_Sens3_1_Backlog 30 Sep 2006" xfId="26356"/>
    <cellStyle name="s_Sens3_1_Backlog 30 Sep 2006_Delphi - Operating model v.1.1 011106" xfId="26357"/>
    <cellStyle name="s_Sens3_1_Backlog 30 Sep 2006_Delphi_Operating_model_v 1.0 161106" xfId="26358"/>
    <cellStyle name="s_Sens3_1_Backlog 30 Sep 2006_Delphi_Operating_model_v(1).1.3_081106" xfId="26359"/>
    <cellStyle name="s_Sens3_Backlog 30 Sep 2006" xfId="26360"/>
    <cellStyle name="s_Sens3_Backlog 30 Sep 2006_Delphi - Operating model v.1.1 011106" xfId="26361"/>
    <cellStyle name="s_Sens3_Backlog 30 Sep 2006_Delphi_Operating_model_v 1.0 161106" xfId="26362"/>
    <cellStyle name="s_Sens3_Backlog 30 Sep 2006_Delphi_Operating_model_v(1).1.3_081106" xfId="26363"/>
    <cellStyle name="s_Sensitivity (2)" xfId="26364"/>
    <cellStyle name="s_Sensitivity (2)_1" xfId="26365"/>
    <cellStyle name="s_Sensitivity (2)_1_Backlog 30 Sep 2006" xfId="26366"/>
    <cellStyle name="s_Sensitivity (2)_1_Backlog 30 Sep 2006_Delphi - Operating model v.1.1 011106" xfId="26367"/>
    <cellStyle name="s_Sensitivity (2)_1_Backlog 30 Sep 2006_Delphi_Operating_model_v 1.0 161106" xfId="26368"/>
    <cellStyle name="s_Sensitivity (2)_1_Backlog 30 Sep 2006_Delphi_Operating_model_v(1).1.3_081106" xfId="26369"/>
    <cellStyle name="s_Sensitivity (2)_Backlog 30 Sep 2006" xfId="26370"/>
    <cellStyle name="s_Sensitivity (2)_Backlog 30 Sep 2006_Delphi - Operating model v.1.1 011106" xfId="26371"/>
    <cellStyle name="s_Sensitivity (2)_Backlog 30 Sep 2006_Delphi_Operating_model_v 1.0 161106" xfId="26372"/>
    <cellStyle name="s_Sensitivity (2)_Backlog 30 Sep 2006_Delphi_Operating_model_v(1).1.3_081106" xfId="26373"/>
    <cellStyle name="s_SILK (2)" xfId="26374"/>
    <cellStyle name="s_SILK (2)_1" xfId="26375"/>
    <cellStyle name="s_SILK (2)_1_Backlog 30 Sep 2006" xfId="26376"/>
    <cellStyle name="s_SILK (2)_1_Backlog 30 Sep 2006_Delphi - Operating model v.1.1 011106" xfId="26377"/>
    <cellStyle name="s_SILK (2)_1_Backlog 30 Sep 2006_Delphi_Operating_model_v 1.0 161106" xfId="26378"/>
    <cellStyle name="s_SILK (2)_1_Backlog 30 Sep 2006_Delphi_Operating_model_v(1).1.3_081106" xfId="26379"/>
    <cellStyle name="s_SILK (2)_2" xfId="26380"/>
    <cellStyle name="s_SILK (2)_2_Backlog 30 Sep 2006" xfId="26381"/>
    <cellStyle name="s_SILK (2)_2_Backlog 30 Sep 2006_Delphi - Operating model v.1.1 011106" xfId="26382"/>
    <cellStyle name="s_SILK (2)_2_Backlog 30 Sep 2006_Delphi_Operating_model_v 1.0 161106" xfId="26383"/>
    <cellStyle name="s_SILK (2)_2_Backlog 30 Sep 2006_Delphi_Operating_model_v(1).1.3_081106" xfId="26384"/>
    <cellStyle name="s_SILK (2)_Backlog 30 Sep 2006" xfId="26385"/>
    <cellStyle name="s_SILK (2)_Backlog 30 Sep 2006_Delphi - Operating model v.1.1 011106" xfId="26386"/>
    <cellStyle name="s_SILK (2)_Backlog 30 Sep 2006_Delphi_Operating_model_v 1.0 161106" xfId="26387"/>
    <cellStyle name="s_SILK (2)_Backlog 30 Sep 2006_Delphi_Operating_model_v(1).1.3_081106" xfId="26388"/>
    <cellStyle name="s_SourceUse" xfId="26389"/>
    <cellStyle name="s_SourceUse (2)" xfId="26390"/>
    <cellStyle name="s_SourceUse (2)_1" xfId="26391"/>
    <cellStyle name="s_SourceUse (2)_1_Backlog 30 Sep 2006" xfId="26392"/>
    <cellStyle name="s_SourceUse (2)_1_Backlog 30 Sep 2006_Delphi - Operating model v.1.1 011106" xfId="26393"/>
    <cellStyle name="s_SourceUse (2)_1_Backlog 30 Sep 2006_Delphi_Operating_model_v 1.0 161106" xfId="26394"/>
    <cellStyle name="s_SourceUse (2)_1_Backlog 30 Sep 2006_Delphi_Operating_model_v(1).1.3_081106" xfId="26395"/>
    <cellStyle name="s_SourceUse (2)_2" xfId="26396"/>
    <cellStyle name="s_SourceUse (2)_2_Backlog 30 Sep 2006" xfId="26397"/>
    <cellStyle name="s_SourceUse (2)_2_Backlog 30 Sep 2006_Delphi - Operating model v.1.1 011106" xfId="26398"/>
    <cellStyle name="s_SourceUse (2)_2_Backlog 30 Sep 2006_Delphi_Operating_model_v 1.0 161106" xfId="26399"/>
    <cellStyle name="s_SourceUse (2)_2_Backlog 30 Sep 2006_Delphi_Operating_model_v(1).1.3_081106" xfId="26400"/>
    <cellStyle name="s_SourceUse (2)_Backlog 30 Sep 2006" xfId="26401"/>
    <cellStyle name="s_SourceUse (2)_Backlog 30 Sep 2006_Delphi - Operating model v.1.1 011106" xfId="26402"/>
    <cellStyle name="s_SourceUse (2)_Backlog 30 Sep 2006_Delphi_Operating_model_v 1.0 161106" xfId="26403"/>
    <cellStyle name="s_SourceUse (2)_Backlog 30 Sep 2006_Delphi_Operating_model_v(1).1.3_081106" xfId="26404"/>
    <cellStyle name="s_SourceUse_1" xfId="26405"/>
    <cellStyle name="s_SourceUse_1_Backlog 30 Sep 2006" xfId="26406"/>
    <cellStyle name="s_SourceUse_1_Backlog 30 Sep 2006_Delphi - Operating model v.1.1 011106" xfId="26407"/>
    <cellStyle name="s_SourceUse_1_Backlog 30 Sep 2006_Delphi_Operating_model_v 1.0 161106" xfId="26408"/>
    <cellStyle name="s_SourceUse_1_Backlog 30 Sep 2006_Delphi_Operating_model_v(1).1.3_081106" xfId="26409"/>
    <cellStyle name="s_SourceUse_Backlog 30 Sep 2006" xfId="26410"/>
    <cellStyle name="s_SourceUse_Backlog 30 Sep 2006_Delphi - Operating model v.1.1 011106" xfId="26411"/>
    <cellStyle name="s_SourceUse_Backlog 30 Sep 2006_Delphi_Operating_model_v 1.0 161106" xfId="26412"/>
    <cellStyle name="s_SourceUse_Backlog 30 Sep 2006_Delphi_Operating_model_v(1).1.3_081106" xfId="26413"/>
    <cellStyle name="s_Standalone" xfId="26414"/>
    <cellStyle name="s_Standalone (2)" xfId="26415"/>
    <cellStyle name="s_Standalone (2)_1" xfId="26416"/>
    <cellStyle name="s_Standalone (2)_1_Backlog 30 Sep 2006" xfId="26417"/>
    <cellStyle name="s_Standalone (2)_1_Backlog 30 Sep 2006_Delphi - Operating model v.1.1 011106" xfId="26418"/>
    <cellStyle name="s_Standalone (2)_1_Backlog 30 Sep 2006_Delphi_Operating_model_v 1.0 161106" xfId="26419"/>
    <cellStyle name="s_Standalone (2)_1_Backlog 30 Sep 2006_Delphi_Operating_model_v(1).1.3_081106" xfId="26420"/>
    <cellStyle name="s_Standalone (2)_Backlog 30 Sep 2006" xfId="26421"/>
    <cellStyle name="s_Standalone (2)_Backlog 30 Sep 2006_Delphi - Operating model v.1.1 011106" xfId="26422"/>
    <cellStyle name="s_Standalone (2)_Backlog 30 Sep 2006_Delphi_Operating_model_v 1.0 161106" xfId="26423"/>
    <cellStyle name="s_Standalone (2)_Backlog 30 Sep 2006_Delphi_Operating_model_v(1).1.3_081106" xfId="26424"/>
    <cellStyle name="s_Standalone_1" xfId="26425"/>
    <cellStyle name="s_Standalone_1_Backlog 30 Sep 2006" xfId="26426"/>
    <cellStyle name="s_Standalone_1_Backlog 30 Sep 2006_Delphi - Operating model v.1.1 011106" xfId="26427"/>
    <cellStyle name="s_Standalone_1_Backlog 30 Sep 2006_Delphi_Operating_model_v 1.0 161106" xfId="26428"/>
    <cellStyle name="s_Standalone_1_Backlog 30 Sep 2006_Delphi_Operating_model_v(1).1.3_081106" xfId="26429"/>
    <cellStyle name="s_Standalone_1_Cases" xfId="26430"/>
    <cellStyle name="s_Standalone_1_Cases_Backlog 30 Sep 2006" xfId="26431"/>
    <cellStyle name="s_Standalone_1_Cases_Backlog 30 Sep 2006_Delphi - Operating model v.1.1 011106" xfId="26432"/>
    <cellStyle name="s_Standalone_1_Cases_Backlog 30 Sep 2006_Delphi_Operating_model_v 1.0 161106" xfId="26433"/>
    <cellStyle name="s_Standalone_1_Cases_Backlog 30 Sep 2006_Delphi_Operating_model_v(1).1.3_081106" xfId="26434"/>
    <cellStyle name="s_Standalone_1_Valuation Summary" xfId="26435"/>
    <cellStyle name="s_Standalone_1_Valuation Summary_Backlog 30 Sep 2006" xfId="26436"/>
    <cellStyle name="s_Standalone_1_Valuation Summary_Backlog 30 Sep 2006_Delphi - Operating model v.1.1 011106" xfId="26437"/>
    <cellStyle name="s_Standalone_1_Valuation Summary_Backlog 30 Sep 2006_Delphi_Operating_model_v 1.0 161106" xfId="26438"/>
    <cellStyle name="s_Standalone_1_Valuation Summary_Backlog 30 Sep 2006_Delphi_Operating_model_v(1).1.3_081106" xfId="26439"/>
    <cellStyle name="s_Standalone_2" xfId="26440"/>
    <cellStyle name="s_Standalone_2_Backlog 30 Sep 2006" xfId="26441"/>
    <cellStyle name="s_Standalone_2_Backlog 30 Sep 2006_Delphi - Operating model v.1.1 011106" xfId="26442"/>
    <cellStyle name="s_Standalone_2_Backlog 30 Sep 2006_Delphi_Operating_model_v 1.0 161106" xfId="26443"/>
    <cellStyle name="s_Standalone_2_Backlog 30 Sep 2006_Delphi_Operating_model_v(1).1.3_081106" xfId="26444"/>
    <cellStyle name="s_Standalone_Backlog 30 Sep 2006" xfId="26445"/>
    <cellStyle name="s_Standalone_Backlog 30 Sep 2006_Delphi - Operating model v.1.1 011106" xfId="26446"/>
    <cellStyle name="s_Standalone_Backlog 30 Sep 2006_Delphi_Operating_model_v 1.0 161106" xfId="26447"/>
    <cellStyle name="s_Standalone_Backlog 30 Sep 2006_Delphi_Operating_model_v(1).1.3_081106" xfId="26448"/>
    <cellStyle name="s_Standalone_Cases" xfId="26449"/>
    <cellStyle name="s_Standalone_Cases_Backlog 30 Sep 2006" xfId="26450"/>
    <cellStyle name="s_Standalone_Cases_Backlog 30 Sep 2006_Delphi - Operating model v.1.1 011106" xfId="26451"/>
    <cellStyle name="s_Standalone_Cases_Backlog 30 Sep 2006_Delphi_Operating_model_v 1.0 161106" xfId="26452"/>
    <cellStyle name="s_Standalone_Cases_Backlog 30 Sep 2006_Delphi_Operating_model_v(1).1.3_081106" xfId="26453"/>
    <cellStyle name="s_Standalone_Valuation Summary" xfId="26454"/>
    <cellStyle name="s_Standalone_Valuation Summary_Backlog 30 Sep 2006" xfId="26455"/>
    <cellStyle name="s_Standalone_Valuation Summary_Backlog 30 Sep 2006_Delphi - Operating model v.1.1 011106" xfId="26456"/>
    <cellStyle name="s_Standalone_Valuation Summary_Backlog 30 Sep 2006_Delphi_Operating_model_v 1.0 161106" xfId="26457"/>
    <cellStyle name="s_Standalone_Valuation Summary_Backlog 30 Sep 2006_Delphi_Operating_model_v(1).1.3_081106" xfId="26458"/>
    <cellStyle name="s_Trading Val Calc" xfId="26459"/>
    <cellStyle name="s_Trading Val Calc_1" xfId="26460"/>
    <cellStyle name="s_Trading Val Calc_1_Backlog 30 Sep 2006" xfId="26461"/>
    <cellStyle name="s_Trading Val Calc_1_Backlog 30 Sep 2006_Delphi - Operating model v.1.1 011106" xfId="26462"/>
    <cellStyle name="s_Trading Val Calc_1_Backlog 30 Sep 2006_Delphi_Operating_model_v 1.0 161106" xfId="26463"/>
    <cellStyle name="s_Trading Val Calc_1_Backlog 30 Sep 2006_Delphi_Operating_model_v(1).1.3_081106" xfId="26464"/>
    <cellStyle name="s_Trading Val Calc_1_Cases" xfId="26465"/>
    <cellStyle name="s_Trading Val Calc_1_Cases_Backlog 30 Sep 2006" xfId="26466"/>
    <cellStyle name="s_Trading Val Calc_1_Cases_Backlog 30 Sep 2006_Delphi - Operating model v.1.1 011106" xfId="26467"/>
    <cellStyle name="s_Trading Val Calc_1_Cases_Backlog 30 Sep 2006_Delphi_Operating_model_v 1.0 161106" xfId="26468"/>
    <cellStyle name="s_Trading Val Calc_1_Cases_Backlog 30 Sep 2006_Delphi_Operating_model_v(1).1.3_081106" xfId="26469"/>
    <cellStyle name="s_Trading Val Calc_2" xfId="26470"/>
    <cellStyle name="s_Trading Val Calc_2_Backlog 30 Sep 2006" xfId="26471"/>
    <cellStyle name="s_Trading Val Calc_2_Backlog 30 Sep 2006_Delphi - Operating model v.1.1 011106" xfId="26472"/>
    <cellStyle name="s_Trading Val Calc_2_Backlog 30 Sep 2006_Delphi_Operating_model_v 1.0 161106" xfId="26473"/>
    <cellStyle name="s_Trading Val Calc_2_Backlog 30 Sep 2006_Delphi_Operating_model_v(1).1.3_081106" xfId="26474"/>
    <cellStyle name="s_Trading Val Calc_Backlog 30 Sep 2006" xfId="26475"/>
    <cellStyle name="s_Trading Val Calc_Backlog 30 Sep 2006_Delphi - Operating model v.1.1 011106" xfId="26476"/>
    <cellStyle name="s_Trading Val Calc_Backlog 30 Sep 2006_Delphi_Operating_model_v 1.0 161106" xfId="26477"/>
    <cellStyle name="s_Trading Val Calc_Backlog 30 Sep 2006_Delphi_Operating_model_v(1).1.3_081106" xfId="26478"/>
    <cellStyle name="s_Trading Val Calc_Cases" xfId="26479"/>
    <cellStyle name="s_Trading Val Calc_Cases_Backlog 30 Sep 2006" xfId="26480"/>
    <cellStyle name="s_Trading Val Calc_Cases_Backlog 30 Sep 2006_Delphi - Operating model v.1.1 011106" xfId="26481"/>
    <cellStyle name="s_Trading Val Calc_Cases_Backlog 30 Sep 2006_Delphi_Operating_model_v 1.0 161106" xfId="26482"/>
    <cellStyle name="s_Trading Val Calc_Cases_Backlog 30 Sep 2006_Delphi_Operating_model_v(1).1.3_081106" xfId="26483"/>
    <cellStyle name="s_Trading Value" xfId="26484"/>
    <cellStyle name="s_Trading Value_1" xfId="26485"/>
    <cellStyle name="s_Trading Value_1_Backlog 30 Sep 2006" xfId="26486"/>
    <cellStyle name="s_Trading Value_1_Backlog 30 Sep 2006_Delphi - Operating model v.1.1 011106" xfId="26487"/>
    <cellStyle name="s_Trading Value_1_Backlog 30 Sep 2006_Delphi_Operating_model_v 1.0 161106" xfId="26488"/>
    <cellStyle name="s_Trading Value_1_Backlog 30 Sep 2006_Delphi_Operating_model_v(1).1.3_081106" xfId="26489"/>
    <cellStyle name="s_Trading Value_1_Cases" xfId="26490"/>
    <cellStyle name="s_Trading Value_1_Cases_Backlog 30 Sep 2006" xfId="26491"/>
    <cellStyle name="s_Trading Value_1_Cases_Backlog 30 Sep 2006_Delphi - Operating model v.1.1 011106" xfId="26492"/>
    <cellStyle name="s_Trading Value_1_Cases_Backlog 30 Sep 2006_Delphi_Operating_model_v 1.0 161106" xfId="26493"/>
    <cellStyle name="s_Trading Value_1_Cases_Backlog 30 Sep 2006_Delphi_Operating_model_v(1).1.3_081106" xfId="26494"/>
    <cellStyle name="s_Trading Value_2" xfId="26495"/>
    <cellStyle name="s_Trading Value_2_Backlog 30 Sep 2006" xfId="26496"/>
    <cellStyle name="s_Trading Value_2_Backlog 30 Sep 2006_Delphi - Operating model v.1.1 011106" xfId="26497"/>
    <cellStyle name="s_Trading Value_2_Backlog 30 Sep 2006_Delphi_Operating_model_v 1.0 161106" xfId="26498"/>
    <cellStyle name="s_Trading Value_2_Backlog 30 Sep 2006_Delphi_Operating_model_v(1).1.3_081106" xfId="26499"/>
    <cellStyle name="s_Trading Value_Backlog 30 Sep 2006" xfId="26500"/>
    <cellStyle name="s_Trading Value_Backlog 30 Sep 2006_Delphi - Operating model v.1.1 011106" xfId="26501"/>
    <cellStyle name="s_Trading Value_Backlog 30 Sep 2006_Delphi_Operating_model_v 1.0 161106" xfId="26502"/>
    <cellStyle name="s_Trading Value_Backlog 30 Sep 2006_Delphi_Operating_model_v(1).1.3_081106" xfId="26503"/>
    <cellStyle name="s_Trading Value_Cases" xfId="26504"/>
    <cellStyle name="s_Trading Value_Cases_Backlog 30 Sep 2006" xfId="26505"/>
    <cellStyle name="s_Trading Value_Cases_Backlog 30 Sep 2006_Delphi - Operating model v.1.1 011106" xfId="26506"/>
    <cellStyle name="s_Trading Value_Cases_Backlog 30 Sep 2006_Delphi_Operating_model_v 1.0 161106" xfId="26507"/>
    <cellStyle name="s_Trading Value_Cases_Backlog 30 Sep 2006_Delphi_Operating_model_v(1).1.3_081106" xfId="26508"/>
    <cellStyle name="s_Trans Assump" xfId="26509"/>
    <cellStyle name="s_Trans Assump (2)" xfId="26510"/>
    <cellStyle name="s_Trans Assump (2)_1" xfId="26511"/>
    <cellStyle name="s_Trans Assump (2)_1_Backlog 30 Sep 2006" xfId="26512"/>
    <cellStyle name="s_Trans Assump (2)_1_Backlog 30 Sep 2006_Delphi - Operating model v.1.1 011106" xfId="26513"/>
    <cellStyle name="s_Trans Assump (2)_1_Backlog 30 Sep 2006_Delphi_Operating_model_v 1.0 161106" xfId="26514"/>
    <cellStyle name="s_Trans Assump (2)_1_Backlog 30 Sep 2006_Delphi_Operating_model_v(1).1.3_081106" xfId="26515"/>
    <cellStyle name="s_Trans Assump (2)_2" xfId="26516"/>
    <cellStyle name="s_Trans Assump (2)_2_Backlog 30 Sep 2006" xfId="26517"/>
    <cellStyle name="s_Trans Assump (2)_2_Backlog 30 Sep 2006_Delphi - Operating model v.1.1 011106" xfId="26518"/>
    <cellStyle name="s_Trans Assump (2)_2_Backlog 30 Sep 2006_Delphi_Operating_model_v 1.0 161106" xfId="26519"/>
    <cellStyle name="s_Trans Assump (2)_2_Backlog 30 Sep 2006_Delphi_Operating_model_v(1).1.3_081106" xfId="26520"/>
    <cellStyle name="s_Trans Assump (2)_Backlog 30 Sep 2006" xfId="26521"/>
    <cellStyle name="s_Trans Assump (2)_Backlog 30 Sep 2006_Delphi - Operating model v.1.1 011106" xfId="26522"/>
    <cellStyle name="s_Trans Assump (2)_Backlog 30 Sep 2006_Delphi_Operating_model_v 1.0 161106" xfId="26523"/>
    <cellStyle name="s_Trans Assump (2)_Backlog 30 Sep 2006_Delphi_Operating_model_v(1).1.3_081106" xfId="26524"/>
    <cellStyle name="s_Trans Assump_1" xfId="26525"/>
    <cellStyle name="s_Trans Assump_1_Backlog 30 Sep 2006" xfId="26526"/>
    <cellStyle name="s_Trans Assump_1_Backlog 30 Sep 2006_Delphi - Operating model v.1.1 011106" xfId="26527"/>
    <cellStyle name="s_Trans Assump_1_Backlog 30 Sep 2006_Delphi_Operating_model_v 1.0 161106" xfId="26528"/>
    <cellStyle name="s_Trans Assump_1_Backlog 30 Sep 2006_Delphi_Operating_model_v(1).1.3_081106" xfId="26529"/>
    <cellStyle name="s_Trans Assump_1_Cases" xfId="26530"/>
    <cellStyle name="s_Trans Assump_1_Cases_Backlog 30 Sep 2006" xfId="26531"/>
    <cellStyle name="s_Trans Assump_1_Cases_Backlog 30 Sep 2006_Delphi - Operating model v.1.1 011106" xfId="26532"/>
    <cellStyle name="s_Trans Assump_1_Cases_Backlog 30 Sep 2006_Delphi_Operating_model_v 1.0 161106" xfId="26533"/>
    <cellStyle name="s_Trans Assump_1_Cases_Backlog 30 Sep 2006_Delphi_Operating_model_v(1).1.3_081106" xfId="26534"/>
    <cellStyle name="s_Trans Assump_1_Valuation Summary" xfId="26535"/>
    <cellStyle name="s_Trans Assump_1_Valuation Summary_Backlog 30 Sep 2006" xfId="26536"/>
    <cellStyle name="s_Trans Assump_1_Valuation Summary_Backlog 30 Sep 2006_Delphi - Operating model v.1.1 011106" xfId="26537"/>
    <cellStyle name="s_Trans Assump_1_Valuation Summary_Backlog 30 Sep 2006_Delphi_Operating_model_v 1.0 161106" xfId="26538"/>
    <cellStyle name="s_Trans Assump_1_Valuation Summary_Backlog 30 Sep 2006_Delphi_Operating_model_v(1).1.3_081106" xfId="26539"/>
    <cellStyle name="s_Trans Assump_2" xfId="26540"/>
    <cellStyle name="s_Trans Assump_2_Backlog 30 Sep 2006" xfId="26541"/>
    <cellStyle name="s_Trans Assump_2_Backlog 30 Sep 2006_Delphi - Operating model v.1.1 011106" xfId="26542"/>
    <cellStyle name="s_Trans Assump_2_Backlog 30 Sep 2006_Delphi_Operating_model_v 1.0 161106" xfId="26543"/>
    <cellStyle name="s_Trans Assump_2_Backlog 30 Sep 2006_Delphi_Operating_model_v(1).1.3_081106" xfId="26544"/>
    <cellStyle name="s_Trans Assump_Backlog 30 Sep 2006" xfId="26545"/>
    <cellStyle name="s_Trans Assump_Backlog 30 Sep 2006_Delphi - Operating model v.1.1 011106" xfId="26546"/>
    <cellStyle name="s_Trans Assump_Backlog 30 Sep 2006_Delphi_Operating_model_v 1.0 161106" xfId="26547"/>
    <cellStyle name="s_Trans Assump_Backlog 30 Sep 2006_Delphi_Operating_model_v(1).1.3_081106" xfId="26548"/>
    <cellStyle name="s_Trans Assump_Cases" xfId="26549"/>
    <cellStyle name="s_Trans Assump_Cases_Backlog 30 Sep 2006" xfId="26550"/>
    <cellStyle name="s_Trans Assump_Cases_Backlog 30 Sep 2006_Delphi - Operating model v.1.1 011106" xfId="26551"/>
    <cellStyle name="s_Trans Assump_Cases_Backlog 30 Sep 2006_Delphi_Operating_model_v 1.0 161106" xfId="26552"/>
    <cellStyle name="s_Trans Assump_Cases_Backlog 30 Sep 2006_Delphi_Operating_model_v(1).1.3_081106" xfId="26553"/>
    <cellStyle name="s_Trans Assump_Valuation Summary" xfId="26554"/>
    <cellStyle name="s_Trans Assump_Valuation Summary_Backlog 30 Sep 2006" xfId="26555"/>
    <cellStyle name="s_Trans Assump_Valuation Summary_Backlog 30 Sep 2006_Delphi - Operating model v.1.1 011106" xfId="26556"/>
    <cellStyle name="s_Trans Assump_Valuation Summary_Backlog 30 Sep 2006_Delphi_Operating_model_v 1.0 161106" xfId="26557"/>
    <cellStyle name="s_Trans Assump_Valuation Summary_Backlog 30 Sep 2006_Delphi_Operating_model_v(1).1.3_081106" xfId="26558"/>
    <cellStyle name="s_Valuation Summary" xfId="26559"/>
    <cellStyle name="s_Valuation Summary_Backlog 30 Sep 2006" xfId="26560"/>
    <cellStyle name="s_Valuation Summary_Backlog 30 Sep 2006_Delphi - Operating model v.1.1 011106" xfId="26561"/>
    <cellStyle name="s_Valuation Summary_Backlog 30 Sep 2006_Delphi_Operating_model_v 1.0 161106" xfId="26562"/>
    <cellStyle name="s_Valuation Summary_Backlog 30 Sep 2006_Delphi_Operating_model_v(1).1.3_081106" xfId="26563"/>
    <cellStyle name="SAPBEXaggData" xfId="117"/>
    <cellStyle name="SAPBEXaggData 10" xfId="4628"/>
    <cellStyle name="SAPBEXaggData 10 2" xfId="4629"/>
    <cellStyle name="SAPBEXaggData 10 2 2" xfId="4630"/>
    <cellStyle name="SAPBEXaggData 10 2 2 2" xfId="4631"/>
    <cellStyle name="SAPBEXaggData 10 2 3" xfId="4632"/>
    <cellStyle name="SAPBEXaggData 10 3" xfId="4633"/>
    <cellStyle name="SAPBEXaggData 10 3 2" xfId="4634"/>
    <cellStyle name="SAPBEXaggData 10 3 2 2" xfId="4635"/>
    <cellStyle name="SAPBEXaggData 10 4" xfId="4636"/>
    <cellStyle name="SAPBEXaggData 10 4 2" xfId="4637"/>
    <cellStyle name="SAPBEXaggData 10 5" xfId="26564"/>
    <cellStyle name="SAPBEXaggData 10 6" xfId="26565"/>
    <cellStyle name="SAPBEXaggData 10 7" xfId="26566"/>
    <cellStyle name="SAPBEXaggData 10 8" xfId="49551"/>
    <cellStyle name="SAPBEXaggData 11" xfId="26567"/>
    <cellStyle name="SAPBEXaggData 12" xfId="26568"/>
    <cellStyle name="SAPBEXaggData 13" xfId="26569"/>
    <cellStyle name="SAPBEXaggData 14" xfId="26570"/>
    <cellStyle name="SAPBEXaggData 15" xfId="26571"/>
    <cellStyle name="SAPBEXaggData 16" xfId="26572"/>
    <cellStyle name="SAPBEXaggData 17" xfId="26573"/>
    <cellStyle name="SAPBEXaggData 18" xfId="26574"/>
    <cellStyle name="SAPBEXaggData 19" xfId="26575"/>
    <cellStyle name="SAPBEXaggData 2" xfId="402"/>
    <cellStyle name="SAPBEXaggData 2 10" xfId="26576"/>
    <cellStyle name="SAPBEXaggData 2 11" xfId="26577"/>
    <cellStyle name="SAPBEXaggData 2 12" xfId="26578"/>
    <cellStyle name="SAPBEXaggData 2 13" xfId="26579"/>
    <cellStyle name="SAPBEXaggData 2 14" xfId="26580"/>
    <cellStyle name="SAPBEXaggData 2 15" xfId="26581"/>
    <cellStyle name="SAPBEXaggData 2 16" xfId="26582"/>
    <cellStyle name="SAPBEXaggData 2 17" xfId="26583"/>
    <cellStyle name="SAPBEXaggData 2 18" xfId="26584"/>
    <cellStyle name="SAPBEXaggData 2 19" xfId="26585"/>
    <cellStyle name="SAPBEXaggData 2 2" xfId="501"/>
    <cellStyle name="SAPBEXaggData 2 2 10" xfId="26586"/>
    <cellStyle name="SAPBEXaggData 2 2 11" xfId="26587"/>
    <cellStyle name="SAPBEXaggData 2 2 12" xfId="26588"/>
    <cellStyle name="SAPBEXaggData 2 2 13" xfId="26589"/>
    <cellStyle name="SAPBEXaggData 2 2 14" xfId="26590"/>
    <cellStyle name="SAPBEXaggData 2 2 15" xfId="26591"/>
    <cellStyle name="SAPBEXaggData 2 2 16" xfId="26592"/>
    <cellStyle name="SAPBEXaggData 2 2 17" xfId="26593"/>
    <cellStyle name="SAPBEXaggData 2 2 18" xfId="26594"/>
    <cellStyle name="SAPBEXaggData 2 2 19" xfId="26595"/>
    <cellStyle name="SAPBEXaggData 2 2 2" xfId="672"/>
    <cellStyle name="SAPBEXaggData 2 2 2 10" xfId="26596"/>
    <cellStyle name="SAPBEXaggData 2 2 2 11" xfId="26597"/>
    <cellStyle name="SAPBEXaggData 2 2 2 12" xfId="26598"/>
    <cellStyle name="SAPBEXaggData 2 2 2 13" xfId="26599"/>
    <cellStyle name="SAPBEXaggData 2 2 2 14" xfId="26600"/>
    <cellStyle name="SAPBEXaggData 2 2 2 15" xfId="26601"/>
    <cellStyle name="SAPBEXaggData 2 2 2 16" xfId="26602"/>
    <cellStyle name="SAPBEXaggData 2 2 2 17" xfId="26603"/>
    <cellStyle name="SAPBEXaggData 2 2 2 18" xfId="26604"/>
    <cellStyle name="SAPBEXaggData 2 2 2 19" xfId="26605"/>
    <cellStyle name="SAPBEXaggData 2 2 2 2" xfId="1594"/>
    <cellStyle name="SAPBEXaggData 2 2 2 2 2" xfId="4638"/>
    <cellStyle name="SAPBEXaggData 2 2 2 2 2 2" xfId="4639"/>
    <cellStyle name="SAPBEXaggData 2 2 2 2 2 2 2" xfId="4640"/>
    <cellStyle name="SAPBEXaggData 2 2 2 2 2 2 2 2" xfId="4641"/>
    <cellStyle name="SAPBEXaggData 2 2 2 2 2 2 3" xfId="4642"/>
    <cellStyle name="SAPBEXaggData 2 2 2 2 2 3" xfId="4643"/>
    <cellStyle name="SAPBEXaggData 2 2 2 2 2 3 2" xfId="4644"/>
    <cellStyle name="SAPBEXaggData 2 2 2 2 2 3 2 2" xfId="4645"/>
    <cellStyle name="SAPBEXaggData 2 2 2 2 2 4" xfId="4646"/>
    <cellStyle name="SAPBEXaggData 2 2 2 2 2 4 2" xfId="4647"/>
    <cellStyle name="SAPBEXaggData 2 2 2 2 3" xfId="4648"/>
    <cellStyle name="SAPBEXaggData 2 2 2 2 3 2" xfId="4649"/>
    <cellStyle name="SAPBEXaggData 2 2 2 2 3 2 2" xfId="4650"/>
    <cellStyle name="SAPBEXaggData 2 2 2 2 3 3" xfId="4651"/>
    <cellStyle name="SAPBEXaggData 2 2 2 2 4" xfId="4652"/>
    <cellStyle name="SAPBEXaggData 2 2 2 2 4 2" xfId="4653"/>
    <cellStyle name="SAPBEXaggData 2 2 2 2 4 2 2" xfId="4654"/>
    <cellStyle name="SAPBEXaggData 2 2 2 2 5" xfId="4655"/>
    <cellStyle name="SAPBEXaggData 2 2 2 2 5 2" xfId="4656"/>
    <cellStyle name="SAPBEXaggData 2 2 2 2 6" xfId="26606"/>
    <cellStyle name="SAPBEXaggData 2 2 2 2 7" xfId="26607"/>
    <cellStyle name="SAPBEXaggData 2 2 2 2 8" xfId="49554"/>
    <cellStyle name="SAPBEXaggData 2 2 2 20" xfId="26608"/>
    <cellStyle name="SAPBEXaggData 2 2 2 21" xfId="26609"/>
    <cellStyle name="SAPBEXaggData 2 2 2 22" xfId="26610"/>
    <cellStyle name="SAPBEXaggData 2 2 2 23" xfId="26611"/>
    <cellStyle name="SAPBEXaggData 2 2 2 24" xfId="26612"/>
    <cellStyle name="SAPBEXaggData 2 2 2 25" xfId="26613"/>
    <cellStyle name="SAPBEXaggData 2 2 2 26" xfId="26614"/>
    <cellStyle name="SAPBEXaggData 2 2 2 27" xfId="26615"/>
    <cellStyle name="SAPBEXaggData 2 2 2 28" xfId="48143"/>
    <cellStyle name="SAPBEXaggData 2 2 2 29" xfId="49039"/>
    <cellStyle name="SAPBEXaggData 2 2 2 3" xfId="26616"/>
    <cellStyle name="SAPBEXaggData 2 2 2 4" xfId="26617"/>
    <cellStyle name="SAPBEXaggData 2 2 2 5" xfId="26618"/>
    <cellStyle name="SAPBEXaggData 2 2 2 6" xfId="26619"/>
    <cellStyle name="SAPBEXaggData 2 2 2 7" xfId="26620"/>
    <cellStyle name="SAPBEXaggData 2 2 2 8" xfId="26621"/>
    <cellStyle name="SAPBEXaggData 2 2 2 9" xfId="26622"/>
    <cellStyle name="SAPBEXaggData 2 2 20" xfId="26623"/>
    <cellStyle name="SAPBEXaggData 2 2 21" xfId="26624"/>
    <cellStyle name="SAPBEXaggData 2 2 22" xfId="26625"/>
    <cellStyle name="SAPBEXaggData 2 2 23" xfId="26626"/>
    <cellStyle name="SAPBEXaggData 2 2 24" xfId="26627"/>
    <cellStyle name="SAPBEXaggData 2 2 25" xfId="26628"/>
    <cellStyle name="SAPBEXaggData 2 2 26" xfId="26629"/>
    <cellStyle name="SAPBEXaggData 2 2 27" xfId="26630"/>
    <cellStyle name="SAPBEXaggData 2 2 28" xfId="26631"/>
    <cellStyle name="SAPBEXaggData 2 2 29" xfId="26632"/>
    <cellStyle name="SAPBEXaggData 2 2 3" xfId="673"/>
    <cellStyle name="SAPBEXaggData 2 2 3 10" xfId="26633"/>
    <cellStyle name="SAPBEXaggData 2 2 3 11" xfId="26634"/>
    <cellStyle name="SAPBEXaggData 2 2 3 12" xfId="26635"/>
    <cellStyle name="SAPBEXaggData 2 2 3 13" xfId="26636"/>
    <cellStyle name="SAPBEXaggData 2 2 3 14" xfId="26637"/>
    <cellStyle name="SAPBEXaggData 2 2 3 15" xfId="26638"/>
    <cellStyle name="SAPBEXaggData 2 2 3 16" xfId="26639"/>
    <cellStyle name="SAPBEXaggData 2 2 3 17" xfId="26640"/>
    <cellStyle name="SAPBEXaggData 2 2 3 18" xfId="26641"/>
    <cellStyle name="SAPBEXaggData 2 2 3 19" xfId="26642"/>
    <cellStyle name="SAPBEXaggData 2 2 3 2" xfId="1595"/>
    <cellStyle name="SAPBEXaggData 2 2 3 2 2" xfId="4657"/>
    <cellStyle name="SAPBEXaggData 2 2 3 2 2 2" xfId="4658"/>
    <cellStyle name="SAPBEXaggData 2 2 3 2 2 2 2" xfId="4659"/>
    <cellStyle name="SAPBEXaggData 2 2 3 2 2 2 2 2" xfId="4660"/>
    <cellStyle name="SAPBEXaggData 2 2 3 2 2 2 3" xfId="4661"/>
    <cellStyle name="SAPBEXaggData 2 2 3 2 2 3" xfId="4662"/>
    <cellStyle name="SAPBEXaggData 2 2 3 2 2 3 2" xfId="4663"/>
    <cellStyle name="SAPBEXaggData 2 2 3 2 2 3 2 2" xfId="4664"/>
    <cellStyle name="SAPBEXaggData 2 2 3 2 2 4" xfId="4665"/>
    <cellStyle name="SAPBEXaggData 2 2 3 2 2 4 2" xfId="4666"/>
    <cellStyle name="SAPBEXaggData 2 2 3 2 3" xfId="4667"/>
    <cellStyle name="SAPBEXaggData 2 2 3 2 3 2" xfId="4668"/>
    <cellStyle name="SAPBEXaggData 2 2 3 2 3 2 2" xfId="4669"/>
    <cellStyle name="SAPBEXaggData 2 2 3 2 3 3" xfId="4670"/>
    <cellStyle name="SAPBEXaggData 2 2 3 2 4" xfId="4671"/>
    <cellStyle name="SAPBEXaggData 2 2 3 2 4 2" xfId="4672"/>
    <cellStyle name="SAPBEXaggData 2 2 3 2 4 2 2" xfId="4673"/>
    <cellStyle name="SAPBEXaggData 2 2 3 2 5" xfId="4674"/>
    <cellStyle name="SAPBEXaggData 2 2 3 2 5 2" xfId="4675"/>
    <cellStyle name="SAPBEXaggData 2 2 3 2 6" xfId="26643"/>
    <cellStyle name="SAPBEXaggData 2 2 3 2 7" xfId="26644"/>
    <cellStyle name="SAPBEXaggData 2 2 3 2 8" xfId="49555"/>
    <cellStyle name="SAPBEXaggData 2 2 3 20" xfId="26645"/>
    <cellStyle name="SAPBEXaggData 2 2 3 21" xfId="26646"/>
    <cellStyle name="SAPBEXaggData 2 2 3 22" xfId="26647"/>
    <cellStyle name="SAPBEXaggData 2 2 3 23" xfId="26648"/>
    <cellStyle name="SAPBEXaggData 2 2 3 24" xfId="26649"/>
    <cellStyle name="SAPBEXaggData 2 2 3 25" xfId="26650"/>
    <cellStyle name="SAPBEXaggData 2 2 3 26" xfId="26651"/>
    <cellStyle name="SAPBEXaggData 2 2 3 27" xfId="26652"/>
    <cellStyle name="SAPBEXaggData 2 2 3 28" xfId="48144"/>
    <cellStyle name="SAPBEXaggData 2 2 3 29" xfId="49040"/>
    <cellStyle name="SAPBEXaggData 2 2 3 3" xfId="26653"/>
    <cellStyle name="SAPBEXaggData 2 2 3 4" xfId="26654"/>
    <cellStyle name="SAPBEXaggData 2 2 3 5" xfId="26655"/>
    <cellStyle name="SAPBEXaggData 2 2 3 6" xfId="26656"/>
    <cellStyle name="SAPBEXaggData 2 2 3 7" xfId="26657"/>
    <cellStyle name="SAPBEXaggData 2 2 3 8" xfId="26658"/>
    <cellStyle name="SAPBEXaggData 2 2 3 9" xfId="26659"/>
    <cellStyle name="SAPBEXaggData 2 2 30" xfId="26660"/>
    <cellStyle name="SAPBEXaggData 2 2 31" xfId="26661"/>
    <cellStyle name="SAPBEXaggData 2 2 32" xfId="26662"/>
    <cellStyle name="SAPBEXaggData 2 2 33" xfId="48145"/>
    <cellStyle name="SAPBEXaggData 2 2 34" xfId="49038"/>
    <cellStyle name="SAPBEXaggData 2 2 4" xfId="674"/>
    <cellStyle name="SAPBEXaggData 2 2 4 10" xfId="26663"/>
    <cellStyle name="SAPBEXaggData 2 2 4 11" xfId="26664"/>
    <cellStyle name="SAPBEXaggData 2 2 4 12" xfId="26665"/>
    <cellStyle name="SAPBEXaggData 2 2 4 13" xfId="26666"/>
    <cellStyle name="SAPBEXaggData 2 2 4 14" xfId="26667"/>
    <cellStyle name="SAPBEXaggData 2 2 4 15" xfId="26668"/>
    <cellStyle name="SAPBEXaggData 2 2 4 16" xfId="26669"/>
    <cellStyle name="SAPBEXaggData 2 2 4 17" xfId="26670"/>
    <cellStyle name="SAPBEXaggData 2 2 4 18" xfId="26671"/>
    <cellStyle name="SAPBEXaggData 2 2 4 19" xfId="26672"/>
    <cellStyle name="SAPBEXaggData 2 2 4 2" xfId="1596"/>
    <cellStyle name="SAPBEXaggData 2 2 4 2 2" xfId="4676"/>
    <cellStyle name="SAPBEXaggData 2 2 4 2 2 2" xfId="4677"/>
    <cellStyle name="SAPBEXaggData 2 2 4 2 2 2 2" xfId="4678"/>
    <cellStyle name="SAPBEXaggData 2 2 4 2 2 2 2 2" xfId="4679"/>
    <cellStyle name="SAPBEXaggData 2 2 4 2 2 2 3" xfId="4680"/>
    <cellStyle name="SAPBEXaggData 2 2 4 2 2 3" xfId="4681"/>
    <cellStyle name="SAPBEXaggData 2 2 4 2 2 3 2" xfId="4682"/>
    <cellStyle name="SAPBEXaggData 2 2 4 2 2 3 2 2" xfId="4683"/>
    <cellStyle name="SAPBEXaggData 2 2 4 2 2 4" xfId="4684"/>
    <cellStyle name="SAPBEXaggData 2 2 4 2 2 4 2" xfId="4685"/>
    <cellStyle name="SAPBEXaggData 2 2 4 2 3" xfId="4686"/>
    <cellStyle name="SAPBEXaggData 2 2 4 2 3 2" xfId="4687"/>
    <cellStyle name="SAPBEXaggData 2 2 4 2 3 2 2" xfId="4688"/>
    <cellStyle name="SAPBEXaggData 2 2 4 2 3 3" xfId="4689"/>
    <cellStyle name="SAPBEXaggData 2 2 4 2 4" xfId="4690"/>
    <cellStyle name="SAPBEXaggData 2 2 4 2 4 2" xfId="4691"/>
    <cellStyle name="SAPBEXaggData 2 2 4 2 4 2 2" xfId="4692"/>
    <cellStyle name="SAPBEXaggData 2 2 4 2 5" xfId="4693"/>
    <cellStyle name="SAPBEXaggData 2 2 4 2 5 2" xfId="4694"/>
    <cellStyle name="SAPBEXaggData 2 2 4 2 6" xfId="26673"/>
    <cellStyle name="SAPBEXaggData 2 2 4 2 7" xfId="26674"/>
    <cellStyle name="SAPBEXaggData 2 2 4 2 8" xfId="49556"/>
    <cellStyle name="SAPBEXaggData 2 2 4 20" xfId="26675"/>
    <cellStyle name="SAPBEXaggData 2 2 4 21" xfId="26676"/>
    <cellStyle name="SAPBEXaggData 2 2 4 22" xfId="26677"/>
    <cellStyle name="SAPBEXaggData 2 2 4 23" xfId="26678"/>
    <cellStyle name="SAPBEXaggData 2 2 4 24" xfId="26679"/>
    <cellStyle name="SAPBEXaggData 2 2 4 25" xfId="26680"/>
    <cellStyle name="SAPBEXaggData 2 2 4 26" xfId="26681"/>
    <cellStyle name="SAPBEXaggData 2 2 4 27" xfId="26682"/>
    <cellStyle name="SAPBEXaggData 2 2 4 28" xfId="48146"/>
    <cellStyle name="SAPBEXaggData 2 2 4 29" xfId="49041"/>
    <cellStyle name="SAPBEXaggData 2 2 4 3" xfId="26683"/>
    <cellStyle name="SAPBEXaggData 2 2 4 4" xfId="26684"/>
    <cellStyle name="SAPBEXaggData 2 2 4 5" xfId="26685"/>
    <cellStyle name="SAPBEXaggData 2 2 4 6" xfId="26686"/>
    <cellStyle name="SAPBEXaggData 2 2 4 7" xfId="26687"/>
    <cellStyle name="SAPBEXaggData 2 2 4 8" xfId="26688"/>
    <cellStyle name="SAPBEXaggData 2 2 4 9" xfId="26689"/>
    <cellStyle name="SAPBEXaggData 2 2 5" xfId="675"/>
    <cellStyle name="SAPBEXaggData 2 2 5 10" xfId="26690"/>
    <cellStyle name="SAPBEXaggData 2 2 5 11" xfId="26691"/>
    <cellStyle name="SAPBEXaggData 2 2 5 12" xfId="26692"/>
    <cellStyle name="SAPBEXaggData 2 2 5 13" xfId="26693"/>
    <cellStyle name="SAPBEXaggData 2 2 5 14" xfId="26694"/>
    <cellStyle name="SAPBEXaggData 2 2 5 15" xfId="26695"/>
    <cellStyle name="SAPBEXaggData 2 2 5 16" xfId="26696"/>
    <cellStyle name="SAPBEXaggData 2 2 5 17" xfId="26697"/>
    <cellStyle name="SAPBEXaggData 2 2 5 18" xfId="26698"/>
    <cellStyle name="SAPBEXaggData 2 2 5 19" xfId="26699"/>
    <cellStyle name="SAPBEXaggData 2 2 5 2" xfId="1597"/>
    <cellStyle name="SAPBEXaggData 2 2 5 2 2" xfId="4695"/>
    <cellStyle name="SAPBEXaggData 2 2 5 2 2 2" xfId="4696"/>
    <cellStyle name="SAPBEXaggData 2 2 5 2 2 2 2" xfId="4697"/>
    <cellStyle name="SAPBEXaggData 2 2 5 2 2 2 2 2" xfId="4698"/>
    <cellStyle name="SAPBEXaggData 2 2 5 2 2 2 3" xfId="4699"/>
    <cellStyle name="SAPBEXaggData 2 2 5 2 2 3" xfId="4700"/>
    <cellStyle name="SAPBEXaggData 2 2 5 2 2 3 2" xfId="4701"/>
    <cellStyle name="SAPBEXaggData 2 2 5 2 2 3 2 2" xfId="4702"/>
    <cellStyle name="SAPBEXaggData 2 2 5 2 2 4" xfId="4703"/>
    <cellStyle name="SAPBEXaggData 2 2 5 2 2 4 2" xfId="4704"/>
    <cellStyle name="SAPBEXaggData 2 2 5 2 3" xfId="4705"/>
    <cellStyle name="SAPBEXaggData 2 2 5 2 3 2" xfId="4706"/>
    <cellStyle name="SAPBEXaggData 2 2 5 2 3 2 2" xfId="4707"/>
    <cellStyle name="SAPBEXaggData 2 2 5 2 3 3" xfId="4708"/>
    <cellStyle name="SAPBEXaggData 2 2 5 2 4" xfId="4709"/>
    <cellStyle name="SAPBEXaggData 2 2 5 2 4 2" xfId="4710"/>
    <cellStyle name="SAPBEXaggData 2 2 5 2 4 2 2" xfId="4711"/>
    <cellStyle name="SAPBEXaggData 2 2 5 2 5" xfId="4712"/>
    <cellStyle name="SAPBEXaggData 2 2 5 2 5 2" xfId="4713"/>
    <cellStyle name="SAPBEXaggData 2 2 5 2 6" xfId="26700"/>
    <cellStyle name="SAPBEXaggData 2 2 5 2 7" xfId="26701"/>
    <cellStyle name="SAPBEXaggData 2 2 5 2 8" xfId="49557"/>
    <cellStyle name="SAPBEXaggData 2 2 5 20" xfId="26702"/>
    <cellStyle name="SAPBEXaggData 2 2 5 21" xfId="26703"/>
    <cellStyle name="SAPBEXaggData 2 2 5 22" xfId="26704"/>
    <cellStyle name="SAPBEXaggData 2 2 5 23" xfId="26705"/>
    <cellStyle name="SAPBEXaggData 2 2 5 24" xfId="26706"/>
    <cellStyle name="SAPBEXaggData 2 2 5 25" xfId="26707"/>
    <cellStyle name="SAPBEXaggData 2 2 5 26" xfId="26708"/>
    <cellStyle name="SAPBEXaggData 2 2 5 27" xfId="26709"/>
    <cellStyle name="SAPBEXaggData 2 2 5 28" xfId="48147"/>
    <cellStyle name="SAPBEXaggData 2 2 5 29" xfId="49042"/>
    <cellStyle name="SAPBEXaggData 2 2 5 3" xfId="26710"/>
    <cellStyle name="SAPBEXaggData 2 2 5 4" xfId="26711"/>
    <cellStyle name="SAPBEXaggData 2 2 5 5" xfId="26712"/>
    <cellStyle name="SAPBEXaggData 2 2 5 6" xfId="26713"/>
    <cellStyle name="SAPBEXaggData 2 2 5 7" xfId="26714"/>
    <cellStyle name="SAPBEXaggData 2 2 5 8" xfId="26715"/>
    <cellStyle name="SAPBEXaggData 2 2 5 9" xfId="26716"/>
    <cellStyle name="SAPBEXaggData 2 2 6" xfId="676"/>
    <cellStyle name="SAPBEXaggData 2 2 6 10" xfId="26717"/>
    <cellStyle name="SAPBEXaggData 2 2 6 11" xfId="26718"/>
    <cellStyle name="SAPBEXaggData 2 2 6 12" xfId="26719"/>
    <cellStyle name="SAPBEXaggData 2 2 6 13" xfId="26720"/>
    <cellStyle name="SAPBEXaggData 2 2 6 14" xfId="26721"/>
    <cellStyle name="SAPBEXaggData 2 2 6 15" xfId="26722"/>
    <cellStyle name="SAPBEXaggData 2 2 6 16" xfId="26723"/>
    <cellStyle name="SAPBEXaggData 2 2 6 17" xfId="26724"/>
    <cellStyle name="SAPBEXaggData 2 2 6 18" xfId="26725"/>
    <cellStyle name="SAPBEXaggData 2 2 6 19" xfId="26726"/>
    <cellStyle name="SAPBEXaggData 2 2 6 2" xfId="1598"/>
    <cellStyle name="SAPBEXaggData 2 2 6 2 2" xfId="4714"/>
    <cellStyle name="SAPBEXaggData 2 2 6 2 2 2" xfId="4715"/>
    <cellStyle name="SAPBEXaggData 2 2 6 2 2 2 2" xfId="4716"/>
    <cellStyle name="SAPBEXaggData 2 2 6 2 2 2 2 2" xfId="4717"/>
    <cellStyle name="SAPBEXaggData 2 2 6 2 2 2 3" xfId="4718"/>
    <cellStyle name="SAPBEXaggData 2 2 6 2 2 3" xfId="4719"/>
    <cellStyle name="SAPBEXaggData 2 2 6 2 2 3 2" xfId="4720"/>
    <cellStyle name="SAPBEXaggData 2 2 6 2 2 3 2 2" xfId="4721"/>
    <cellStyle name="SAPBEXaggData 2 2 6 2 2 4" xfId="4722"/>
    <cellStyle name="SAPBEXaggData 2 2 6 2 2 4 2" xfId="4723"/>
    <cellStyle name="SAPBEXaggData 2 2 6 2 3" xfId="4724"/>
    <cellStyle name="SAPBEXaggData 2 2 6 2 3 2" xfId="4725"/>
    <cellStyle name="SAPBEXaggData 2 2 6 2 3 2 2" xfId="4726"/>
    <cellStyle name="SAPBEXaggData 2 2 6 2 3 3" xfId="4727"/>
    <cellStyle name="SAPBEXaggData 2 2 6 2 4" xfId="4728"/>
    <cellStyle name="SAPBEXaggData 2 2 6 2 4 2" xfId="4729"/>
    <cellStyle name="SAPBEXaggData 2 2 6 2 4 2 2" xfId="4730"/>
    <cellStyle name="SAPBEXaggData 2 2 6 2 5" xfId="4731"/>
    <cellStyle name="SAPBEXaggData 2 2 6 2 5 2" xfId="4732"/>
    <cellStyle name="SAPBEXaggData 2 2 6 2 6" xfId="26727"/>
    <cellStyle name="SAPBEXaggData 2 2 6 2 7" xfId="26728"/>
    <cellStyle name="SAPBEXaggData 2 2 6 2 8" xfId="49558"/>
    <cellStyle name="SAPBEXaggData 2 2 6 20" xfId="26729"/>
    <cellStyle name="SAPBEXaggData 2 2 6 21" xfId="26730"/>
    <cellStyle name="SAPBEXaggData 2 2 6 22" xfId="26731"/>
    <cellStyle name="SAPBEXaggData 2 2 6 23" xfId="26732"/>
    <cellStyle name="SAPBEXaggData 2 2 6 24" xfId="26733"/>
    <cellStyle name="SAPBEXaggData 2 2 6 25" xfId="26734"/>
    <cellStyle name="SAPBEXaggData 2 2 6 26" xfId="26735"/>
    <cellStyle name="SAPBEXaggData 2 2 6 27" xfId="26736"/>
    <cellStyle name="SAPBEXaggData 2 2 6 28" xfId="48148"/>
    <cellStyle name="SAPBEXaggData 2 2 6 29" xfId="49043"/>
    <cellStyle name="SAPBEXaggData 2 2 6 3" xfId="26737"/>
    <cellStyle name="SAPBEXaggData 2 2 6 4" xfId="26738"/>
    <cellStyle name="SAPBEXaggData 2 2 6 5" xfId="26739"/>
    <cellStyle name="SAPBEXaggData 2 2 6 6" xfId="26740"/>
    <cellStyle name="SAPBEXaggData 2 2 6 7" xfId="26741"/>
    <cellStyle name="SAPBEXaggData 2 2 6 8" xfId="26742"/>
    <cellStyle name="SAPBEXaggData 2 2 6 9" xfId="26743"/>
    <cellStyle name="SAPBEXaggData 2 2 7" xfId="1599"/>
    <cellStyle name="SAPBEXaggData 2 2 7 2" xfId="4733"/>
    <cellStyle name="SAPBEXaggData 2 2 7 2 2" xfId="4734"/>
    <cellStyle name="SAPBEXaggData 2 2 7 2 2 2" xfId="4735"/>
    <cellStyle name="SAPBEXaggData 2 2 7 2 2 2 2" xfId="4736"/>
    <cellStyle name="SAPBEXaggData 2 2 7 2 2 3" xfId="4737"/>
    <cellStyle name="SAPBEXaggData 2 2 7 2 3" xfId="4738"/>
    <cellStyle name="SAPBEXaggData 2 2 7 2 3 2" xfId="4739"/>
    <cellStyle name="SAPBEXaggData 2 2 7 2 3 2 2" xfId="4740"/>
    <cellStyle name="SAPBEXaggData 2 2 7 2 4" xfId="4741"/>
    <cellStyle name="SAPBEXaggData 2 2 7 2 4 2" xfId="4742"/>
    <cellStyle name="SAPBEXaggData 2 2 7 3" xfId="4743"/>
    <cellStyle name="SAPBEXaggData 2 2 7 3 2" xfId="4744"/>
    <cellStyle name="SAPBEXaggData 2 2 7 3 2 2" xfId="4745"/>
    <cellStyle name="SAPBEXaggData 2 2 7 3 3" xfId="4746"/>
    <cellStyle name="SAPBEXaggData 2 2 7 4" xfId="4747"/>
    <cellStyle name="SAPBEXaggData 2 2 7 4 2" xfId="4748"/>
    <cellStyle name="SAPBEXaggData 2 2 7 4 2 2" xfId="4749"/>
    <cellStyle name="SAPBEXaggData 2 2 7 5" xfId="4750"/>
    <cellStyle name="SAPBEXaggData 2 2 7 5 2" xfId="4751"/>
    <cellStyle name="SAPBEXaggData 2 2 7 6" xfId="26744"/>
    <cellStyle name="SAPBEXaggData 2 2 7 7" xfId="26745"/>
    <cellStyle name="SAPBEXaggData 2 2 7 8" xfId="49553"/>
    <cellStyle name="SAPBEXaggData 2 2 8" xfId="26746"/>
    <cellStyle name="SAPBEXaggData 2 2 9" xfId="26747"/>
    <cellStyle name="SAPBEXaggData 2 20" xfId="26748"/>
    <cellStyle name="SAPBEXaggData 2 21" xfId="26749"/>
    <cellStyle name="SAPBEXaggData 2 22" xfId="26750"/>
    <cellStyle name="SAPBEXaggData 2 23" xfId="26751"/>
    <cellStyle name="SAPBEXaggData 2 24" xfId="26752"/>
    <cellStyle name="SAPBEXaggData 2 25" xfId="26753"/>
    <cellStyle name="SAPBEXaggData 2 26" xfId="26754"/>
    <cellStyle name="SAPBEXaggData 2 27" xfId="26755"/>
    <cellStyle name="SAPBEXaggData 2 28" xfId="26756"/>
    <cellStyle name="SAPBEXaggData 2 29" xfId="26757"/>
    <cellStyle name="SAPBEXaggData 2 3" xfId="677"/>
    <cellStyle name="SAPBEXaggData 2 3 10" xfId="26758"/>
    <cellStyle name="SAPBEXaggData 2 3 11" xfId="26759"/>
    <cellStyle name="SAPBEXaggData 2 3 12" xfId="26760"/>
    <cellStyle name="SAPBEXaggData 2 3 13" xfId="26761"/>
    <cellStyle name="SAPBEXaggData 2 3 14" xfId="26762"/>
    <cellStyle name="SAPBEXaggData 2 3 15" xfId="26763"/>
    <cellStyle name="SAPBEXaggData 2 3 16" xfId="26764"/>
    <cellStyle name="SAPBEXaggData 2 3 17" xfId="26765"/>
    <cellStyle name="SAPBEXaggData 2 3 18" xfId="26766"/>
    <cellStyle name="SAPBEXaggData 2 3 19" xfId="26767"/>
    <cellStyle name="SAPBEXaggData 2 3 2" xfId="1600"/>
    <cellStyle name="SAPBEXaggData 2 3 2 2" xfId="4752"/>
    <cellStyle name="SAPBEXaggData 2 3 2 2 2" xfId="4753"/>
    <cellStyle name="SAPBEXaggData 2 3 2 2 2 2" xfId="4754"/>
    <cellStyle name="SAPBEXaggData 2 3 2 2 2 2 2" xfId="4755"/>
    <cellStyle name="SAPBEXaggData 2 3 2 2 2 3" xfId="4756"/>
    <cellStyle name="SAPBEXaggData 2 3 2 2 3" xfId="4757"/>
    <cellStyle name="SAPBEXaggData 2 3 2 2 3 2" xfId="4758"/>
    <cellStyle name="SAPBEXaggData 2 3 2 2 3 2 2" xfId="4759"/>
    <cellStyle name="SAPBEXaggData 2 3 2 2 4" xfId="4760"/>
    <cellStyle name="SAPBEXaggData 2 3 2 2 4 2" xfId="4761"/>
    <cellStyle name="SAPBEXaggData 2 3 2 3" xfId="4762"/>
    <cellStyle name="SAPBEXaggData 2 3 2 3 2" xfId="4763"/>
    <cellStyle name="SAPBEXaggData 2 3 2 3 2 2" xfId="4764"/>
    <cellStyle name="SAPBEXaggData 2 3 2 3 3" xfId="4765"/>
    <cellStyle name="SAPBEXaggData 2 3 2 4" xfId="4766"/>
    <cellStyle name="SAPBEXaggData 2 3 2 4 2" xfId="4767"/>
    <cellStyle name="SAPBEXaggData 2 3 2 4 2 2" xfId="4768"/>
    <cellStyle name="SAPBEXaggData 2 3 2 5" xfId="4769"/>
    <cellStyle name="SAPBEXaggData 2 3 2 5 2" xfId="4770"/>
    <cellStyle name="SAPBEXaggData 2 3 2 6" xfId="26768"/>
    <cellStyle name="SAPBEXaggData 2 3 2 7" xfId="26769"/>
    <cellStyle name="SAPBEXaggData 2 3 2 8" xfId="49559"/>
    <cellStyle name="SAPBEXaggData 2 3 20" xfId="26770"/>
    <cellStyle name="SAPBEXaggData 2 3 21" xfId="26771"/>
    <cellStyle name="SAPBEXaggData 2 3 22" xfId="26772"/>
    <cellStyle name="SAPBEXaggData 2 3 23" xfId="26773"/>
    <cellStyle name="SAPBEXaggData 2 3 24" xfId="26774"/>
    <cellStyle name="SAPBEXaggData 2 3 25" xfId="26775"/>
    <cellStyle name="SAPBEXaggData 2 3 26" xfId="26776"/>
    <cellStyle name="SAPBEXaggData 2 3 27" xfId="26777"/>
    <cellStyle name="SAPBEXaggData 2 3 28" xfId="48149"/>
    <cellStyle name="SAPBEXaggData 2 3 29" xfId="49044"/>
    <cellStyle name="SAPBEXaggData 2 3 3" xfId="26778"/>
    <cellStyle name="SAPBEXaggData 2 3 4" xfId="26779"/>
    <cellStyle name="SAPBEXaggData 2 3 5" xfId="26780"/>
    <cellStyle name="SAPBEXaggData 2 3 6" xfId="26781"/>
    <cellStyle name="SAPBEXaggData 2 3 7" xfId="26782"/>
    <cellStyle name="SAPBEXaggData 2 3 8" xfId="26783"/>
    <cellStyle name="SAPBEXaggData 2 3 9" xfId="26784"/>
    <cellStyle name="SAPBEXaggData 2 30" xfId="26785"/>
    <cellStyle name="SAPBEXaggData 2 31" xfId="26786"/>
    <cellStyle name="SAPBEXaggData 2 32" xfId="26787"/>
    <cellStyle name="SAPBEXaggData 2 33" xfId="48150"/>
    <cellStyle name="SAPBEXaggData 2 34" xfId="49037"/>
    <cellStyle name="SAPBEXaggData 2 4" xfId="678"/>
    <cellStyle name="SAPBEXaggData 2 4 10" xfId="26788"/>
    <cellStyle name="SAPBEXaggData 2 4 11" xfId="26789"/>
    <cellStyle name="SAPBEXaggData 2 4 12" xfId="26790"/>
    <cellStyle name="SAPBEXaggData 2 4 13" xfId="26791"/>
    <cellStyle name="SAPBEXaggData 2 4 14" xfId="26792"/>
    <cellStyle name="SAPBEXaggData 2 4 15" xfId="26793"/>
    <cellStyle name="SAPBEXaggData 2 4 16" xfId="26794"/>
    <cellStyle name="SAPBEXaggData 2 4 17" xfId="26795"/>
    <cellStyle name="SAPBEXaggData 2 4 18" xfId="26796"/>
    <cellStyle name="SAPBEXaggData 2 4 19" xfId="26797"/>
    <cellStyle name="SAPBEXaggData 2 4 2" xfId="1601"/>
    <cellStyle name="SAPBEXaggData 2 4 2 2" xfId="4771"/>
    <cellStyle name="SAPBEXaggData 2 4 2 2 2" xfId="4772"/>
    <cellStyle name="SAPBEXaggData 2 4 2 2 2 2" xfId="4773"/>
    <cellStyle name="SAPBEXaggData 2 4 2 2 2 2 2" xfId="4774"/>
    <cellStyle name="SAPBEXaggData 2 4 2 2 2 3" xfId="4775"/>
    <cellStyle name="SAPBEXaggData 2 4 2 2 3" xfId="4776"/>
    <cellStyle name="SAPBEXaggData 2 4 2 2 3 2" xfId="4777"/>
    <cellStyle name="SAPBEXaggData 2 4 2 2 3 2 2" xfId="4778"/>
    <cellStyle name="SAPBEXaggData 2 4 2 2 4" xfId="4779"/>
    <cellStyle name="SAPBEXaggData 2 4 2 2 4 2" xfId="4780"/>
    <cellStyle name="SAPBEXaggData 2 4 2 3" xfId="4781"/>
    <cellStyle name="SAPBEXaggData 2 4 2 3 2" xfId="4782"/>
    <cellStyle name="SAPBEXaggData 2 4 2 3 2 2" xfId="4783"/>
    <cellStyle name="SAPBEXaggData 2 4 2 3 3" xfId="4784"/>
    <cellStyle name="SAPBEXaggData 2 4 2 4" xfId="4785"/>
    <cellStyle name="SAPBEXaggData 2 4 2 4 2" xfId="4786"/>
    <cellStyle name="SAPBEXaggData 2 4 2 4 2 2" xfId="4787"/>
    <cellStyle name="SAPBEXaggData 2 4 2 5" xfId="4788"/>
    <cellStyle name="SAPBEXaggData 2 4 2 5 2" xfId="4789"/>
    <cellStyle name="SAPBEXaggData 2 4 2 6" xfId="26798"/>
    <cellStyle name="SAPBEXaggData 2 4 2 7" xfId="26799"/>
    <cellStyle name="SAPBEXaggData 2 4 2 8" xfId="49560"/>
    <cellStyle name="SAPBEXaggData 2 4 20" xfId="26800"/>
    <cellStyle name="SAPBEXaggData 2 4 21" xfId="26801"/>
    <cellStyle name="SAPBEXaggData 2 4 22" xfId="26802"/>
    <cellStyle name="SAPBEXaggData 2 4 23" xfId="26803"/>
    <cellStyle name="SAPBEXaggData 2 4 24" xfId="26804"/>
    <cellStyle name="SAPBEXaggData 2 4 25" xfId="26805"/>
    <cellStyle name="SAPBEXaggData 2 4 26" xfId="26806"/>
    <cellStyle name="SAPBEXaggData 2 4 27" xfId="26807"/>
    <cellStyle name="SAPBEXaggData 2 4 28" xfId="48151"/>
    <cellStyle name="SAPBEXaggData 2 4 29" xfId="49045"/>
    <cellStyle name="SAPBEXaggData 2 4 3" xfId="26808"/>
    <cellStyle name="SAPBEXaggData 2 4 4" xfId="26809"/>
    <cellStyle name="SAPBEXaggData 2 4 5" xfId="26810"/>
    <cellStyle name="SAPBEXaggData 2 4 6" xfId="26811"/>
    <cellStyle name="SAPBEXaggData 2 4 7" xfId="26812"/>
    <cellStyle name="SAPBEXaggData 2 4 8" xfId="26813"/>
    <cellStyle name="SAPBEXaggData 2 4 9" xfId="26814"/>
    <cellStyle name="SAPBEXaggData 2 5" xfId="679"/>
    <cellStyle name="SAPBEXaggData 2 5 10" xfId="26815"/>
    <cellStyle name="SAPBEXaggData 2 5 11" xfId="26816"/>
    <cellStyle name="SAPBEXaggData 2 5 12" xfId="26817"/>
    <cellStyle name="SAPBEXaggData 2 5 13" xfId="26818"/>
    <cellStyle name="SAPBEXaggData 2 5 14" xfId="26819"/>
    <cellStyle name="SAPBEXaggData 2 5 15" xfId="26820"/>
    <cellStyle name="SAPBEXaggData 2 5 16" xfId="26821"/>
    <cellStyle name="SAPBEXaggData 2 5 17" xfId="26822"/>
    <cellStyle name="SAPBEXaggData 2 5 18" xfId="26823"/>
    <cellStyle name="SAPBEXaggData 2 5 19" xfId="26824"/>
    <cellStyle name="SAPBEXaggData 2 5 2" xfId="1602"/>
    <cellStyle name="SAPBEXaggData 2 5 2 2" xfId="4790"/>
    <cellStyle name="SAPBEXaggData 2 5 2 2 2" xfId="4791"/>
    <cellStyle name="SAPBEXaggData 2 5 2 2 2 2" xfId="4792"/>
    <cellStyle name="SAPBEXaggData 2 5 2 2 2 2 2" xfId="4793"/>
    <cellStyle name="SAPBEXaggData 2 5 2 2 2 3" xfId="4794"/>
    <cellStyle name="SAPBEXaggData 2 5 2 2 3" xfId="4795"/>
    <cellStyle name="SAPBEXaggData 2 5 2 2 3 2" xfId="4796"/>
    <cellStyle name="SAPBEXaggData 2 5 2 2 3 2 2" xfId="4797"/>
    <cellStyle name="SAPBEXaggData 2 5 2 2 4" xfId="4798"/>
    <cellStyle name="SAPBEXaggData 2 5 2 2 4 2" xfId="4799"/>
    <cellStyle name="SAPBEXaggData 2 5 2 3" xfId="4800"/>
    <cellStyle name="SAPBEXaggData 2 5 2 3 2" xfId="4801"/>
    <cellStyle name="SAPBEXaggData 2 5 2 3 2 2" xfId="4802"/>
    <cellStyle name="SAPBEXaggData 2 5 2 3 3" xfId="4803"/>
    <cellStyle name="SAPBEXaggData 2 5 2 4" xfId="4804"/>
    <cellStyle name="SAPBEXaggData 2 5 2 4 2" xfId="4805"/>
    <cellStyle name="SAPBEXaggData 2 5 2 4 2 2" xfId="4806"/>
    <cellStyle name="SAPBEXaggData 2 5 2 5" xfId="4807"/>
    <cellStyle name="SAPBEXaggData 2 5 2 5 2" xfId="4808"/>
    <cellStyle name="SAPBEXaggData 2 5 2 6" xfId="26825"/>
    <cellStyle name="SAPBEXaggData 2 5 2 7" xfId="26826"/>
    <cellStyle name="SAPBEXaggData 2 5 2 8" xfId="49561"/>
    <cellStyle name="SAPBEXaggData 2 5 20" xfId="26827"/>
    <cellStyle name="SAPBEXaggData 2 5 21" xfId="26828"/>
    <cellStyle name="SAPBEXaggData 2 5 22" xfId="26829"/>
    <cellStyle name="SAPBEXaggData 2 5 23" xfId="26830"/>
    <cellStyle name="SAPBEXaggData 2 5 24" xfId="26831"/>
    <cellStyle name="SAPBEXaggData 2 5 25" xfId="26832"/>
    <cellStyle name="SAPBEXaggData 2 5 26" xfId="26833"/>
    <cellStyle name="SAPBEXaggData 2 5 27" xfId="26834"/>
    <cellStyle name="SAPBEXaggData 2 5 28" xfId="48152"/>
    <cellStyle name="SAPBEXaggData 2 5 29" xfId="49046"/>
    <cellStyle name="SAPBEXaggData 2 5 3" xfId="26835"/>
    <cellStyle name="SAPBEXaggData 2 5 4" xfId="26836"/>
    <cellStyle name="SAPBEXaggData 2 5 5" xfId="26837"/>
    <cellStyle name="SAPBEXaggData 2 5 6" xfId="26838"/>
    <cellStyle name="SAPBEXaggData 2 5 7" xfId="26839"/>
    <cellStyle name="SAPBEXaggData 2 5 8" xfId="26840"/>
    <cellStyle name="SAPBEXaggData 2 5 9" xfId="26841"/>
    <cellStyle name="SAPBEXaggData 2 6" xfId="680"/>
    <cellStyle name="SAPBEXaggData 2 6 10" xfId="26842"/>
    <cellStyle name="SAPBEXaggData 2 6 11" xfId="26843"/>
    <cellStyle name="SAPBEXaggData 2 6 12" xfId="26844"/>
    <cellStyle name="SAPBEXaggData 2 6 13" xfId="26845"/>
    <cellStyle name="SAPBEXaggData 2 6 14" xfId="26846"/>
    <cellStyle name="SAPBEXaggData 2 6 15" xfId="26847"/>
    <cellStyle name="SAPBEXaggData 2 6 16" xfId="26848"/>
    <cellStyle name="SAPBEXaggData 2 6 17" xfId="26849"/>
    <cellStyle name="SAPBEXaggData 2 6 18" xfId="26850"/>
    <cellStyle name="SAPBEXaggData 2 6 19" xfId="26851"/>
    <cellStyle name="SAPBEXaggData 2 6 2" xfId="1603"/>
    <cellStyle name="SAPBEXaggData 2 6 2 2" xfId="4809"/>
    <cellStyle name="SAPBEXaggData 2 6 2 2 2" xfId="4810"/>
    <cellStyle name="SAPBEXaggData 2 6 2 2 2 2" xfId="4811"/>
    <cellStyle name="SAPBEXaggData 2 6 2 2 2 2 2" xfId="4812"/>
    <cellStyle name="SAPBEXaggData 2 6 2 2 2 3" xfId="4813"/>
    <cellStyle name="SAPBEXaggData 2 6 2 2 3" xfId="4814"/>
    <cellStyle name="SAPBEXaggData 2 6 2 2 3 2" xfId="4815"/>
    <cellStyle name="SAPBEXaggData 2 6 2 2 3 2 2" xfId="4816"/>
    <cellStyle name="SAPBEXaggData 2 6 2 2 4" xfId="4817"/>
    <cellStyle name="SAPBEXaggData 2 6 2 2 4 2" xfId="4818"/>
    <cellStyle name="SAPBEXaggData 2 6 2 3" xfId="4819"/>
    <cellStyle name="SAPBEXaggData 2 6 2 3 2" xfId="4820"/>
    <cellStyle name="SAPBEXaggData 2 6 2 3 2 2" xfId="4821"/>
    <cellStyle name="SAPBEXaggData 2 6 2 3 3" xfId="4822"/>
    <cellStyle name="SAPBEXaggData 2 6 2 4" xfId="4823"/>
    <cellStyle name="SAPBEXaggData 2 6 2 4 2" xfId="4824"/>
    <cellStyle name="SAPBEXaggData 2 6 2 4 2 2" xfId="4825"/>
    <cellStyle name="SAPBEXaggData 2 6 2 5" xfId="4826"/>
    <cellStyle name="SAPBEXaggData 2 6 2 5 2" xfId="4827"/>
    <cellStyle name="SAPBEXaggData 2 6 2 6" xfId="26852"/>
    <cellStyle name="SAPBEXaggData 2 6 2 7" xfId="26853"/>
    <cellStyle name="SAPBEXaggData 2 6 2 8" xfId="49562"/>
    <cellStyle name="SAPBEXaggData 2 6 20" xfId="26854"/>
    <cellStyle name="SAPBEXaggData 2 6 21" xfId="26855"/>
    <cellStyle name="SAPBEXaggData 2 6 22" xfId="26856"/>
    <cellStyle name="SAPBEXaggData 2 6 23" xfId="26857"/>
    <cellStyle name="SAPBEXaggData 2 6 24" xfId="26858"/>
    <cellStyle name="SAPBEXaggData 2 6 25" xfId="26859"/>
    <cellStyle name="SAPBEXaggData 2 6 26" xfId="26860"/>
    <cellStyle name="SAPBEXaggData 2 6 27" xfId="26861"/>
    <cellStyle name="SAPBEXaggData 2 6 28" xfId="48153"/>
    <cellStyle name="SAPBEXaggData 2 6 29" xfId="49047"/>
    <cellStyle name="SAPBEXaggData 2 6 3" xfId="26862"/>
    <cellStyle name="SAPBEXaggData 2 6 4" xfId="26863"/>
    <cellStyle name="SAPBEXaggData 2 6 5" xfId="26864"/>
    <cellStyle name="SAPBEXaggData 2 6 6" xfId="26865"/>
    <cellStyle name="SAPBEXaggData 2 6 7" xfId="26866"/>
    <cellStyle name="SAPBEXaggData 2 6 8" xfId="26867"/>
    <cellStyle name="SAPBEXaggData 2 6 9" xfId="26868"/>
    <cellStyle name="SAPBEXaggData 2 7" xfId="1604"/>
    <cellStyle name="SAPBEXaggData 2 7 2" xfId="1605"/>
    <cellStyle name="SAPBEXaggData 2 7 2 2" xfId="4828"/>
    <cellStyle name="SAPBEXaggData 2 7 2 2 2" xfId="4829"/>
    <cellStyle name="SAPBEXaggData 2 7 2 2 2 2" xfId="4830"/>
    <cellStyle name="SAPBEXaggData 2 7 2 2 3" xfId="4831"/>
    <cellStyle name="SAPBEXaggData 2 7 2 3" xfId="4832"/>
    <cellStyle name="SAPBEXaggData 2 7 2 3 2" xfId="4833"/>
    <cellStyle name="SAPBEXaggData 2 7 2 3 2 2" xfId="4834"/>
    <cellStyle name="SAPBEXaggData 2 7 2 4" xfId="4835"/>
    <cellStyle name="SAPBEXaggData 2 7 2 4 2" xfId="4836"/>
    <cellStyle name="SAPBEXaggData 2 7 2 5" xfId="49563"/>
    <cellStyle name="SAPBEXaggData 2 7 3" xfId="4837"/>
    <cellStyle name="SAPBEXaggData 2 7 3 2" xfId="4838"/>
    <cellStyle name="SAPBEXaggData 2 7 3 2 2" xfId="4839"/>
    <cellStyle name="SAPBEXaggData 2 7 3 2 2 2" xfId="4840"/>
    <cellStyle name="SAPBEXaggData 2 7 3 2 3" xfId="4841"/>
    <cellStyle name="SAPBEXaggData 2 7 3 3" xfId="4842"/>
    <cellStyle name="SAPBEXaggData 2 7 3 3 2" xfId="4843"/>
    <cellStyle name="SAPBEXaggData 2 7 3 3 2 2" xfId="4844"/>
    <cellStyle name="SAPBEXaggData 2 7 3 4" xfId="4845"/>
    <cellStyle name="SAPBEXaggData 2 7 3 4 2" xfId="4846"/>
    <cellStyle name="SAPBEXaggData 2 7 3 5" xfId="26869"/>
    <cellStyle name="SAPBEXaggData 2 7 4" xfId="4847"/>
    <cellStyle name="SAPBEXaggData 2 7 4 2" xfId="4848"/>
    <cellStyle name="SAPBEXaggData 2 7 4 2 2" xfId="4849"/>
    <cellStyle name="SAPBEXaggData 2 7 4 2 2 2" xfId="4850"/>
    <cellStyle name="SAPBEXaggData 2 7 4 3" xfId="4851"/>
    <cellStyle name="SAPBEXaggData 2 7 4 3 2" xfId="4852"/>
    <cellStyle name="SAPBEXaggData 2 7 5" xfId="4853"/>
    <cellStyle name="SAPBEXaggData 2 7 5 2" xfId="4854"/>
    <cellStyle name="SAPBEXaggData 2 7 5 2 2" xfId="4855"/>
    <cellStyle name="SAPBEXaggData 2 7 5 3" xfId="4856"/>
    <cellStyle name="SAPBEXaggData 2 7 6" xfId="4857"/>
    <cellStyle name="SAPBEXaggData 2 7 6 2" xfId="4858"/>
    <cellStyle name="SAPBEXaggData 2 7 6 2 2" xfId="4859"/>
    <cellStyle name="SAPBEXaggData 2 7 7" xfId="4860"/>
    <cellStyle name="SAPBEXaggData 2 7 7 2" xfId="4861"/>
    <cellStyle name="SAPBEXaggData 2 7 8" xfId="48154"/>
    <cellStyle name="SAPBEXaggData 2 7 9" xfId="49048"/>
    <cellStyle name="SAPBEXaggData 2 8" xfId="26870"/>
    <cellStyle name="SAPBEXaggData 2 8 2" xfId="49552"/>
    <cellStyle name="SAPBEXaggData 2 9" xfId="26871"/>
    <cellStyle name="SAPBEXaggData 20" xfId="26872"/>
    <cellStyle name="SAPBEXaggData 21" xfId="26873"/>
    <cellStyle name="SAPBEXaggData 22" xfId="26874"/>
    <cellStyle name="SAPBEXaggData 23" xfId="26875"/>
    <cellStyle name="SAPBEXaggData 24" xfId="26876"/>
    <cellStyle name="SAPBEXaggData 25" xfId="26877"/>
    <cellStyle name="SAPBEXaggData 26" xfId="26878"/>
    <cellStyle name="SAPBEXaggData 27" xfId="26879"/>
    <cellStyle name="SAPBEXaggData 28" xfId="26880"/>
    <cellStyle name="SAPBEXaggData 29" xfId="26881"/>
    <cellStyle name="SAPBEXaggData 3" xfId="502"/>
    <cellStyle name="SAPBEXaggData 3 10" xfId="26882"/>
    <cellStyle name="SAPBEXaggData 3 11" xfId="26883"/>
    <cellStyle name="SAPBEXaggData 3 12" xfId="26884"/>
    <cellStyle name="SAPBEXaggData 3 13" xfId="26885"/>
    <cellStyle name="SAPBEXaggData 3 14" xfId="26886"/>
    <cellStyle name="SAPBEXaggData 3 15" xfId="26887"/>
    <cellStyle name="SAPBEXaggData 3 16" xfId="26888"/>
    <cellStyle name="SAPBEXaggData 3 17" xfId="26889"/>
    <cellStyle name="SAPBEXaggData 3 18" xfId="26890"/>
    <cellStyle name="SAPBEXaggData 3 19" xfId="26891"/>
    <cellStyle name="SAPBEXaggData 3 2" xfId="681"/>
    <cellStyle name="SAPBEXaggData 3 2 10" xfId="26892"/>
    <cellStyle name="SAPBEXaggData 3 2 11" xfId="26893"/>
    <cellStyle name="SAPBEXaggData 3 2 12" xfId="26894"/>
    <cellStyle name="SAPBEXaggData 3 2 13" xfId="26895"/>
    <cellStyle name="SAPBEXaggData 3 2 14" xfId="26896"/>
    <cellStyle name="SAPBEXaggData 3 2 15" xfId="26897"/>
    <cellStyle name="SAPBEXaggData 3 2 16" xfId="26898"/>
    <cellStyle name="SAPBEXaggData 3 2 17" xfId="26899"/>
    <cellStyle name="SAPBEXaggData 3 2 18" xfId="26900"/>
    <cellStyle name="SAPBEXaggData 3 2 19" xfId="26901"/>
    <cellStyle name="SAPBEXaggData 3 2 2" xfId="1606"/>
    <cellStyle name="SAPBEXaggData 3 2 2 2" xfId="4862"/>
    <cellStyle name="SAPBEXaggData 3 2 2 2 2" xfId="4863"/>
    <cellStyle name="SAPBEXaggData 3 2 2 2 2 2" xfId="4864"/>
    <cellStyle name="SAPBEXaggData 3 2 2 2 2 2 2" xfId="4865"/>
    <cellStyle name="SAPBEXaggData 3 2 2 2 2 3" xfId="4866"/>
    <cellStyle name="SAPBEXaggData 3 2 2 2 3" xfId="4867"/>
    <cellStyle name="SAPBEXaggData 3 2 2 2 3 2" xfId="4868"/>
    <cellStyle name="SAPBEXaggData 3 2 2 2 3 2 2" xfId="4869"/>
    <cellStyle name="SAPBEXaggData 3 2 2 2 4" xfId="4870"/>
    <cellStyle name="SAPBEXaggData 3 2 2 2 4 2" xfId="4871"/>
    <cellStyle name="SAPBEXaggData 3 2 2 3" xfId="4872"/>
    <cellStyle name="SAPBEXaggData 3 2 2 3 2" xfId="4873"/>
    <cellStyle name="SAPBEXaggData 3 2 2 3 2 2" xfId="4874"/>
    <cellStyle name="SAPBEXaggData 3 2 2 3 3" xfId="4875"/>
    <cellStyle name="SAPBEXaggData 3 2 2 4" xfId="4876"/>
    <cellStyle name="SAPBEXaggData 3 2 2 4 2" xfId="4877"/>
    <cellStyle name="SAPBEXaggData 3 2 2 4 2 2" xfId="4878"/>
    <cellStyle name="SAPBEXaggData 3 2 2 5" xfId="4879"/>
    <cellStyle name="SAPBEXaggData 3 2 2 5 2" xfId="4880"/>
    <cellStyle name="SAPBEXaggData 3 2 2 6" xfId="26902"/>
    <cellStyle name="SAPBEXaggData 3 2 2 7" xfId="26903"/>
    <cellStyle name="SAPBEXaggData 3 2 2 8" xfId="49565"/>
    <cellStyle name="SAPBEXaggData 3 2 20" xfId="26904"/>
    <cellStyle name="SAPBEXaggData 3 2 21" xfId="26905"/>
    <cellStyle name="SAPBEXaggData 3 2 22" xfId="26906"/>
    <cellStyle name="SAPBEXaggData 3 2 23" xfId="26907"/>
    <cellStyle name="SAPBEXaggData 3 2 24" xfId="26908"/>
    <cellStyle name="SAPBEXaggData 3 2 25" xfId="26909"/>
    <cellStyle name="SAPBEXaggData 3 2 26" xfId="26910"/>
    <cellStyle name="SAPBEXaggData 3 2 27" xfId="26911"/>
    <cellStyle name="SAPBEXaggData 3 2 28" xfId="48155"/>
    <cellStyle name="SAPBEXaggData 3 2 29" xfId="49050"/>
    <cellStyle name="SAPBEXaggData 3 2 3" xfId="26912"/>
    <cellStyle name="SAPBEXaggData 3 2 4" xfId="26913"/>
    <cellStyle name="SAPBEXaggData 3 2 5" xfId="26914"/>
    <cellStyle name="SAPBEXaggData 3 2 6" xfId="26915"/>
    <cellStyle name="SAPBEXaggData 3 2 7" xfId="26916"/>
    <cellStyle name="SAPBEXaggData 3 2 8" xfId="26917"/>
    <cellStyle name="SAPBEXaggData 3 2 9" xfId="26918"/>
    <cellStyle name="SAPBEXaggData 3 20" xfId="26919"/>
    <cellStyle name="SAPBEXaggData 3 21" xfId="26920"/>
    <cellStyle name="SAPBEXaggData 3 22" xfId="26921"/>
    <cellStyle name="SAPBEXaggData 3 23" xfId="26922"/>
    <cellStyle name="SAPBEXaggData 3 24" xfId="26923"/>
    <cellStyle name="SAPBEXaggData 3 25" xfId="26924"/>
    <cellStyle name="SAPBEXaggData 3 26" xfId="26925"/>
    <cellStyle name="SAPBEXaggData 3 27" xfId="26926"/>
    <cellStyle name="SAPBEXaggData 3 28" xfId="26927"/>
    <cellStyle name="SAPBEXaggData 3 29" xfId="26928"/>
    <cellStyle name="SAPBEXaggData 3 3" xfId="682"/>
    <cellStyle name="SAPBEXaggData 3 3 10" xfId="26929"/>
    <cellStyle name="SAPBEXaggData 3 3 11" xfId="26930"/>
    <cellStyle name="SAPBEXaggData 3 3 12" xfId="26931"/>
    <cellStyle name="SAPBEXaggData 3 3 13" xfId="26932"/>
    <cellStyle name="SAPBEXaggData 3 3 14" xfId="26933"/>
    <cellStyle name="SAPBEXaggData 3 3 15" xfId="26934"/>
    <cellStyle name="SAPBEXaggData 3 3 16" xfId="26935"/>
    <cellStyle name="SAPBEXaggData 3 3 17" xfId="26936"/>
    <cellStyle name="SAPBEXaggData 3 3 18" xfId="26937"/>
    <cellStyle name="SAPBEXaggData 3 3 19" xfId="26938"/>
    <cellStyle name="SAPBEXaggData 3 3 2" xfId="1607"/>
    <cellStyle name="SAPBEXaggData 3 3 2 2" xfId="4881"/>
    <cellStyle name="SAPBEXaggData 3 3 2 2 2" xfId="4882"/>
    <cellStyle name="SAPBEXaggData 3 3 2 2 2 2" xfId="4883"/>
    <cellStyle name="SAPBEXaggData 3 3 2 2 2 2 2" xfId="4884"/>
    <cellStyle name="SAPBEXaggData 3 3 2 2 2 3" xfId="4885"/>
    <cellStyle name="SAPBEXaggData 3 3 2 2 3" xfId="4886"/>
    <cellStyle name="SAPBEXaggData 3 3 2 2 3 2" xfId="4887"/>
    <cellStyle name="SAPBEXaggData 3 3 2 2 3 2 2" xfId="4888"/>
    <cellStyle name="SAPBEXaggData 3 3 2 2 4" xfId="4889"/>
    <cellStyle name="SAPBEXaggData 3 3 2 2 4 2" xfId="4890"/>
    <cellStyle name="SAPBEXaggData 3 3 2 3" xfId="4891"/>
    <cellStyle name="SAPBEXaggData 3 3 2 3 2" xfId="4892"/>
    <cellStyle name="SAPBEXaggData 3 3 2 3 2 2" xfId="4893"/>
    <cellStyle name="SAPBEXaggData 3 3 2 3 3" xfId="4894"/>
    <cellStyle name="SAPBEXaggData 3 3 2 4" xfId="4895"/>
    <cellStyle name="SAPBEXaggData 3 3 2 4 2" xfId="4896"/>
    <cellStyle name="SAPBEXaggData 3 3 2 4 2 2" xfId="4897"/>
    <cellStyle name="SAPBEXaggData 3 3 2 5" xfId="4898"/>
    <cellStyle name="SAPBEXaggData 3 3 2 5 2" xfId="4899"/>
    <cellStyle name="SAPBEXaggData 3 3 2 6" xfId="26939"/>
    <cellStyle name="SAPBEXaggData 3 3 2 7" xfId="26940"/>
    <cellStyle name="SAPBEXaggData 3 3 2 8" xfId="49566"/>
    <cellStyle name="SAPBEXaggData 3 3 20" xfId="26941"/>
    <cellStyle name="SAPBEXaggData 3 3 21" xfId="26942"/>
    <cellStyle name="SAPBEXaggData 3 3 22" xfId="26943"/>
    <cellStyle name="SAPBEXaggData 3 3 23" xfId="26944"/>
    <cellStyle name="SAPBEXaggData 3 3 24" xfId="26945"/>
    <cellStyle name="SAPBEXaggData 3 3 25" xfId="26946"/>
    <cellStyle name="SAPBEXaggData 3 3 26" xfId="26947"/>
    <cellStyle name="SAPBEXaggData 3 3 27" xfId="26948"/>
    <cellStyle name="SAPBEXaggData 3 3 28" xfId="48156"/>
    <cellStyle name="SAPBEXaggData 3 3 29" xfId="49051"/>
    <cellStyle name="SAPBEXaggData 3 3 3" xfId="26949"/>
    <cellStyle name="SAPBEXaggData 3 3 4" xfId="26950"/>
    <cellStyle name="SAPBEXaggData 3 3 5" xfId="26951"/>
    <cellStyle name="SAPBEXaggData 3 3 6" xfId="26952"/>
    <cellStyle name="SAPBEXaggData 3 3 7" xfId="26953"/>
    <cellStyle name="SAPBEXaggData 3 3 8" xfId="26954"/>
    <cellStyle name="SAPBEXaggData 3 3 9" xfId="26955"/>
    <cellStyle name="SAPBEXaggData 3 30" xfId="26956"/>
    <cellStyle name="SAPBEXaggData 3 31" xfId="26957"/>
    <cellStyle name="SAPBEXaggData 3 32" xfId="26958"/>
    <cellStyle name="SAPBEXaggData 3 33" xfId="48157"/>
    <cellStyle name="SAPBEXaggData 3 34" xfId="49049"/>
    <cellStyle name="SAPBEXaggData 3 4" xfId="683"/>
    <cellStyle name="SAPBEXaggData 3 4 10" xfId="26959"/>
    <cellStyle name="SAPBEXaggData 3 4 11" xfId="26960"/>
    <cellStyle name="SAPBEXaggData 3 4 12" xfId="26961"/>
    <cellStyle name="SAPBEXaggData 3 4 13" xfId="26962"/>
    <cellStyle name="SAPBEXaggData 3 4 14" xfId="26963"/>
    <cellStyle name="SAPBEXaggData 3 4 15" xfId="26964"/>
    <cellStyle name="SAPBEXaggData 3 4 16" xfId="26965"/>
    <cellStyle name="SAPBEXaggData 3 4 17" xfId="26966"/>
    <cellStyle name="SAPBEXaggData 3 4 18" xfId="26967"/>
    <cellStyle name="SAPBEXaggData 3 4 19" xfId="26968"/>
    <cellStyle name="SAPBEXaggData 3 4 2" xfId="1608"/>
    <cellStyle name="SAPBEXaggData 3 4 2 2" xfId="4900"/>
    <cellStyle name="SAPBEXaggData 3 4 2 2 2" xfId="4901"/>
    <cellStyle name="SAPBEXaggData 3 4 2 2 2 2" xfId="4902"/>
    <cellStyle name="SAPBEXaggData 3 4 2 2 2 2 2" xfId="4903"/>
    <cellStyle name="SAPBEXaggData 3 4 2 2 2 3" xfId="4904"/>
    <cellStyle name="SAPBEXaggData 3 4 2 2 3" xfId="4905"/>
    <cellStyle name="SAPBEXaggData 3 4 2 2 3 2" xfId="4906"/>
    <cellStyle name="SAPBEXaggData 3 4 2 2 3 2 2" xfId="4907"/>
    <cellStyle name="SAPBEXaggData 3 4 2 2 4" xfId="4908"/>
    <cellStyle name="SAPBEXaggData 3 4 2 2 4 2" xfId="4909"/>
    <cellStyle name="SAPBEXaggData 3 4 2 3" xfId="4910"/>
    <cellStyle name="SAPBEXaggData 3 4 2 3 2" xfId="4911"/>
    <cellStyle name="SAPBEXaggData 3 4 2 3 2 2" xfId="4912"/>
    <cellStyle name="SAPBEXaggData 3 4 2 3 3" xfId="4913"/>
    <cellStyle name="SAPBEXaggData 3 4 2 4" xfId="4914"/>
    <cellStyle name="SAPBEXaggData 3 4 2 4 2" xfId="4915"/>
    <cellStyle name="SAPBEXaggData 3 4 2 4 2 2" xfId="4916"/>
    <cellStyle name="SAPBEXaggData 3 4 2 5" xfId="4917"/>
    <cellStyle name="SAPBEXaggData 3 4 2 5 2" xfId="4918"/>
    <cellStyle name="SAPBEXaggData 3 4 2 6" xfId="26969"/>
    <cellStyle name="SAPBEXaggData 3 4 2 7" xfId="26970"/>
    <cellStyle name="SAPBEXaggData 3 4 2 8" xfId="49567"/>
    <cellStyle name="SAPBEXaggData 3 4 20" xfId="26971"/>
    <cellStyle name="SAPBEXaggData 3 4 21" xfId="26972"/>
    <cellStyle name="SAPBEXaggData 3 4 22" xfId="26973"/>
    <cellStyle name="SAPBEXaggData 3 4 23" xfId="26974"/>
    <cellStyle name="SAPBEXaggData 3 4 24" xfId="26975"/>
    <cellStyle name="SAPBEXaggData 3 4 25" xfId="26976"/>
    <cellStyle name="SAPBEXaggData 3 4 26" xfId="26977"/>
    <cellStyle name="SAPBEXaggData 3 4 27" xfId="26978"/>
    <cellStyle name="SAPBEXaggData 3 4 28" xfId="48158"/>
    <cellStyle name="SAPBEXaggData 3 4 29" xfId="49052"/>
    <cellStyle name="SAPBEXaggData 3 4 3" xfId="26979"/>
    <cellStyle name="SAPBEXaggData 3 4 4" xfId="26980"/>
    <cellStyle name="SAPBEXaggData 3 4 5" xfId="26981"/>
    <cellStyle name="SAPBEXaggData 3 4 6" xfId="26982"/>
    <cellStyle name="SAPBEXaggData 3 4 7" xfId="26983"/>
    <cellStyle name="SAPBEXaggData 3 4 8" xfId="26984"/>
    <cellStyle name="SAPBEXaggData 3 4 9" xfId="26985"/>
    <cellStyle name="SAPBEXaggData 3 5" xfId="684"/>
    <cellStyle name="SAPBEXaggData 3 5 10" xfId="26986"/>
    <cellStyle name="SAPBEXaggData 3 5 11" xfId="26987"/>
    <cellStyle name="SAPBEXaggData 3 5 12" xfId="26988"/>
    <cellStyle name="SAPBEXaggData 3 5 13" xfId="26989"/>
    <cellStyle name="SAPBEXaggData 3 5 14" xfId="26990"/>
    <cellStyle name="SAPBEXaggData 3 5 15" xfId="26991"/>
    <cellStyle name="SAPBEXaggData 3 5 16" xfId="26992"/>
    <cellStyle name="SAPBEXaggData 3 5 17" xfId="26993"/>
    <cellStyle name="SAPBEXaggData 3 5 18" xfId="26994"/>
    <cellStyle name="SAPBEXaggData 3 5 19" xfId="26995"/>
    <cellStyle name="SAPBEXaggData 3 5 2" xfId="1609"/>
    <cellStyle name="SAPBEXaggData 3 5 2 2" xfId="4919"/>
    <cellStyle name="SAPBEXaggData 3 5 2 2 2" xfId="4920"/>
    <cellStyle name="SAPBEXaggData 3 5 2 2 2 2" xfId="4921"/>
    <cellStyle name="SAPBEXaggData 3 5 2 2 2 2 2" xfId="4922"/>
    <cellStyle name="SAPBEXaggData 3 5 2 2 2 3" xfId="4923"/>
    <cellStyle name="SAPBEXaggData 3 5 2 2 3" xfId="4924"/>
    <cellStyle name="SAPBEXaggData 3 5 2 2 3 2" xfId="4925"/>
    <cellStyle name="SAPBEXaggData 3 5 2 2 3 2 2" xfId="4926"/>
    <cellStyle name="SAPBEXaggData 3 5 2 2 4" xfId="4927"/>
    <cellStyle name="SAPBEXaggData 3 5 2 2 4 2" xfId="4928"/>
    <cellStyle name="SAPBEXaggData 3 5 2 3" xfId="4929"/>
    <cellStyle name="SAPBEXaggData 3 5 2 3 2" xfId="4930"/>
    <cellStyle name="SAPBEXaggData 3 5 2 3 2 2" xfId="4931"/>
    <cellStyle name="SAPBEXaggData 3 5 2 3 3" xfId="4932"/>
    <cellStyle name="SAPBEXaggData 3 5 2 4" xfId="4933"/>
    <cellStyle name="SAPBEXaggData 3 5 2 4 2" xfId="4934"/>
    <cellStyle name="SAPBEXaggData 3 5 2 4 2 2" xfId="4935"/>
    <cellStyle name="SAPBEXaggData 3 5 2 5" xfId="4936"/>
    <cellStyle name="SAPBEXaggData 3 5 2 5 2" xfId="4937"/>
    <cellStyle name="SAPBEXaggData 3 5 2 6" xfId="26996"/>
    <cellStyle name="SAPBEXaggData 3 5 2 7" xfId="26997"/>
    <cellStyle name="SAPBEXaggData 3 5 2 8" xfId="49568"/>
    <cellStyle name="SAPBEXaggData 3 5 20" xfId="26998"/>
    <cellStyle name="SAPBEXaggData 3 5 21" xfId="26999"/>
    <cellStyle name="SAPBEXaggData 3 5 22" xfId="27000"/>
    <cellStyle name="SAPBEXaggData 3 5 23" xfId="27001"/>
    <cellStyle name="SAPBEXaggData 3 5 24" xfId="27002"/>
    <cellStyle name="SAPBEXaggData 3 5 25" xfId="27003"/>
    <cellStyle name="SAPBEXaggData 3 5 26" xfId="27004"/>
    <cellStyle name="SAPBEXaggData 3 5 27" xfId="27005"/>
    <cellStyle name="SAPBEXaggData 3 5 28" xfId="48159"/>
    <cellStyle name="SAPBEXaggData 3 5 29" xfId="49053"/>
    <cellStyle name="SAPBEXaggData 3 5 3" xfId="27006"/>
    <cellStyle name="SAPBEXaggData 3 5 4" xfId="27007"/>
    <cellStyle name="SAPBEXaggData 3 5 5" xfId="27008"/>
    <cellStyle name="SAPBEXaggData 3 5 6" xfId="27009"/>
    <cellStyle name="SAPBEXaggData 3 5 7" xfId="27010"/>
    <cellStyle name="SAPBEXaggData 3 5 8" xfId="27011"/>
    <cellStyle name="SAPBEXaggData 3 5 9" xfId="27012"/>
    <cellStyle name="SAPBEXaggData 3 6" xfId="685"/>
    <cellStyle name="SAPBEXaggData 3 6 10" xfId="27013"/>
    <cellStyle name="SAPBEXaggData 3 6 11" xfId="27014"/>
    <cellStyle name="SAPBEXaggData 3 6 12" xfId="27015"/>
    <cellStyle name="SAPBEXaggData 3 6 13" xfId="27016"/>
    <cellStyle name="SAPBEXaggData 3 6 14" xfId="27017"/>
    <cellStyle name="SAPBEXaggData 3 6 15" xfId="27018"/>
    <cellStyle name="SAPBEXaggData 3 6 16" xfId="27019"/>
    <cellStyle name="SAPBEXaggData 3 6 17" xfId="27020"/>
    <cellStyle name="SAPBEXaggData 3 6 18" xfId="27021"/>
    <cellStyle name="SAPBEXaggData 3 6 19" xfId="27022"/>
    <cellStyle name="SAPBEXaggData 3 6 2" xfId="1610"/>
    <cellStyle name="SAPBEXaggData 3 6 2 2" xfId="4938"/>
    <cellStyle name="SAPBEXaggData 3 6 2 2 2" xfId="4939"/>
    <cellStyle name="SAPBEXaggData 3 6 2 2 2 2" xfId="4940"/>
    <cellStyle name="SAPBEXaggData 3 6 2 2 2 2 2" xfId="4941"/>
    <cellStyle name="SAPBEXaggData 3 6 2 2 2 3" xfId="4942"/>
    <cellStyle name="SAPBEXaggData 3 6 2 2 3" xfId="4943"/>
    <cellStyle name="SAPBEXaggData 3 6 2 2 3 2" xfId="4944"/>
    <cellStyle name="SAPBEXaggData 3 6 2 2 3 2 2" xfId="4945"/>
    <cellStyle name="SAPBEXaggData 3 6 2 2 4" xfId="4946"/>
    <cellStyle name="SAPBEXaggData 3 6 2 2 4 2" xfId="4947"/>
    <cellStyle name="SAPBEXaggData 3 6 2 3" xfId="4948"/>
    <cellStyle name="SAPBEXaggData 3 6 2 3 2" xfId="4949"/>
    <cellStyle name="SAPBEXaggData 3 6 2 3 2 2" xfId="4950"/>
    <cellStyle name="SAPBEXaggData 3 6 2 3 3" xfId="4951"/>
    <cellStyle name="SAPBEXaggData 3 6 2 4" xfId="4952"/>
    <cellStyle name="SAPBEXaggData 3 6 2 4 2" xfId="4953"/>
    <cellStyle name="SAPBEXaggData 3 6 2 4 2 2" xfId="4954"/>
    <cellStyle name="SAPBEXaggData 3 6 2 5" xfId="4955"/>
    <cellStyle name="SAPBEXaggData 3 6 2 5 2" xfId="4956"/>
    <cellStyle name="SAPBEXaggData 3 6 2 6" xfId="27023"/>
    <cellStyle name="SAPBEXaggData 3 6 2 7" xfId="27024"/>
    <cellStyle name="SAPBEXaggData 3 6 2 8" xfId="49569"/>
    <cellStyle name="SAPBEXaggData 3 6 20" xfId="27025"/>
    <cellStyle name="SAPBEXaggData 3 6 21" xfId="27026"/>
    <cellStyle name="SAPBEXaggData 3 6 22" xfId="27027"/>
    <cellStyle name="SAPBEXaggData 3 6 23" xfId="27028"/>
    <cellStyle name="SAPBEXaggData 3 6 24" xfId="27029"/>
    <cellStyle name="SAPBEXaggData 3 6 25" xfId="27030"/>
    <cellStyle name="SAPBEXaggData 3 6 26" xfId="27031"/>
    <cellStyle name="SAPBEXaggData 3 6 27" xfId="27032"/>
    <cellStyle name="SAPBEXaggData 3 6 28" xfId="48160"/>
    <cellStyle name="SAPBEXaggData 3 6 29" xfId="49054"/>
    <cellStyle name="SAPBEXaggData 3 6 3" xfId="27033"/>
    <cellStyle name="SAPBEXaggData 3 6 4" xfId="27034"/>
    <cellStyle name="SAPBEXaggData 3 6 5" xfId="27035"/>
    <cellStyle name="SAPBEXaggData 3 6 6" xfId="27036"/>
    <cellStyle name="SAPBEXaggData 3 6 7" xfId="27037"/>
    <cellStyle name="SAPBEXaggData 3 6 8" xfId="27038"/>
    <cellStyle name="SAPBEXaggData 3 6 9" xfId="27039"/>
    <cellStyle name="SAPBEXaggData 3 7" xfId="1611"/>
    <cellStyle name="SAPBEXaggData 3 7 2" xfId="4957"/>
    <cellStyle name="SAPBEXaggData 3 7 2 2" xfId="4958"/>
    <cellStyle name="SAPBEXaggData 3 7 2 2 2" xfId="4959"/>
    <cellStyle name="SAPBEXaggData 3 7 2 2 2 2" xfId="4960"/>
    <cellStyle name="SAPBEXaggData 3 7 2 2 3" xfId="4961"/>
    <cellStyle name="SAPBEXaggData 3 7 2 3" xfId="4962"/>
    <cellStyle name="SAPBEXaggData 3 7 2 3 2" xfId="4963"/>
    <cellStyle name="SAPBEXaggData 3 7 2 3 2 2" xfId="4964"/>
    <cellStyle name="SAPBEXaggData 3 7 2 4" xfId="4965"/>
    <cellStyle name="SAPBEXaggData 3 7 2 4 2" xfId="4966"/>
    <cellStyle name="SAPBEXaggData 3 7 3" xfId="4967"/>
    <cellStyle name="SAPBEXaggData 3 7 3 2" xfId="4968"/>
    <cellStyle name="SAPBEXaggData 3 7 3 2 2" xfId="4969"/>
    <cellStyle name="SAPBEXaggData 3 7 3 3" xfId="4970"/>
    <cellStyle name="SAPBEXaggData 3 7 4" xfId="4971"/>
    <cellStyle name="SAPBEXaggData 3 7 4 2" xfId="4972"/>
    <cellStyle name="SAPBEXaggData 3 7 4 2 2" xfId="4973"/>
    <cellStyle name="SAPBEXaggData 3 7 5" xfId="4974"/>
    <cellStyle name="SAPBEXaggData 3 7 5 2" xfId="4975"/>
    <cellStyle name="SAPBEXaggData 3 7 6" xfId="27040"/>
    <cellStyle name="SAPBEXaggData 3 7 7" xfId="27041"/>
    <cellStyle name="SAPBEXaggData 3 7 8" xfId="49564"/>
    <cellStyle name="SAPBEXaggData 3 8" xfId="27042"/>
    <cellStyle name="SAPBEXaggData 3 9" xfId="27043"/>
    <cellStyle name="SAPBEXaggData 30" xfId="27044"/>
    <cellStyle name="SAPBEXaggData 31" xfId="27045"/>
    <cellStyle name="SAPBEXaggData 32" xfId="27046"/>
    <cellStyle name="SAPBEXaggData 33" xfId="27047"/>
    <cellStyle name="SAPBEXaggData 34" xfId="27048"/>
    <cellStyle name="SAPBEXaggData 35" xfId="27049"/>
    <cellStyle name="SAPBEXaggData 36" xfId="48161"/>
    <cellStyle name="SAPBEXaggData 37" xfId="49036"/>
    <cellStyle name="SAPBEXaggData 4" xfId="686"/>
    <cellStyle name="SAPBEXaggData 4 10" xfId="27050"/>
    <cellStyle name="SAPBEXaggData 4 11" xfId="27051"/>
    <cellStyle name="SAPBEXaggData 4 12" xfId="27052"/>
    <cellStyle name="SAPBEXaggData 4 13" xfId="27053"/>
    <cellStyle name="SAPBEXaggData 4 14" xfId="27054"/>
    <cellStyle name="SAPBEXaggData 4 15" xfId="27055"/>
    <cellStyle name="SAPBEXaggData 4 16" xfId="27056"/>
    <cellStyle name="SAPBEXaggData 4 17" xfId="27057"/>
    <cellStyle name="SAPBEXaggData 4 18" xfId="27058"/>
    <cellStyle name="SAPBEXaggData 4 19" xfId="27059"/>
    <cellStyle name="SAPBEXaggData 4 2" xfId="1612"/>
    <cellStyle name="SAPBEXaggData 4 2 2" xfId="4976"/>
    <cellStyle name="SAPBEXaggData 4 2 2 2" xfId="4977"/>
    <cellStyle name="SAPBEXaggData 4 2 2 2 2" xfId="4978"/>
    <cellStyle name="SAPBEXaggData 4 2 2 2 2 2" xfId="4979"/>
    <cellStyle name="SAPBEXaggData 4 2 2 2 3" xfId="4980"/>
    <cellStyle name="SAPBEXaggData 4 2 2 3" xfId="4981"/>
    <cellStyle name="SAPBEXaggData 4 2 2 3 2" xfId="4982"/>
    <cellStyle name="SAPBEXaggData 4 2 2 3 2 2" xfId="4983"/>
    <cellStyle name="SAPBEXaggData 4 2 2 4" xfId="4984"/>
    <cellStyle name="SAPBEXaggData 4 2 2 4 2" xfId="4985"/>
    <cellStyle name="SAPBEXaggData 4 2 3" xfId="4986"/>
    <cellStyle name="SAPBEXaggData 4 2 3 2" xfId="4987"/>
    <cellStyle name="SAPBEXaggData 4 2 3 2 2" xfId="4988"/>
    <cellStyle name="SAPBEXaggData 4 2 3 3" xfId="4989"/>
    <cellStyle name="SAPBEXaggData 4 2 4" xfId="4990"/>
    <cellStyle name="SAPBEXaggData 4 2 4 2" xfId="4991"/>
    <cellStyle name="SAPBEXaggData 4 2 4 2 2" xfId="4992"/>
    <cellStyle name="SAPBEXaggData 4 2 5" xfId="4993"/>
    <cellStyle name="SAPBEXaggData 4 2 5 2" xfId="4994"/>
    <cellStyle name="SAPBEXaggData 4 2 6" xfId="27060"/>
    <cellStyle name="SAPBEXaggData 4 2 7" xfId="27061"/>
    <cellStyle name="SAPBEXaggData 4 2 8" xfId="49570"/>
    <cellStyle name="SAPBEXaggData 4 20" xfId="27062"/>
    <cellStyle name="SAPBEXaggData 4 21" xfId="27063"/>
    <cellStyle name="SAPBEXaggData 4 22" xfId="27064"/>
    <cellStyle name="SAPBEXaggData 4 23" xfId="27065"/>
    <cellStyle name="SAPBEXaggData 4 24" xfId="27066"/>
    <cellStyle name="SAPBEXaggData 4 25" xfId="27067"/>
    <cellStyle name="SAPBEXaggData 4 26" xfId="27068"/>
    <cellStyle name="SAPBEXaggData 4 27" xfId="27069"/>
    <cellStyle name="SAPBEXaggData 4 28" xfId="48162"/>
    <cellStyle name="SAPBEXaggData 4 29" xfId="49055"/>
    <cellStyle name="SAPBEXaggData 4 3" xfId="27070"/>
    <cellStyle name="SAPBEXaggData 4 4" xfId="27071"/>
    <cellStyle name="SAPBEXaggData 4 5" xfId="27072"/>
    <cellStyle name="SAPBEXaggData 4 6" xfId="27073"/>
    <cellStyle name="SAPBEXaggData 4 7" xfId="27074"/>
    <cellStyle name="SAPBEXaggData 4 8" xfId="27075"/>
    <cellStyle name="SAPBEXaggData 4 9" xfId="27076"/>
    <cellStyle name="SAPBEXaggData 5" xfId="687"/>
    <cellStyle name="SAPBEXaggData 5 10" xfId="27077"/>
    <cellStyle name="SAPBEXaggData 5 11" xfId="27078"/>
    <cellStyle name="SAPBEXaggData 5 12" xfId="27079"/>
    <cellStyle name="SAPBEXaggData 5 13" xfId="27080"/>
    <cellStyle name="SAPBEXaggData 5 14" xfId="27081"/>
    <cellStyle name="SAPBEXaggData 5 15" xfId="27082"/>
    <cellStyle name="SAPBEXaggData 5 16" xfId="27083"/>
    <cellStyle name="SAPBEXaggData 5 17" xfId="27084"/>
    <cellStyle name="SAPBEXaggData 5 18" xfId="27085"/>
    <cellStyle name="SAPBEXaggData 5 19" xfId="27086"/>
    <cellStyle name="SAPBEXaggData 5 2" xfId="1613"/>
    <cellStyle name="SAPBEXaggData 5 2 2" xfId="4995"/>
    <cellStyle name="SAPBEXaggData 5 2 2 2" xfId="4996"/>
    <cellStyle name="SAPBEXaggData 5 2 2 2 2" xfId="4997"/>
    <cellStyle name="SAPBEXaggData 5 2 2 2 2 2" xfId="4998"/>
    <cellStyle name="SAPBEXaggData 5 2 2 2 3" xfId="4999"/>
    <cellStyle name="SAPBEXaggData 5 2 2 3" xfId="5000"/>
    <cellStyle name="SAPBEXaggData 5 2 2 3 2" xfId="5001"/>
    <cellStyle name="SAPBEXaggData 5 2 2 3 2 2" xfId="5002"/>
    <cellStyle name="SAPBEXaggData 5 2 2 4" xfId="5003"/>
    <cellStyle name="SAPBEXaggData 5 2 2 4 2" xfId="5004"/>
    <cellStyle name="SAPBEXaggData 5 2 3" xfId="5005"/>
    <cellStyle name="SAPBEXaggData 5 2 3 2" xfId="5006"/>
    <cellStyle name="SAPBEXaggData 5 2 3 2 2" xfId="5007"/>
    <cellStyle name="SAPBEXaggData 5 2 3 3" xfId="5008"/>
    <cellStyle name="SAPBEXaggData 5 2 4" xfId="5009"/>
    <cellStyle name="SAPBEXaggData 5 2 4 2" xfId="5010"/>
    <cellStyle name="SAPBEXaggData 5 2 4 2 2" xfId="5011"/>
    <cellStyle name="SAPBEXaggData 5 2 5" xfId="5012"/>
    <cellStyle name="SAPBEXaggData 5 2 5 2" xfId="5013"/>
    <cellStyle name="SAPBEXaggData 5 2 6" xfId="27087"/>
    <cellStyle name="SAPBEXaggData 5 2 7" xfId="27088"/>
    <cellStyle name="SAPBEXaggData 5 2 8" xfId="49571"/>
    <cellStyle name="SAPBEXaggData 5 20" xfId="27089"/>
    <cellStyle name="SAPBEXaggData 5 21" xfId="27090"/>
    <cellStyle name="SAPBEXaggData 5 22" xfId="27091"/>
    <cellStyle name="SAPBEXaggData 5 23" xfId="27092"/>
    <cellStyle name="SAPBEXaggData 5 24" xfId="27093"/>
    <cellStyle name="SAPBEXaggData 5 25" xfId="27094"/>
    <cellStyle name="SAPBEXaggData 5 26" xfId="27095"/>
    <cellStyle name="SAPBEXaggData 5 27" xfId="27096"/>
    <cellStyle name="SAPBEXaggData 5 28" xfId="48163"/>
    <cellStyle name="SAPBEXaggData 5 29" xfId="49056"/>
    <cellStyle name="SAPBEXaggData 5 3" xfId="27097"/>
    <cellStyle name="SAPBEXaggData 5 4" xfId="27098"/>
    <cellStyle name="SAPBEXaggData 5 5" xfId="27099"/>
    <cellStyle name="SAPBEXaggData 5 6" xfId="27100"/>
    <cellStyle name="SAPBEXaggData 5 7" xfId="27101"/>
    <cellStyle name="SAPBEXaggData 5 8" xfId="27102"/>
    <cellStyle name="SAPBEXaggData 5 9" xfId="27103"/>
    <cellStyle name="SAPBEXaggData 6" xfId="688"/>
    <cellStyle name="SAPBEXaggData 6 10" xfId="27104"/>
    <cellStyle name="SAPBEXaggData 6 11" xfId="27105"/>
    <cellStyle name="SAPBEXaggData 6 12" xfId="27106"/>
    <cellStyle name="SAPBEXaggData 6 13" xfId="27107"/>
    <cellStyle name="SAPBEXaggData 6 14" xfId="27108"/>
    <cellStyle name="SAPBEXaggData 6 15" xfId="27109"/>
    <cellStyle name="SAPBEXaggData 6 16" xfId="27110"/>
    <cellStyle name="SAPBEXaggData 6 17" xfId="27111"/>
    <cellStyle name="SAPBEXaggData 6 18" xfId="27112"/>
    <cellStyle name="SAPBEXaggData 6 19" xfId="27113"/>
    <cellStyle name="SAPBEXaggData 6 2" xfId="1614"/>
    <cellStyle name="SAPBEXaggData 6 2 2" xfId="5014"/>
    <cellStyle name="SAPBEXaggData 6 2 2 2" xfId="5015"/>
    <cellStyle name="SAPBEXaggData 6 2 2 2 2" xfId="5016"/>
    <cellStyle name="SAPBEXaggData 6 2 2 2 2 2" xfId="5017"/>
    <cellStyle name="SAPBEXaggData 6 2 2 2 3" xfId="5018"/>
    <cellStyle name="SAPBEXaggData 6 2 2 3" xfId="5019"/>
    <cellStyle name="SAPBEXaggData 6 2 2 3 2" xfId="5020"/>
    <cellStyle name="SAPBEXaggData 6 2 2 3 2 2" xfId="5021"/>
    <cellStyle name="SAPBEXaggData 6 2 2 4" xfId="5022"/>
    <cellStyle name="SAPBEXaggData 6 2 2 4 2" xfId="5023"/>
    <cellStyle name="SAPBEXaggData 6 2 3" xfId="5024"/>
    <cellStyle name="SAPBEXaggData 6 2 3 2" xfId="5025"/>
    <cellStyle name="SAPBEXaggData 6 2 3 2 2" xfId="5026"/>
    <cellStyle name="SAPBEXaggData 6 2 3 3" xfId="5027"/>
    <cellStyle name="SAPBEXaggData 6 2 4" xfId="5028"/>
    <cellStyle name="SAPBEXaggData 6 2 4 2" xfId="5029"/>
    <cellStyle name="SAPBEXaggData 6 2 4 2 2" xfId="5030"/>
    <cellStyle name="SAPBEXaggData 6 2 5" xfId="5031"/>
    <cellStyle name="SAPBEXaggData 6 2 5 2" xfId="5032"/>
    <cellStyle name="SAPBEXaggData 6 2 6" xfId="27114"/>
    <cellStyle name="SAPBEXaggData 6 2 7" xfId="27115"/>
    <cellStyle name="SAPBEXaggData 6 2 8" xfId="49572"/>
    <cellStyle name="SAPBEXaggData 6 20" xfId="27116"/>
    <cellStyle name="SAPBEXaggData 6 21" xfId="27117"/>
    <cellStyle name="SAPBEXaggData 6 22" xfId="27118"/>
    <cellStyle name="SAPBEXaggData 6 23" xfId="27119"/>
    <cellStyle name="SAPBEXaggData 6 24" xfId="27120"/>
    <cellStyle name="SAPBEXaggData 6 25" xfId="27121"/>
    <cellStyle name="SAPBEXaggData 6 26" xfId="27122"/>
    <cellStyle name="SAPBEXaggData 6 27" xfId="27123"/>
    <cellStyle name="SAPBEXaggData 6 28" xfId="48164"/>
    <cellStyle name="SAPBEXaggData 6 29" xfId="49057"/>
    <cellStyle name="SAPBEXaggData 6 3" xfId="27124"/>
    <cellStyle name="SAPBEXaggData 6 4" xfId="27125"/>
    <cellStyle name="SAPBEXaggData 6 5" xfId="27126"/>
    <cellStyle name="SAPBEXaggData 6 6" xfId="27127"/>
    <cellStyle name="SAPBEXaggData 6 7" xfId="27128"/>
    <cellStyle name="SAPBEXaggData 6 8" xfId="27129"/>
    <cellStyle name="SAPBEXaggData 6 9" xfId="27130"/>
    <cellStyle name="SAPBEXaggData 7" xfId="689"/>
    <cellStyle name="SAPBEXaggData 7 10" xfId="27131"/>
    <cellStyle name="SAPBEXaggData 7 11" xfId="27132"/>
    <cellStyle name="SAPBEXaggData 7 12" xfId="27133"/>
    <cellStyle name="SAPBEXaggData 7 13" xfId="27134"/>
    <cellStyle name="SAPBEXaggData 7 14" xfId="27135"/>
    <cellStyle name="SAPBEXaggData 7 15" xfId="27136"/>
    <cellStyle name="SAPBEXaggData 7 16" xfId="27137"/>
    <cellStyle name="SAPBEXaggData 7 17" xfId="27138"/>
    <cellStyle name="SAPBEXaggData 7 18" xfId="27139"/>
    <cellStyle name="SAPBEXaggData 7 19" xfId="27140"/>
    <cellStyle name="SAPBEXaggData 7 2" xfId="1615"/>
    <cellStyle name="SAPBEXaggData 7 2 2" xfId="5033"/>
    <cellStyle name="SAPBEXaggData 7 2 2 2" xfId="5034"/>
    <cellStyle name="SAPBEXaggData 7 2 2 2 2" xfId="5035"/>
    <cellStyle name="SAPBEXaggData 7 2 2 2 2 2" xfId="5036"/>
    <cellStyle name="SAPBEXaggData 7 2 2 2 3" xfId="5037"/>
    <cellStyle name="SAPBEXaggData 7 2 2 3" xfId="5038"/>
    <cellStyle name="SAPBEXaggData 7 2 2 3 2" xfId="5039"/>
    <cellStyle name="SAPBEXaggData 7 2 2 3 2 2" xfId="5040"/>
    <cellStyle name="SAPBEXaggData 7 2 2 4" xfId="5041"/>
    <cellStyle name="SAPBEXaggData 7 2 2 4 2" xfId="5042"/>
    <cellStyle name="SAPBEXaggData 7 2 3" xfId="5043"/>
    <cellStyle name="SAPBEXaggData 7 2 3 2" xfId="5044"/>
    <cellStyle name="SAPBEXaggData 7 2 3 2 2" xfId="5045"/>
    <cellStyle name="SAPBEXaggData 7 2 3 3" xfId="5046"/>
    <cellStyle name="SAPBEXaggData 7 2 4" xfId="5047"/>
    <cellStyle name="SAPBEXaggData 7 2 4 2" xfId="5048"/>
    <cellStyle name="SAPBEXaggData 7 2 4 2 2" xfId="5049"/>
    <cellStyle name="SAPBEXaggData 7 2 5" xfId="5050"/>
    <cellStyle name="SAPBEXaggData 7 2 5 2" xfId="5051"/>
    <cellStyle name="SAPBEXaggData 7 2 6" xfId="27141"/>
    <cellStyle name="SAPBEXaggData 7 2 7" xfId="27142"/>
    <cellStyle name="SAPBEXaggData 7 2 8" xfId="49573"/>
    <cellStyle name="SAPBEXaggData 7 20" xfId="27143"/>
    <cellStyle name="SAPBEXaggData 7 21" xfId="27144"/>
    <cellStyle name="SAPBEXaggData 7 22" xfId="27145"/>
    <cellStyle name="SAPBEXaggData 7 23" xfId="27146"/>
    <cellStyle name="SAPBEXaggData 7 24" xfId="27147"/>
    <cellStyle name="SAPBEXaggData 7 25" xfId="27148"/>
    <cellStyle name="SAPBEXaggData 7 26" xfId="27149"/>
    <cellStyle name="SAPBEXaggData 7 27" xfId="27150"/>
    <cellStyle name="SAPBEXaggData 7 28" xfId="48165"/>
    <cellStyle name="SAPBEXaggData 7 29" xfId="49058"/>
    <cellStyle name="SAPBEXaggData 7 3" xfId="27151"/>
    <cellStyle name="SAPBEXaggData 7 4" xfId="27152"/>
    <cellStyle name="SAPBEXaggData 7 5" xfId="27153"/>
    <cellStyle name="SAPBEXaggData 7 6" xfId="27154"/>
    <cellStyle name="SAPBEXaggData 7 7" xfId="27155"/>
    <cellStyle name="SAPBEXaggData 7 8" xfId="27156"/>
    <cellStyle name="SAPBEXaggData 7 9" xfId="27157"/>
    <cellStyle name="SAPBEXaggData 8" xfId="671"/>
    <cellStyle name="SAPBEXaggData 8 10" xfId="27158"/>
    <cellStyle name="SAPBEXaggData 8 11" xfId="27159"/>
    <cellStyle name="SAPBEXaggData 8 12" xfId="27160"/>
    <cellStyle name="SAPBEXaggData 8 13" xfId="27161"/>
    <cellStyle name="SAPBEXaggData 8 14" xfId="27162"/>
    <cellStyle name="SAPBEXaggData 8 15" xfId="27163"/>
    <cellStyle name="SAPBEXaggData 8 16" xfId="27164"/>
    <cellStyle name="SAPBEXaggData 8 17" xfId="27165"/>
    <cellStyle name="SAPBEXaggData 8 18" xfId="27166"/>
    <cellStyle name="SAPBEXaggData 8 19" xfId="27167"/>
    <cellStyle name="SAPBEXaggData 8 2" xfId="1616"/>
    <cellStyle name="SAPBEXaggData 8 2 2" xfId="5052"/>
    <cellStyle name="SAPBEXaggData 8 2 2 2" xfId="5053"/>
    <cellStyle name="SAPBEXaggData 8 2 2 2 2" xfId="5054"/>
    <cellStyle name="SAPBEXaggData 8 2 2 2 2 2" xfId="5055"/>
    <cellStyle name="SAPBEXaggData 8 2 2 2 3" xfId="5056"/>
    <cellStyle name="SAPBEXaggData 8 2 2 3" xfId="5057"/>
    <cellStyle name="SAPBEXaggData 8 2 2 3 2" xfId="5058"/>
    <cellStyle name="SAPBEXaggData 8 2 2 3 2 2" xfId="5059"/>
    <cellStyle name="SAPBEXaggData 8 2 2 4" xfId="5060"/>
    <cellStyle name="SAPBEXaggData 8 2 2 4 2" xfId="5061"/>
    <cellStyle name="SAPBEXaggData 8 2 3" xfId="5062"/>
    <cellStyle name="SAPBEXaggData 8 2 3 2" xfId="5063"/>
    <cellStyle name="SAPBEXaggData 8 2 3 2 2" xfId="5064"/>
    <cellStyle name="SAPBEXaggData 8 2 3 3" xfId="5065"/>
    <cellStyle name="SAPBEXaggData 8 2 4" xfId="5066"/>
    <cellStyle name="SAPBEXaggData 8 2 4 2" xfId="5067"/>
    <cellStyle name="SAPBEXaggData 8 2 4 2 2" xfId="5068"/>
    <cellStyle name="SAPBEXaggData 8 2 5" xfId="5069"/>
    <cellStyle name="SAPBEXaggData 8 2 5 2" xfId="5070"/>
    <cellStyle name="SAPBEXaggData 8 2 6" xfId="27168"/>
    <cellStyle name="SAPBEXaggData 8 2 7" xfId="27169"/>
    <cellStyle name="SAPBEXaggData 8 20" xfId="27170"/>
    <cellStyle name="SAPBEXaggData 8 21" xfId="27171"/>
    <cellStyle name="SAPBEXaggData 8 22" xfId="27172"/>
    <cellStyle name="SAPBEXaggData 8 23" xfId="27173"/>
    <cellStyle name="SAPBEXaggData 8 24" xfId="27174"/>
    <cellStyle name="SAPBEXaggData 8 25" xfId="27175"/>
    <cellStyle name="SAPBEXaggData 8 26" xfId="27176"/>
    <cellStyle name="SAPBEXaggData 8 27" xfId="27177"/>
    <cellStyle name="SAPBEXaggData 8 28" xfId="48166"/>
    <cellStyle name="SAPBEXaggData 8 3" xfId="27178"/>
    <cellStyle name="SAPBEXaggData 8 4" xfId="27179"/>
    <cellStyle name="SAPBEXaggData 8 5" xfId="27180"/>
    <cellStyle name="SAPBEXaggData 8 6" xfId="27181"/>
    <cellStyle name="SAPBEXaggData 8 7" xfId="27182"/>
    <cellStyle name="SAPBEXaggData 8 8" xfId="27183"/>
    <cellStyle name="SAPBEXaggData 8 9" xfId="27184"/>
    <cellStyle name="SAPBEXaggData 9" xfId="1617"/>
    <cellStyle name="SAPBEXaggData 9 10" xfId="27185"/>
    <cellStyle name="SAPBEXaggData 9 11" xfId="27186"/>
    <cellStyle name="SAPBEXaggData 9 12" xfId="27187"/>
    <cellStyle name="SAPBEXaggData 9 13" xfId="27188"/>
    <cellStyle name="SAPBEXaggData 9 14" xfId="27189"/>
    <cellStyle name="SAPBEXaggData 9 15" xfId="27190"/>
    <cellStyle name="SAPBEXaggData 9 16" xfId="27191"/>
    <cellStyle name="SAPBEXaggData 9 17" xfId="27192"/>
    <cellStyle name="SAPBEXaggData 9 18" xfId="27193"/>
    <cellStyle name="SAPBEXaggData 9 19" xfId="27194"/>
    <cellStyle name="SAPBEXaggData 9 2" xfId="1618"/>
    <cellStyle name="SAPBEXaggData 9 2 2" xfId="5071"/>
    <cellStyle name="SAPBEXaggData 9 2 2 2" xfId="5072"/>
    <cellStyle name="SAPBEXaggData 9 2 2 2 2" xfId="5073"/>
    <cellStyle name="SAPBEXaggData 9 2 2 2 2 2" xfId="5074"/>
    <cellStyle name="SAPBEXaggData 9 2 2 2 3" xfId="5075"/>
    <cellStyle name="SAPBEXaggData 9 2 2 3" xfId="5076"/>
    <cellStyle name="SAPBEXaggData 9 2 2 3 2" xfId="5077"/>
    <cellStyle name="SAPBEXaggData 9 2 2 3 2 2" xfId="5078"/>
    <cellStyle name="SAPBEXaggData 9 2 2 4" xfId="5079"/>
    <cellStyle name="SAPBEXaggData 9 2 2 4 2" xfId="5080"/>
    <cellStyle name="SAPBEXaggData 9 2 3" xfId="5081"/>
    <cellStyle name="SAPBEXaggData 9 2 3 2" xfId="5082"/>
    <cellStyle name="SAPBEXaggData 9 2 3 2 2" xfId="5083"/>
    <cellStyle name="SAPBEXaggData 9 2 3 3" xfId="5084"/>
    <cellStyle name="SAPBEXaggData 9 2 4" xfId="5085"/>
    <cellStyle name="SAPBEXaggData 9 2 4 2" xfId="5086"/>
    <cellStyle name="SAPBEXaggData 9 2 4 2 2" xfId="5087"/>
    <cellStyle name="SAPBEXaggData 9 2 5" xfId="5088"/>
    <cellStyle name="SAPBEXaggData 9 2 5 2" xfId="5089"/>
    <cellStyle name="SAPBEXaggData 9 2 6" xfId="27195"/>
    <cellStyle name="SAPBEXaggData 9 2 7" xfId="27196"/>
    <cellStyle name="SAPBEXaggData 9 2 8" xfId="49574"/>
    <cellStyle name="SAPBEXaggData 9 20" xfId="27197"/>
    <cellStyle name="SAPBEXaggData 9 21" xfId="27198"/>
    <cellStyle name="SAPBEXaggData 9 22" xfId="27199"/>
    <cellStyle name="SAPBEXaggData 9 23" xfId="27200"/>
    <cellStyle name="SAPBEXaggData 9 24" xfId="27201"/>
    <cellStyle name="SAPBEXaggData 9 25" xfId="27202"/>
    <cellStyle name="SAPBEXaggData 9 26" xfId="27203"/>
    <cellStyle name="SAPBEXaggData 9 27" xfId="27204"/>
    <cellStyle name="SAPBEXaggData 9 28" xfId="27205"/>
    <cellStyle name="SAPBEXaggData 9 29" xfId="48167"/>
    <cellStyle name="SAPBEXaggData 9 3" xfId="5090"/>
    <cellStyle name="SAPBEXaggData 9 3 2" xfId="5091"/>
    <cellStyle name="SAPBEXaggData 9 3 2 2" xfId="5092"/>
    <cellStyle name="SAPBEXaggData 9 3 2 2 2" xfId="5093"/>
    <cellStyle name="SAPBEXaggData 9 3 3" xfId="5094"/>
    <cellStyle name="SAPBEXaggData 9 3 3 2" xfId="5095"/>
    <cellStyle name="SAPBEXaggData 9 3 4" xfId="27206"/>
    <cellStyle name="SAPBEXaggData 9 30" xfId="49059"/>
    <cellStyle name="SAPBEXaggData 9 4" xfId="27207"/>
    <cellStyle name="SAPBEXaggData 9 5" xfId="27208"/>
    <cellStyle name="SAPBEXaggData 9 6" xfId="27209"/>
    <cellStyle name="SAPBEXaggData 9 7" xfId="27210"/>
    <cellStyle name="SAPBEXaggData 9 8" xfId="27211"/>
    <cellStyle name="SAPBEXaggData 9 9" xfId="27212"/>
    <cellStyle name="SAPBEXaggData_20120921_SF-grote-ronde-Liesbethdump2" xfId="403"/>
    <cellStyle name="SAPBEXaggDataEmph" xfId="118"/>
    <cellStyle name="SAPBEXaggDataEmph 10" xfId="5096"/>
    <cellStyle name="SAPBEXaggDataEmph 10 2" xfId="5097"/>
    <cellStyle name="SAPBEXaggDataEmph 10 2 2" xfId="5098"/>
    <cellStyle name="SAPBEXaggDataEmph 10 2 2 2" xfId="5099"/>
    <cellStyle name="SAPBEXaggDataEmph 10 2 3" xfId="5100"/>
    <cellStyle name="SAPBEXaggDataEmph 10 3" xfId="5101"/>
    <cellStyle name="SAPBEXaggDataEmph 10 3 2" xfId="5102"/>
    <cellStyle name="SAPBEXaggDataEmph 10 3 2 2" xfId="5103"/>
    <cellStyle name="SAPBEXaggDataEmph 10 4" xfId="5104"/>
    <cellStyle name="SAPBEXaggDataEmph 10 4 2" xfId="5105"/>
    <cellStyle name="SAPBEXaggDataEmph 10 5" xfId="27213"/>
    <cellStyle name="SAPBEXaggDataEmph 10 6" xfId="27214"/>
    <cellStyle name="SAPBEXaggDataEmph 10 7" xfId="27215"/>
    <cellStyle name="SAPBEXaggDataEmph 10 8" xfId="49575"/>
    <cellStyle name="SAPBEXaggDataEmph 11" xfId="27216"/>
    <cellStyle name="SAPBEXaggDataEmph 12" xfId="27217"/>
    <cellStyle name="SAPBEXaggDataEmph 13" xfId="27218"/>
    <cellStyle name="SAPBEXaggDataEmph 14" xfId="27219"/>
    <cellStyle name="SAPBEXaggDataEmph 15" xfId="27220"/>
    <cellStyle name="SAPBEXaggDataEmph 16" xfId="27221"/>
    <cellStyle name="SAPBEXaggDataEmph 17" xfId="27222"/>
    <cellStyle name="SAPBEXaggDataEmph 18" xfId="27223"/>
    <cellStyle name="SAPBEXaggDataEmph 19" xfId="27224"/>
    <cellStyle name="SAPBEXaggDataEmph 2" xfId="404"/>
    <cellStyle name="SAPBEXaggDataEmph 2 10" xfId="27225"/>
    <cellStyle name="SAPBEXaggDataEmph 2 11" xfId="27226"/>
    <cellStyle name="SAPBEXaggDataEmph 2 12" xfId="27227"/>
    <cellStyle name="SAPBEXaggDataEmph 2 13" xfId="27228"/>
    <cellStyle name="SAPBEXaggDataEmph 2 14" xfId="27229"/>
    <cellStyle name="SAPBEXaggDataEmph 2 15" xfId="27230"/>
    <cellStyle name="SAPBEXaggDataEmph 2 16" xfId="27231"/>
    <cellStyle name="SAPBEXaggDataEmph 2 17" xfId="27232"/>
    <cellStyle name="SAPBEXaggDataEmph 2 18" xfId="27233"/>
    <cellStyle name="SAPBEXaggDataEmph 2 19" xfId="27234"/>
    <cellStyle name="SAPBEXaggDataEmph 2 2" xfId="503"/>
    <cellStyle name="SAPBEXaggDataEmph 2 2 10" xfId="27235"/>
    <cellStyle name="SAPBEXaggDataEmph 2 2 11" xfId="27236"/>
    <cellStyle name="SAPBEXaggDataEmph 2 2 12" xfId="27237"/>
    <cellStyle name="SAPBEXaggDataEmph 2 2 13" xfId="27238"/>
    <cellStyle name="SAPBEXaggDataEmph 2 2 14" xfId="27239"/>
    <cellStyle name="SAPBEXaggDataEmph 2 2 15" xfId="27240"/>
    <cellStyle name="SAPBEXaggDataEmph 2 2 16" xfId="27241"/>
    <cellStyle name="SAPBEXaggDataEmph 2 2 17" xfId="27242"/>
    <cellStyle name="SAPBEXaggDataEmph 2 2 18" xfId="27243"/>
    <cellStyle name="SAPBEXaggDataEmph 2 2 19" xfId="27244"/>
    <cellStyle name="SAPBEXaggDataEmph 2 2 2" xfId="691"/>
    <cellStyle name="SAPBEXaggDataEmph 2 2 2 10" xfId="27245"/>
    <cellStyle name="SAPBEXaggDataEmph 2 2 2 11" xfId="27246"/>
    <cellStyle name="SAPBEXaggDataEmph 2 2 2 12" xfId="27247"/>
    <cellStyle name="SAPBEXaggDataEmph 2 2 2 13" xfId="27248"/>
    <cellStyle name="SAPBEXaggDataEmph 2 2 2 14" xfId="27249"/>
    <cellStyle name="SAPBEXaggDataEmph 2 2 2 15" xfId="27250"/>
    <cellStyle name="SAPBEXaggDataEmph 2 2 2 16" xfId="27251"/>
    <cellStyle name="SAPBEXaggDataEmph 2 2 2 17" xfId="27252"/>
    <cellStyle name="SAPBEXaggDataEmph 2 2 2 18" xfId="27253"/>
    <cellStyle name="SAPBEXaggDataEmph 2 2 2 19" xfId="27254"/>
    <cellStyle name="SAPBEXaggDataEmph 2 2 2 2" xfId="1619"/>
    <cellStyle name="SAPBEXaggDataEmph 2 2 2 2 2" xfId="5106"/>
    <cellStyle name="SAPBEXaggDataEmph 2 2 2 2 2 2" xfId="5107"/>
    <cellStyle name="SAPBEXaggDataEmph 2 2 2 2 2 2 2" xfId="5108"/>
    <cellStyle name="SAPBEXaggDataEmph 2 2 2 2 2 2 2 2" xfId="5109"/>
    <cellStyle name="SAPBEXaggDataEmph 2 2 2 2 2 2 3" xfId="5110"/>
    <cellStyle name="SAPBEXaggDataEmph 2 2 2 2 2 3" xfId="5111"/>
    <cellStyle name="SAPBEXaggDataEmph 2 2 2 2 2 3 2" xfId="5112"/>
    <cellStyle name="SAPBEXaggDataEmph 2 2 2 2 2 3 2 2" xfId="5113"/>
    <cellStyle name="SAPBEXaggDataEmph 2 2 2 2 2 4" xfId="5114"/>
    <cellStyle name="SAPBEXaggDataEmph 2 2 2 2 2 4 2" xfId="5115"/>
    <cellStyle name="SAPBEXaggDataEmph 2 2 2 2 3" xfId="5116"/>
    <cellStyle name="SAPBEXaggDataEmph 2 2 2 2 3 2" xfId="5117"/>
    <cellStyle name="SAPBEXaggDataEmph 2 2 2 2 3 2 2" xfId="5118"/>
    <cellStyle name="SAPBEXaggDataEmph 2 2 2 2 3 3" xfId="5119"/>
    <cellStyle name="SAPBEXaggDataEmph 2 2 2 2 4" xfId="5120"/>
    <cellStyle name="SAPBEXaggDataEmph 2 2 2 2 4 2" xfId="5121"/>
    <cellStyle name="SAPBEXaggDataEmph 2 2 2 2 4 2 2" xfId="5122"/>
    <cellStyle name="SAPBEXaggDataEmph 2 2 2 2 5" xfId="5123"/>
    <cellStyle name="SAPBEXaggDataEmph 2 2 2 2 5 2" xfId="5124"/>
    <cellStyle name="SAPBEXaggDataEmph 2 2 2 2 6" xfId="27255"/>
    <cellStyle name="SAPBEXaggDataEmph 2 2 2 2 7" xfId="27256"/>
    <cellStyle name="SAPBEXaggDataEmph 2 2 2 2 8" xfId="49578"/>
    <cellStyle name="SAPBEXaggDataEmph 2 2 2 20" xfId="27257"/>
    <cellStyle name="SAPBEXaggDataEmph 2 2 2 21" xfId="27258"/>
    <cellStyle name="SAPBEXaggDataEmph 2 2 2 22" xfId="27259"/>
    <cellStyle name="SAPBEXaggDataEmph 2 2 2 23" xfId="27260"/>
    <cellStyle name="SAPBEXaggDataEmph 2 2 2 24" xfId="27261"/>
    <cellStyle name="SAPBEXaggDataEmph 2 2 2 25" xfId="27262"/>
    <cellStyle name="SAPBEXaggDataEmph 2 2 2 26" xfId="27263"/>
    <cellStyle name="SAPBEXaggDataEmph 2 2 2 27" xfId="27264"/>
    <cellStyle name="SAPBEXaggDataEmph 2 2 2 28" xfId="48168"/>
    <cellStyle name="SAPBEXaggDataEmph 2 2 2 29" xfId="49063"/>
    <cellStyle name="SAPBEXaggDataEmph 2 2 2 3" xfId="27265"/>
    <cellStyle name="SAPBEXaggDataEmph 2 2 2 4" xfId="27266"/>
    <cellStyle name="SAPBEXaggDataEmph 2 2 2 5" xfId="27267"/>
    <cellStyle name="SAPBEXaggDataEmph 2 2 2 6" xfId="27268"/>
    <cellStyle name="SAPBEXaggDataEmph 2 2 2 7" xfId="27269"/>
    <cellStyle name="SAPBEXaggDataEmph 2 2 2 8" xfId="27270"/>
    <cellStyle name="SAPBEXaggDataEmph 2 2 2 9" xfId="27271"/>
    <cellStyle name="SAPBEXaggDataEmph 2 2 20" xfId="27272"/>
    <cellStyle name="SAPBEXaggDataEmph 2 2 21" xfId="27273"/>
    <cellStyle name="SAPBEXaggDataEmph 2 2 22" xfId="27274"/>
    <cellStyle name="SAPBEXaggDataEmph 2 2 23" xfId="27275"/>
    <cellStyle name="SAPBEXaggDataEmph 2 2 24" xfId="27276"/>
    <cellStyle name="SAPBEXaggDataEmph 2 2 25" xfId="27277"/>
    <cellStyle name="SAPBEXaggDataEmph 2 2 26" xfId="27278"/>
    <cellStyle name="SAPBEXaggDataEmph 2 2 27" xfId="27279"/>
    <cellStyle name="SAPBEXaggDataEmph 2 2 28" xfId="27280"/>
    <cellStyle name="SAPBEXaggDataEmph 2 2 29" xfId="27281"/>
    <cellStyle name="SAPBEXaggDataEmph 2 2 3" xfId="692"/>
    <cellStyle name="SAPBEXaggDataEmph 2 2 3 10" xfId="27282"/>
    <cellStyle name="SAPBEXaggDataEmph 2 2 3 11" xfId="27283"/>
    <cellStyle name="SAPBEXaggDataEmph 2 2 3 12" xfId="27284"/>
    <cellStyle name="SAPBEXaggDataEmph 2 2 3 13" xfId="27285"/>
    <cellStyle name="SAPBEXaggDataEmph 2 2 3 14" xfId="27286"/>
    <cellStyle name="SAPBEXaggDataEmph 2 2 3 15" xfId="27287"/>
    <cellStyle name="SAPBEXaggDataEmph 2 2 3 16" xfId="27288"/>
    <cellStyle name="SAPBEXaggDataEmph 2 2 3 17" xfId="27289"/>
    <cellStyle name="SAPBEXaggDataEmph 2 2 3 18" xfId="27290"/>
    <cellStyle name="SAPBEXaggDataEmph 2 2 3 19" xfId="27291"/>
    <cellStyle name="SAPBEXaggDataEmph 2 2 3 2" xfId="1620"/>
    <cellStyle name="SAPBEXaggDataEmph 2 2 3 2 2" xfId="5125"/>
    <cellStyle name="SAPBEXaggDataEmph 2 2 3 2 2 2" xfId="5126"/>
    <cellStyle name="SAPBEXaggDataEmph 2 2 3 2 2 2 2" xfId="5127"/>
    <cellStyle name="SAPBEXaggDataEmph 2 2 3 2 2 2 2 2" xfId="5128"/>
    <cellStyle name="SAPBEXaggDataEmph 2 2 3 2 2 2 3" xfId="5129"/>
    <cellStyle name="SAPBEXaggDataEmph 2 2 3 2 2 3" xfId="5130"/>
    <cellStyle name="SAPBEXaggDataEmph 2 2 3 2 2 3 2" xfId="5131"/>
    <cellStyle name="SAPBEXaggDataEmph 2 2 3 2 2 3 2 2" xfId="5132"/>
    <cellStyle name="SAPBEXaggDataEmph 2 2 3 2 2 4" xfId="5133"/>
    <cellStyle name="SAPBEXaggDataEmph 2 2 3 2 2 4 2" xfId="5134"/>
    <cellStyle name="SAPBEXaggDataEmph 2 2 3 2 3" xfId="5135"/>
    <cellStyle name="SAPBEXaggDataEmph 2 2 3 2 3 2" xfId="5136"/>
    <cellStyle name="SAPBEXaggDataEmph 2 2 3 2 3 2 2" xfId="5137"/>
    <cellStyle name="SAPBEXaggDataEmph 2 2 3 2 3 3" xfId="5138"/>
    <cellStyle name="SAPBEXaggDataEmph 2 2 3 2 4" xfId="5139"/>
    <cellStyle name="SAPBEXaggDataEmph 2 2 3 2 4 2" xfId="5140"/>
    <cellStyle name="SAPBEXaggDataEmph 2 2 3 2 4 2 2" xfId="5141"/>
    <cellStyle name="SAPBEXaggDataEmph 2 2 3 2 5" xfId="5142"/>
    <cellStyle name="SAPBEXaggDataEmph 2 2 3 2 5 2" xfId="5143"/>
    <cellStyle name="SAPBEXaggDataEmph 2 2 3 2 6" xfId="27292"/>
    <cellStyle name="SAPBEXaggDataEmph 2 2 3 2 7" xfId="27293"/>
    <cellStyle name="SAPBEXaggDataEmph 2 2 3 2 8" xfId="49579"/>
    <cellStyle name="SAPBEXaggDataEmph 2 2 3 20" xfId="27294"/>
    <cellStyle name="SAPBEXaggDataEmph 2 2 3 21" xfId="27295"/>
    <cellStyle name="SAPBEXaggDataEmph 2 2 3 22" xfId="27296"/>
    <cellStyle name="SAPBEXaggDataEmph 2 2 3 23" xfId="27297"/>
    <cellStyle name="SAPBEXaggDataEmph 2 2 3 24" xfId="27298"/>
    <cellStyle name="SAPBEXaggDataEmph 2 2 3 25" xfId="27299"/>
    <cellStyle name="SAPBEXaggDataEmph 2 2 3 26" xfId="27300"/>
    <cellStyle name="SAPBEXaggDataEmph 2 2 3 27" xfId="27301"/>
    <cellStyle name="SAPBEXaggDataEmph 2 2 3 28" xfId="48169"/>
    <cellStyle name="SAPBEXaggDataEmph 2 2 3 29" xfId="49064"/>
    <cellStyle name="SAPBEXaggDataEmph 2 2 3 3" xfId="27302"/>
    <cellStyle name="SAPBEXaggDataEmph 2 2 3 4" xfId="27303"/>
    <cellStyle name="SAPBEXaggDataEmph 2 2 3 5" xfId="27304"/>
    <cellStyle name="SAPBEXaggDataEmph 2 2 3 6" xfId="27305"/>
    <cellStyle name="SAPBEXaggDataEmph 2 2 3 7" xfId="27306"/>
    <cellStyle name="SAPBEXaggDataEmph 2 2 3 8" xfId="27307"/>
    <cellStyle name="SAPBEXaggDataEmph 2 2 3 9" xfId="27308"/>
    <cellStyle name="SAPBEXaggDataEmph 2 2 30" xfId="27309"/>
    <cellStyle name="SAPBEXaggDataEmph 2 2 31" xfId="27310"/>
    <cellStyle name="SAPBEXaggDataEmph 2 2 32" xfId="27311"/>
    <cellStyle name="SAPBEXaggDataEmph 2 2 33" xfId="48170"/>
    <cellStyle name="SAPBEXaggDataEmph 2 2 34" xfId="49062"/>
    <cellStyle name="SAPBEXaggDataEmph 2 2 4" xfId="693"/>
    <cellStyle name="SAPBEXaggDataEmph 2 2 4 10" xfId="27312"/>
    <cellStyle name="SAPBEXaggDataEmph 2 2 4 11" xfId="27313"/>
    <cellStyle name="SAPBEXaggDataEmph 2 2 4 12" xfId="27314"/>
    <cellStyle name="SAPBEXaggDataEmph 2 2 4 13" xfId="27315"/>
    <cellStyle name="SAPBEXaggDataEmph 2 2 4 14" xfId="27316"/>
    <cellStyle name="SAPBEXaggDataEmph 2 2 4 15" xfId="27317"/>
    <cellStyle name="SAPBEXaggDataEmph 2 2 4 16" xfId="27318"/>
    <cellStyle name="SAPBEXaggDataEmph 2 2 4 17" xfId="27319"/>
    <cellStyle name="SAPBEXaggDataEmph 2 2 4 18" xfId="27320"/>
    <cellStyle name="SAPBEXaggDataEmph 2 2 4 19" xfId="27321"/>
    <cellStyle name="SAPBEXaggDataEmph 2 2 4 2" xfId="1621"/>
    <cellStyle name="SAPBEXaggDataEmph 2 2 4 2 2" xfId="5144"/>
    <cellStyle name="SAPBEXaggDataEmph 2 2 4 2 2 2" xfId="5145"/>
    <cellStyle name="SAPBEXaggDataEmph 2 2 4 2 2 2 2" xfId="5146"/>
    <cellStyle name="SAPBEXaggDataEmph 2 2 4 2 2 2 2 2" xfId="5147"/>
    <cellStyle name="SAPBEXaggDataEmph 2 2 4 2 2 2 3" xfId="5148"/>
    <cellStyle name="SAPBEXaggDataEmph 2 2 4 2 2 3" xfId="5149"/>
    <cellStyle name="SAPBEXaggDataEmph 2 2 4 2 2 3 2" xfId="5150"/>
    <cellStyle name="SAPBEXaggDataEmph 2 2 4 2 2 3 2 2" xfId="5151"/>
    <cellStyle name="SAPBEXaggDataEmph 2 2 4 2 2 4" xfId="5152"/>
    <cellStyle name="SAPBEXaggDataEmph 2 2 4 2 2 4 2" xfId="5153"/>
    <cellStyle name="SAPBEXaggDataEmph 2 2 4 2 3" xfId="5154"/>
    <cellStyle name="SAPBEXaggDataEmph 2 2 4 2 3 2" xfId="5155"/>
    <cellStyle name="SAPBEXaggDataEmph 2 2 4 2 3 2 2" xfId="5156"/>
    <cellStyle name="SAPBEXaggDataEmph 2 2 4 2 3 3" xfId="5157"/>
    <cellStyle name="SAPBEXaggDataEmph 2 2 4 2 4" xfId="5158"/>
    <cellStyle name="SAPBEXaggDataEmph 2 2 4 2 4 2" xfId="5159"/>
    <cellStyle name="SAPBEXaggDataEmph 2 2 4 2 4 2 2" xfId="5160"/>
    <cellStyle name="SAPBEXaggDataEmph 2 2 4 2 5" xfId="5161"/>
    <cellStyle name="SAPBEXaggDataEmph 2 2 4 2 5 2" xfId="5162"/>
    <cellStyle name="SAPBEXaggDataEmph 2 2 4 2 6" xfId="27322"/>
    <cellStyle name="SAPBEXaggDataEmph 2 2 4 2 7" xfId="27323"/>
    <cellStyle name="SAPBEXaggDataEmph 2 2 4 2 8" xfId="49580"/>
    <cellStyle name="SAPBEXaggDataEmph 2 2 4 20" xfId="27324"/>
    <cellStyle name="SAPBEXaggDataEmph 2 2 4 21" xfId="27325"/>
    <cellStyle name="SAPBEXaggDataEmph 2 2 4 22" xfId="27326"/>
    <cellStyle name="SAPBEXaggDataEmph 2 2 4 23" xfId="27327"/>
    <cellStyle name="SAPBEXaggDataEmph 2 2 4 24" xfId="27328"/>
    <cellStyle name="SAPBEXaggDataEmph 2 2 4 25" xfId="27329"/>
    <cellStyle name="SAPBEXaggDataEmph 2 2 4 26" xfId="27330"/>
    <cellStyle name="SAPBEXaggDataEmph 2 2 4 27" xfId="27331"/>
    <cellStyle name="SAPBEXaggDataEmph 2 2 4 28" xfId="48171"/>
    <cellStyle name="SAPBEXaggDataEmph 2 2 4 29" xfId="49065"/>
    <cellStyle name="SAPBEXaggDataEmph 2 2 4 3" xfId="27332"/>
    <cellStyle name="SAPBEXaggDataEmph 2 2 4 4" xfId="27333"/>
    <cellStyle name="SAPBEXaggDataEmph 2 2 4 5" xfId="27334"/>
    <cellStyle name="SAPBEXaggDataEmph 2 2 4 6" xfId="27335"/>
    <cellStyle name="SAPBEXaggDataEmph 2 2 4 7" xfId="27336"/>
    <cellStyle name="SAPBEXaggDataEmph 2 2 4 8" xfId="27337"/>
    <cellStyle name="SAPBEXaggDataEmph 2 2 4 9" xfId="27338"/>
    <cellStyle name="SAPBEXaggDataEmph 2 2 5" xfId="694"/>
    <cellStyle name="SAPBEXaggDataEmph 2 2 5 10" xfId="27339"/>
    <cellStyle name="SAPBEXaggDataEmph 2 2 5 11" xfId="27340"/>
    <cellStyle name="SAPBEXaggDataEmph 2 2 5 12" xfId="27341"/>
    <cellStyle name="SAPBEXaggDataEmph 2 2 5 13" xfId="27342"/>
    <cellStyle name="SAPBEXaggDataEmph 2 2 5 14" xfId="27343"/>
    <cellStyle name="SAPBEXaggDataEmph 2 2 5 15" xfId="27344"/>
    <cellStyle name="SAPBEXaggDataEmph 2 2 5 16" xfId="27345"/>
    <cellStyle name="SAPBEXaggDataEmph 2 2 5 17" xfId="27346"/>
    <cellStyle name="SAPBEXaggDataEmph 2 2 5 18" xfId="27347"/>
    <cellStyle name="SAPBEXaggDataEmph 2 2 5 19" xfId="27348"/>
    <cellStyle name="SAPBEXaggDataEmph 2 2 5 2" xfId="1622"/>
    <cellStyle name="SAPBEXaggDataEmph 2 2 5 2 2" xfId="5163"/>
    <cellStyle name="SAPBEXaggDataEmph 2 2 5 2 2 2" xfId="5164"/>
    <cellStyle name="SAPBEXaggDataEmph 2 2 5 2 2 2 2" xfId="5165"/>
    <cellStyle name="SAPBEXaggDataEmph 2 2 5 2 2 2 2 2" xfId="5166"/>
    <cellStyle name="SAPBEXaggDataEmph 2 2 5 2 2 2 3" xfId="5167"/>
    <cellStyle name="SAPBEXaggDataEmph 2 2 5 2 2 3" xfId="5168"/>
    <cellStyle name="SAPBEXaggDataEmph 2 2 5 2 2 3 2" xfId="5169"/>
    <cellStyle name="SAPBEXaggDataEmph 2 2 5 2 2 3 2 2" xfId="5170"/>
    <cellStyle name="SAPBEXaggDataEmph 2 2 5 2 2 4" xfId="5171"/>
    <cellStyle name="SAPBEXaggDataEmph 2 2 5 2 2 4 2" xfId="5172"/>
    <cellStyle name="SAPBEXaggDataEmph 2 2 5 2 3" xfId="5173"/>
    <cellStyle name="SAPBEXaggDataEmph 2 2 5 2 3 2" xfId="5174"/>
    <cellStyle name="SAPBEXaggDataEmph 2 2 5 2 3 2 2" xfId="5175"/>
    <cellStyle name="SAPBEXaggDataEmph 2 2 5 2 3 3" xfId="5176"/>
    <cellStyle name="SAPBEXaggDataEmph 2 2 5 2 4" xfId="5177"/>
    <cellStyle name="SAPBEXaggDataEmph 2 2 5 2 4 2" xfId="5178"/>
    <cellStyle name="SAPBEXaggDataEmph 2 2 5 2 4 2 2" xfId="5179"/>
    <cellStyle name="SAPBEXaggDataEmph 2 2 5 2 5" xfId="5180"/>
    <cellStyle name="SAPBEXaggDataEmph 2 2 5 2 5 2" xfId="5181"/>
    <cellStyle name="SAPBEXaggDataEmph 2 2 5 2 6" xfId="27349"/>
    <cellStyle name="SAPBEXaggDataEmph 2 2 5 2 7" xfId="27350"/>
    <cellStyle name="SAPBEXaggDataEmph 2 2 5 2 8" xfId="49581"/>
    <cellStyle name="SAPBEXaggDataEmph 2 2 5 20" xfId="27351"/>
    <cellStyle name="SAPBEXaggDataEmph 2 2 5 21" xfId="27352"/>
    <cellStyle name="SAPBEXaggDataEmph 2 2 5 22" xfId="27353"/>
    <cellStyle name="SAPBEXaggDataEmph 2 2 5 23" xfId="27354"/>
    <cellStyle name="SAPBEXaggDataEmph 2 2 5 24" xfId="27355"/>
    <cellStyle name="SAPBEXaggDataEmph 2 2 5 25" xfId="27356"/>
    <cellStyle name="SAPBEXaggDataEmph 2 2 5 26" xfId="27357"/>
    <cellStyle name="SAPBEXaggDataEmph 2 2 5 27" xfId="27358"/>
    <cellStyle name="SAPBEXaggDataEmph 2 2 5 28" xfId="48172"/>
    <cellStyle name="SAPBEXaggDataEmph 2 2 5 29" xfId="49066"/>
    <cellStyle name="SAPBEXaggDataEmph 2 2 5 3" xfId="27359"/>
    <cellStyle name="SAPBEXaggDataEmph 2 2 5 4" xfId="27360"/>
    <cellStyle name="SAPBEXaggDataEmph 2 2 5 5" xfId="27361"/>
    <cellStyle name="SAPBEXaggDataEmph 2 2 5 6" xfId="27362"/>
    <cellStyle name="SAPBEXaggDataEmph 2 2 5 7" xfId="27363"/>
    <cellStyle name="SAPBEXaggDataEmph 2 2 5 8" xfId="27364"/>
    <cellStyle name="SAPBEXaggDataEmph 2 2 5 9" xfId="27365"/>
    <cellStyle name="SAPBEXaggDataEmph 2 2 6" xfId="695"/>
    <cellStyle name="SAPBEXaggDataEmph 2 2 6 10" xfId="27366"/>
    <cellStyle name="SAPBEXaggDataEmph 2 2 6 11" xfId="27367"/>
    <cellStyle name="SAPBEXaggDataEmph 2 2 6 12" xfId="27368"/>
    <cellStyle name="SAPBEXaggDataEmph 2 2 6 13" xfId="27369"/>
    <cellStyle name="SAPBEXaggDataEmph 2 2 6 14" xfId="27370"/>
    <cellStyle name="SAPBEXaggDataEmph 2 2 6 15" xfId="27371"/>
    <cellStyle name="SAPBEXaggDataEmph 2 2 6 16" xfId="27372"/>
    <cellStyle name="SAPBEXaggDataEmph 2 2 6 17" xfId="27373"/>
    <cellStyle name="SAPBEXaggDataEmph 2 2 6 18" xfId="27374"/>
    <cellStyle name="SAPBEXaggDataEmph 2 2 6 19" xfId="27375"/>
    <cellStyle name="SAPBEXaggDataEmph 2 2 6 2" xfId="1623"/>
    <cellStyle name="SAPBEXaggDataEmph 2 2 6 2 2" xfId="5182"/>
    <cellStyle name="SAPBEXaggDataEmph 2 2 6 2 2 2" xfId="5183"/>
    <cellStyle name="SAPBEXaggDataEmph 2 2 6 2 2 2 2" xfId="5184"/>
    <cellStyle name="SAPBEXaggDataEmph 2 2 6 2 2 2 2 2" xfId="5185"/>
    <cellStyle name="SAPBEXaggDataEmph 2 2 6 2 2 2 3" xfId="5186"/>
    <cellStyle name="SAPBEXaggDataEmph 2 2 6 2 2 3" xfId="5187"/>
    <cellStyle name="SAPBEXaggDataEmph 2 2 6 2 2 3 2" xfId="5188"/>
    <cellStyle name="SAPBEXaggDataEmph 2 2 6 2 2 3 2 2" xfId="5189"/>
    <cellStyle name="SAPBEXaggDataEmph 2 2 6 2 2 4" xfId="5190"/>
    <cellStyle name="SAPBEXaggDataEmph 2 2 6 2 2 4 2" xfId="5191"/>
    <cellStyle name="SAPBEXaggDataEmph 2 2 6 2 3" xfId="5192"/>
    <cellStyle name="SAPBEXaggDataEmph 2 2 6 2 3 2" xfId="5193"/>
    <cellStyle name="SAPBEXaggDataEmph 2 2 6 2 3 2 2" xfId="5194"/>
    <cellStyle name="SAPBEXaggDataEmph 2 2 6 2 3 3" xfId="5195"/>
    <cellStyle name="SAPBEXaggDataEmph 2 2 6 2 4" xfId="5196"/>
    <cellStyle name="SAPBEXaggDataEmph 2 2 6 2 4 2" xfId="5197"/>
    <cellStyle name="SAPBEXaggDataEmph 2 2 6 2 4 2 2" xfId="5198"/>
    <cellStyle name="SAPBEXaggDataEmph 2 2 6 2 5" xfId="5199"/>
    <cellStyle name="SAPBEXaggDataEmph 2 2 6 2 5 2" xfId="5200"/>
    <cellStyle name="SAPBEXaggDataEmph 2 2 6 2 6" xfId="27376"/>
    <cellStyle name="SAPBEXaggDataEmph 2 2 6 2 7" xfId="27377"/>
    <cellStyle name="SAPBEXaggDataEmph 2 2 6 2 8" xfId="49582"/>
    <cellStyle name="SAPBEXaggDataEmph 2 2 6 20" xfId="27378"/>
    <cellStyle name="SAPBEXaggDataEmph 2 2 6 21" xfId="27379"/>
    <cellStyle name="SAPBEXaggDataEmph 2 2 6 22" xfId="27380"/>
    <cellStyle name="SAPBEXaggDataEmph 2 2 6 23" xfId="27381"/>
    <cellStyle name="SAPBEXaggDataEmph 2 2 6 24" xfId="27382"/>
    <cellStyle name="SAPBEXaggDataEmph 2 2 6 25" xfId="27383"/>
    <cellStyle name="SAPBEXaggDataEmph 2 2 6 26" xfId="27384"/>
    <cellStyle name="SAPBEXaggDataEmph 2 2 6 27" xfId="27385"/>
    <cellStyle name="SAPBEXaggDataEmph 2 2 6 28" xfId="48173"/>
    <cellStyle name="SAPBEXaggDataEmph 2 2 6 29" xfId="49067"/>
    <cellStyle name="SAPBEXaggDataEmph 2 2 6 3" xfId="27386"/>
    <cellStyle name="SAPBEXaggDataEmph 2 2 6 4" xfId="27387"/>
    <cellStyle name="SAPBEXaggDataEmph 2 2 6 5" xfId="27388"/>
    <cellStyle name="SAPBEXaggDataEmph 2 2 6 6" xfId="27389"/>
    <cellStyle name="SAPBEXaggDataEmph 2 2 6 7" xfId="27390"/>
    <cellStyle name="SAPBEXaggDataEmph 2 2 6 8" xfId="27391"/>
    <cellStyle name="SAPBEXaggDataEmph 2 2 6 9" xfId="27392"/>
    <cellStyle name="SAPBEXaggDataEmph 2 2 7" xfId="1624"/>
    <cellStyle name="SAPBEXaggDataEmph 2 2 7 2" xfId="5201"/>
    <cellStyle name="SAPBEXaggDataEmph 2 2 7 2 2" xfId="5202"/>
    <cellStyle name="SAPBEXaggDataEmph 2 2 7 2 2 2" xfId="5203"/>
    <cellStyle name="SAPBEXaggDataEmph 2 2 7 2 2 2 2" xfId="5204"/>
    <cellStyle name="SAPBEXaggDataEmph 2 2 7 2 2 3" xfId="5205"/>
    <cellStyle name="SAPBEXaggDataEmph 2 2 7 2 3" xfId="5206"/>
    <cellStyle name="SAPBEXaggDataEmph 2 2 7 2 3 2" xfId="5207"/>
    <cellStyle name="SAPBEXaggDataEmph 2 2 7 2 3 2 2" xfId="5208"/>
    <cellStyle name="SAPBEXaggDataEmph 2 2 7 2 4" xfId="5209"/>
    <cellStyle name="SAPBEXaggDataEmph 2 2 7 2 4 2" xfId="5210"/>
    <cellStyle name="SAPBEXaggDataEmph 2 2 7 3" xfId="5211"/>
    <cellStyle name="SAPBEXaggDataEmph 2 2 7 3 2" xfId="5212"/>
    <cellStyle name="SAPBEXaggDataEmph 2 2 7 3 2 2" xfId="5213"/>
    <cellStyle name="SAPBEXaggDataEmph 2 2 7 3 3" xfId="5214"/>
    <cellStyle name="SAPBEXaggDataEmph 2 2 7 4" xfId="5215"/>
    <cellStyle name="SAPBEXaggDataEmph 2 2 7 4 2" xfId="5216"/>
    <cellStyle name="SAPBEXaggDataEmph 2 2 7 4 2 2" xfId="5217"/>
    <cellStyle name="SAPBEXaggDataEmph 2 2 7 5" xfId="5218"/>
    <cellStyle name="SAPBEXaggDataEmph 2 2 7 5 2" xfId="5219"/>
    <cellStyle name="SAPBEXaggDataEmph 2 2 7 6" xfId="27393"/>
    <cellStyle name="SAPBEXaggDataEmph 2 2 7 7" xfId="27394"/>
    <cellStyle name="SAPBEXaggDataEmph 2 2 7 8" xfId="49577"/>
    <cellStyle name="SAPBEXaggDataEmph 2 2 8" xfId="27395"/>
    <cellStyle name="SAPBEXaggDataEmph 2 2 9" xfId="27396"/>
    <cellStyle name="SAPBEXaggDataEmph 2 20" xfId="27397"/>
    <cellStyle name="SAPBEXaggDataEmph 2 21" xfId="27398"/>
    <cellStyle name="SAPBEXaggDataEmph 2 22" xfId="27399"/>
    <cellStyle name="SAPBEXaggDataEmph 2 23" xfId="27400"/>
    <cellStyle name="SAPBEXaggDataEmph 2 24" xfId="27401"/>
    <cellStyle name="SAPBEXaggDataEmph 2 25" xfId="27402"/>
    <cellStyle name="SAPBEXaggDataEmph 2 26" xfId="27403"/>
    <cellStyle name="SAPBEXaggDataEmph 2 27" xfId="27404"/>
    <cellStyle name="SAPBEXaggDataEmph 2 28" xfId="27405"/>
    <cellStyle name="SAPBEXaggDataEmph 2 29" xfId="27406"/>
    <cellStyle name="SAPBEXaggDataEmph 2 3" xfId="696"/>
    <cellStyle name="SAPBEXaggDataEmph 2 3 10" xfId="27407"/>
    <cellStyle name="SAPBEXaggDataEmph 2 3 11" xfId="27408"/>
    <cellStyle name="SAPBEXaggDataEmph 2 3 12" xfId="27409"/>
    <cellStyle name="SAPBEXaggDataEmph 2 3 13" xfId="27410"/>
    <cellStyle name="SAPBEXaggDataEmph 2 3 14" xfId="27411"/>
    <cellStyle name="SAPBEXaggDataEmph 2 3 15" xfId="27412"/>
    <cellStyle name="SAPBEXaggDataEmph 2 3 16" xfId="27413"/>
    <cellStyle name="SAPBEXaggDataEmph 2 3 17" xfId="27414"/>
    <cellStyle name="SAPBEXaggDataEmph 2 3 18" xfId="27415"/>
    <cellStyle name="SAPBEXaggDataEmph 2 3 19" xfId="27416"/>
    <cellStyle name="SAPBEXaggDataEmph 2 3 2" xfId="1625"/>
    <cellStyle name="SAPBEXaggDataEmph 2 3 2 2" xfId="5220"/>
    <cellStyle name="SAPBEXaggDataEmph 2 3 2 2 2" xfId="5221"/>
    <cellStyle name="SAPBEXaggDataEmph 2 3 2 2 2 2" xfId="5222"/>
    <cellStyle name="SAPBEXaggDataEmph 2 3 2 2 2 2 2" xfId="5223"/>
    <cellStyle name="SAPBEXaggDataEmph 2 3 2 2 2 3" xfId="5224"/>
    <cellStyle name="SAPBEXaggDataEmph 2 3 2 2 3" xfId="5225"/>
    <cellStyle name="SAPBEXaggDataEmph 2 3 2 2 3 2" xfId="5226"/>
    <cellStyle name="SAPBEXaggDataEmph 2 3 2 2 3 2 2" xfId="5227"/>
    <cellStyle name="SAPBEXaggDataEmph 2 3 2 2 4" xfId="5228"/>
    <cellStyle name="SAPBEXaggDataEmph 2 3 2 2 4 2" xfId="5229"/>
    <cellStyle name="SAPBEXaggDataEmph 2 3 2 3" xfId="5230"/>
    <cellStyle name="SAPBEXaggDataEmph 2 3 2 3 2" xfId="5231"/>
    <cellStyle name="SAPBEXaggDataEmph 2 3 2 3 2 2" xfId="5232"/>
    <cellStyle name="SAPBEXaggDataEmph 2 3 2 3 3" xfId="5233"/>
    <cellStyle name="SAPBEXaggDataEmph 2 3 2 4" xfId="5234"/>
    <cellStyle name="SAPBEXaggDataEmph 2 3 2 4 2" xfId="5235"/>
    <cellStyle name="SAPBEXaggDataEmph 2 3 2 4 2 2" xfId="5236"/>
    <cellStyle name="SAPBEXaggDataEmph 2 3 2 5" xfId="5237"/>
    <cellStyle name="SAPBEXaggDataEmph 2 3 2 5 2" xfId="5238"/>
    <cellStyle name="SAPBEXaggDataEmph 2 3 2 6" xfId="27417"/>
    <cellStyle name="SAPBEXaggDataEmph 2 3 2 7" xfId="27418"/>
    <cellStyle name="SAPBEXaggDataEmph 2 3 2 8" xfId="49583"/>
    <cellStyle name="SAPBEXaggDataEmph 2 3 20" xfId="27419"/>
    <cellStyle name="SAPBEXaggDataEmph 2 3 21" xfId="27420"/>
    <cellStyle name="SAPBEXaggDataEmph 2 3 22" xfId="27421"/>
    <cellStyle name="SAPBEXaggDataEmph 2 3 23" xfId="27422"/>
    <cellStyle name="SAPBEXaggDataEmph 2 3 24" xfId="27423"/>
    <cellStyle name="SAPBEXaggDataEmph 2 3 25" xfId="27424"/>
    <cellStyle name="SAPBEXaggDataEmph 2 3 26" xfId="27425"/>
    <cellStyle name="SAPBEXaggDataEmph 2 3 27" xfId="27426"/>
    <cellStyle name="SAPBEXaggDataEmph 2 3 28" xfId="48174"/>
    <cellStyle name="SAPBEXaggDataEmph 2 3 29" xfId="49068"/>
    <cellStyle name="SAPBEXaggDataEmph 2 3 3" xfId="27427"/>
    <cellStyle name="SAPBEXaggDataEmph 2 3 4" xfId="27428"/>
    <cellStyle name="SAPBEXaggDataEmph 2 3 5" xfId="27429"/>
    <cellStyle name="SAPBEXaggDataEmph 2 3 6" xfId="27430"/>
    <cellStyle name="SAPBEXaggDataEmph 2 3 7" xfId="27431"/>
    <cellStyle name="SAPBEXaggDataEmph 2 3 8" xfId="27432"/>
    <cellStyle name="SAPBEXaggDataEmph 2 3 9" xfId="27433"/>
    <cellStyle name="SAPBEXaggDataEmph 2 30" xfId="27434"/>
    <cellStyle name="SAPBEXaggDataEmph 2 31" xfId="27435"/>
    <cellStyle name="SAPBEXaggDataEmph 2 32" xfId="27436"/>
    <cellStyle name="SAPBEXaggDataEmph 2 33" xfId="48175"/>
    <cellStyle name="SAPBEXaggDataEmph 2 34" xfId="49061"/>
    <cellStyle name="SAPBEXaggDataEmph 2 4" xfId="697"/>
    <cellStyle name="SAPBEXaggDataEmph 2 4 10" xfId="27437"/>
    <cellStyle name="SAPBEXaggDataEmph 2 4 11" xfId="27438"/>
    <cellStyle name="SAPBEXaggDataEmph 2 4 12" xfId="27439"/>
    <cellStyle name="SAPBEXaggDataEmph 2 4 13" xfId="27440"/>
    <cellStyle name="SAPBEXaggDataEmph 2 4 14" xfId="27441"/>
    <cellStyle name="SAPBEXaggDataEmph 2 4 15" xfId="27442"/>
    <cellStyle name="SAPBEXaggDataEmph 2 4 16" xfId="27443"/>
    <cellStyle name="SAPBEXaggDataEmph 2 4 17" xfId="27444"/>
    <cellStyle name="SAPBEXaggDataEmph 2 4 18" xfId="27445"/>
    <cellStyle name="SAPBEXaggDataEmph 2 4 19" xfId="27446"/>
    <cellStyle name="SAPBEXaggDataEmph 2 4 2" xfId="1626"/>
    <cellStyle name="SAPBEXaggDataEmph 2 4 2 2" xfId="5239"/>
    <cellStyle name="SAPBEXaggDataEmph 2 4 2 2 2" xfId="5240"/>
    <cellStyle name="SAPBEXaggDataEmph 2 4 2 2 2 2" xfId="5241"/>
    <cellStyle name="SAPBEXaggDataEmph 2 4 2 2 2 2 2" xfId="5242"/>
    <cellStyle name="SAPBEXaggDataEmph 2 4 2 2 2 3" xfId="5243"/>
    <cellStyle name="SAPBEXaggDataEmph 2 4 2 2 3" xfId="5244"/>
    <cellStyle name="SAPBEXaggDataEmph 2 4 2 2 3 2" xfId="5245"/>
    <cellStyle name="SAPBEXaggDataEmph 2 4 2 2 3 2 2" xfId="5246"/>
    <cellStyle name="SAPBEXaggDataEmph 2 4 2 2 4" xfId="5247"/>
    <cellStyle name="SAPBEXaggDataEmph 2 4 2 2 4 2" xfId="5248"/>
    <cellStyle name="SAPBEXaggDataEmph 2 4 2 3" xfId="5249"/>
    <cellStyle name="SAPBEXaggDataEmph 2 4 2 3 2" xfId="5250"/>
    <cellStyle name="SAPBEXaggDataEmph 2 4 2 3 2 2" xfId="5251"/>
    <cellStyle name="SAPBEXaggDataEmph 2 4 2 3 3" xfId="5252"/>
    <cellStyle name="SAPBEXaggDataEmph 2 4 2 4" xfId="5253"/>
    <cellStyle name="SAPBEXaggDataEmph 2 4 2 4 2" xfId="5254"/>
    <cellStyle name="SAPBEXaggDataEmph 2 4 2 4 2 2" xfId="5255"/>
    <cellStyle name="SAPBEXaggDataEmph 2 4 2 5" xfId="5256"/>
    <cellStyle name="SAPBEXaggDataEmph 2 4 2 5 2" xfId="5257"/>
    <cellStyle name="SAPBEXaggDataEmph 2 4 2 6" xfId="27447"/>
    <cellStyle name="SAPBEXaggDataEmph 2 4 2 7" xfId="27448"/>
    <cellStyle name="SAPBEXaggDataEmph 2 4 2 8" xfId="49584"/>
    <cellStyle name="SAPBEXaggDataEmph 2 4 20" xfId="27449"/>
    <cellStyle name="SAPBEXaggDataEmph 2 4 21" xfId="27450"/>
    <cellStyle name="SAPBEXaggDataEmph 2 4 22" xfId="27451"/>
    <cellStyle name="SAPBEXaggDataEmph 2 4 23" xfId="27452"/>
    <cellStyle name="SAPBEXaggDataEmph 2 4 24" xfId="27453"/>
    <cellStyle name="SAPBEXaggDataEmph 2 4 25" xfId="27454"/>
    <cellStyle name="SAPBEXaggDataEmph 2 4 26" xfId="27455"/>
    <cellStyle name="SAPBEXaggDataEmph 2 4 27" xfId="27456"/>
    <cellStyle name="SAPBEXaggDataEmph 2 4 28" xfId="48176"/>
    <cellStyle name="SAPBEXaggDataEmph 2 4 29" xfId="49069"/>
    <cellStyle name="SAPBEXaggDataEmph 2 4 3" xfId="27457"/>
    <cellStyle name="SAPBEXaggDataEmph 2 4 4" xfId="27458"/>
    <cellStyle name="SAPBEXaggDataEmph 2 4 5" xfId="27459"/>
    <cellStyle name="SAPBEXaggDataEmph 2 4 6" xfId="27460"/>
    <cellStyle name="SAPBEXaggDataEmph 2 4 7" xfId="27461"/>
    <cellStyle name="SAPBEXaggDataEmph 2 4 8" xfId="27462"/>
    <cellStyle name="SAPBEXaggDataEmph 2 4 9" xfId="27463"/>
    <cellStyle name="SAPBEXaggDataEmph 2 5" xfId="698"/>
    <cellStyle name="SAPBEXaggDataEmph 2 5 10" xfId="27464"/>
    <cellStyle name="SAPBEXaggDataEmph 2 5 11" xfId="27465"/>
    <cellStyle name="SAPBEXaggDataEmph 2 5 12" xfId="27466"/>
    <cellStyle name="SAPBEXaggDataEmph 2 5 13" xfId="27467"/>
    <cellStyle name="SAPBEXaggDataEmph 2 5 14" xfId="27468"/>
    <cellStyle name="SAPBEXaggDataEmph 2 5 15" xfId="27469"/>
    <cellStyle name="SAPBEXaggDataEmph 2 5 16" xfId="27470"/>
    <cellStyle name="SAPBEXaggDataEmph 2 5 17" xfId="27471"/>
    <cellStyle name="SAPBEXaggDataEmph 2 5 18" xfId="27472"/>
    <cellStyle name="SAPBEXaggDataEmph 2 5 19" xfId="27473"/>
    <cellStyle name="SAPBEXaggDataEmph 2 5 2" xfId="1627"/>
    <cellStyle name="SAPBEXaggDataEmph 2 5 2 2" xfId="5258"/>
    <cellStyle name="SAPBEXaggDataEmph 2 5 2 2 2" xfId="5259"/>
    <cellStyle name="SAPBEXaggDataEmph 2 5 2 2 2 2" xfId="5260"/>
    <cellStyle name="SAPBEXaggDataEmph 2 5 2 2 2 2 2" xfId="5261"/>
    <cellStyle name="SAPBEXaggDataEmph 2 5 2 2 2 3" xfId="5262"/>
    <cellStyle name="SAPBEXaggDataEmph 2 5 2 2 3" xfId="5263"/>
    <cellStyle name="SAPBEXaggDataEmph 2 5 2 2 3 2" xfId="5264"/>
    <cellStyle name="SAPBEXaggDataEmph 2 5 2 2 3 2 2" xfId="5265"/>
    <cellStyle name="SAPBEXaggDataEmph 2 5 2 2 4" xfId="5266"/>
    <cellStyle name="SAPBEXaggDataEmph 2 5 2 2 4 2" xfId="5267"/>
    <cellStyle name="SAPBEXaggDataEmph 2 5 2 3" xfId="5268"/>
    <cellStyle name="SAPBEXaggDataEmph 2 5 2 3 2" xfId="5269"/>
    <cellStyle name="SAPBEXaggDataEmph 2 5 2 3 2 2" xfId="5270"/>
    <cellStyle name="SAPBEXaggDataEmph 2 5 2 3 3" xfId="5271"/>
    <cellStyle name="SAPBEXaggDataEmph 2 5 2 4" xfId="5272"/>
    <cellStyle name="SAPBEXaggDataEmph 2 5 2 4 2" xfId="5273"/>
    <cellStyle name="SAPBEXaggDataEmph 2 5 2 4 2 2" xfId="5274"/>
    <cellStyle name="SAPBEXaggDataEmph 2 5 2 5" xfId="5275"/>
    <cellStyle name="SAPBEXaggDataEmph 2 5 2 5 2" xfId="5276"/>
    <cellStyle name="SAPBEXaggDataEmph 2 5 2 6" xfId="27474"/>
    <cellStyle name="SAPBEXaggDataEmph 2 5 2 7" xfId="27475"/>
    <cellStyle name="SAPBEXaggDataEmph 2 5 2 8" xfId="49585"/>
    <cellStyle name="SAPBEXaggDataEmph 2 5 20" xfId="27476"/>
    <cellStyle name="SAPBEXaggDataEmph 2 5 21" xfId="27477"/>
    <cellStyle name="SAPBEXaggDataEmph 2 5 22" xfId="27478"/>
    <cellStyle name="SAPBEXaggDataEmph 2 5 23" xfId="27479"/>
    <cellStyle name="SAPBEXaggDataEmph 2 5 24" xfId="27480"/>
    <cellStyle name="SAPBEXaggDataEmph 2 5 25" xfId="27481"/>
    <cellStyle name="SAPBEXaggDataEmph 2 5 26" xfId="27482"/>
    <cellStyle name="SAPBEXaggDataEmph 2 5 27" xfId="27483"/>
    <cellStyle name="SAPBEXaggDataEmph 2 5 28" xfId="48177"/>
    <cellStyle name="SAPBEXaggDataEmph 2 5 29" xfId="49070"/>
    <cellStyle name="SAPBEXaggDataEmph 2 5 3" xfId="27484"/>
    <cellStyle name="SAPBEXaggDataEmph 2 5 4" xfId="27485"/>
    <cellStyle name="SAPBEXaggDataEmph 2 5 5" xfId="27486"/>
    <cellStyle name="SAPBEXaggDataEmph 2 5 6" xfId="27487"/>
    <cellStyle name="SAPBEXaggDataEmph 2 5 7" xfId="27488"/>
    <cellStyle name="SAPBEXaggDataEmph 2 5 8" xfId="27489"/>
    <cellStyle name="SAPBEXaggDataEmph 2 5 9" xfId="27490"/>
    <cellStyle name="SAPBEXaggDataEmph 2 6" xfId="699"/>
    <cellStyle name="SAPBEXaggDataEmph 2 6 10" xfId="27491"/>
    <cellStyle name="SAPBEXaggDataEmph 2 6 11" xfId="27492"/>
    <cellStyle name="SAPBEXaggDataEmph 2 6 12" xfId="27493"/>
    <cellStyle name="SAPBEXaggDataEmph 2 6 13" xfId="27494"/>
    <cellStyle name="SAPBEXaggDataEmph 2 6 14" xfId="27495"/>
    <cellStyle name="SAPBEXaggDataEmph 2 6 15" xfId="27496"/>
    <cellStyle name="SAPBEXaggDataEmph 2 6 16" xfId="27497"/>
    <cellStyle name="SAPBEXaggDataEmph 2 6 17" xfId="27498"/>
    <cellStyle name="SAPBEXaggDataEmph 2 6 18" xfId="27499"/>
    <cellStyle name="SAPBEXaggDataEmph 2 6 19" xfId="27500"/>
    <cellStyle name="SAPBEXaggDataEmph 2 6 2" xfId="1628"/>
    <cellStyle name="SAPBEXaggDataEmph 2 6 2 2" xfId="5277"/>
    <cellStyle name="SAPBEXaggDataEmph 2 6 2 2 2" xfId="5278"/>
    <cellStyle name="SAPBEXaggDataEmph 2 6 2 2 2 2" xfId="5279"/>
    <cellStyle name="SAPBEXaggDataEmph 2 6 2 2 2 2 2" xfId="5280"/>
    <cellStyle name="SAPBEXaggDataEmph 2 6 2 2 2 3" xfId="5281"/>
    <cellStyle name="SAPBEXaggDataEmph 2 6 2 2 3" xfId="5282"/>
    <cellStyle name="SAPBEXaggDataEmph 2 6 2 2 3 2" xfId="5283"/>
    <cellStyle name="SAPBEXaggDataEmph 2 6 2 2 3 2 2" xfId="5284"/>
    <cellStyle name="SAPBEXaggDataEmph 2 6 2 2 4" xfId="5285"/>
    <cellStyle name="SAPBEXaggDataEmph 2 6 2 2 4 2" xfId="5286"/>
    <cellStyle name="SAPBEXaggDataEmph 2 6 2 3" xfId="5287"/>
    <cellStyle name="SAPBEXaggDataEmph 2 6 2 3 2" xfId="5288"/>
    <cellStyle name="SAPBEXaggDataEmph 2 6 2 3 2 2" xfId="5289"/>
    <cellStyle name="SAPBEXaggDataEmph 2 6 2 3 3" xfId="5290"/>
    <cellStyle name="SAPBEXaggDataEmph 2 6 2 4" xfId="5291"/>
    <cellStyle name="SAPBEXaggDataEmph 2 6 2 4 2" xfId="5292"/>
    <cellStyle name="SAPBEXaggDataEmph 2 6 2 4 2 2" xfId="5293"/>
    <cellStyle name="SAPBEXaggDataEmph 2 6 2 5" xfId="5294"/>
    <cellStyle name="SAPBEXaggDataEmph 2 6 2 5 2" xfId="5295"/>
    <cellStyle name="SAPBEXaggDataEmph 2 6 2 6" xfId="27501"/>
    <cellStyle name="SAPBEXaggDataEmph 2 6 2 7" xfId="27502"/>
    <cellStyle name="SAPBEXaggDataEmph 2 6 2 8" xfId="49586"/>
    <cellStyle name="SAPBEXaggDataEmph 2 6 20" xfId="27503"/>
    <cellStyle name="SAPBEXaggDataEmph 2 6 21" xfId="27504"/>
    <cellStyle name="SAPBEXaggDataEmph 2 6 22" xfId="27505"/>
    <cellStyle name="SAPBEXaggDataEmph 2 6 23" xfId="27506"/>
    <cellStyle name="SAPBEXaggDataEmph 2 6 24" xfId="27507"/>
    <cellStyle name="SAPBEXaggDataEmph 2 6 25" xfId="27508"/>
    <cellStyle name="SAPBEXaggDataEmph 2 6 26" xfId="27509"/>
    <cellStyle name="SAPBEXaggDataEmph 2 6 27" xfId="27510"/>
    <cellStyle name="SAPBEXaggDataEmph 2 6 28" xfId="48178"/>
    <cellStyle name="SAPBEXaggDataEmph 2 6 29" xfId="49071"/>
    <cellStyle name="SAPBEXaggDataEmph 2 6 3" xfId="27511"/>
    <cellStyle name="SAPBEXaggDataEmph 2 6 4" xfId="27512"/>
    <cellStyle name="SAPBEXaggDataEmph 2 6 5" xfId="27513"/>
    <cellStyle name="SAPBEXaggDataEmph 2 6 6" xfId="27514"/>
    <cellStyle name="SAPBEXaggDataEmph 2 6 7" xfId="27515"/>
    <cellStyle name="SAPBEXaggDataEmph 2 6 8" xfId="27516"/>
    <cellStyle name="SAPBEXaggDataEmph 2 6 9" xfId="27517"/>
    <cellStyle name="SAPBEXaggDataEmph 2 7" xfId="1629"/>
    <cellStyle name="SAPBEXaggDataEmph 2 7 2" xfId="5296"/>
    <cellStyle name="SAPBEXaggDataEmph 2 7 2 2" xfId="5297"/>
    <cellStyle name="SAPBEXaggDataEmph 2 7 2 2 2" xfId="5298"/>
    <cellStyle name="SAPBEXaggDataEmph 2 7 2 2 2 2" xfId="5299"/>
    <cellStyle name="SAPBEXaggDataEmph 2 7 2 2 3" xfId="5300"/>
    <cellStyle name="SAPBEXaggDataEmph 2 7 2 3" xfId="5301"/>
    <cellStyle name="SAPBEXaggDataEmph 2 7 2 3 2" xfId="5302"/>
    <cellStyle name="SAPBEXaggDataEmph 2 7 2 3 2 2" xfId="5303"/>
    <cellStyle name="SAPBEXaggDataEmph 2 7 2 4" xfId="5304"/>
    <cellStyle name="SAPBEXaggDataEmph 2 7 2 4 2" xfId="5305"/>
    <cellStyle name="SAPBEXaggDataEmph 2 7 3" xfId="5306"/>
    <cellStyle name="SAPBEXaggDataEmph 2 7 3 2" xfId="5307"/>
    <cellStyle name="SAPBEXaggDataEmph 2 7 3 2 2" xfId="5308"/>
    <cellStyle name="SAPBEXaggDataEmph 2 7 3 3" xfId="5309"/>
    <cellStyle name="SAPBEXaggDataEmph 2 7 4" xfId="5310"/>
    <cellStyle name="SAPBEXaggDataEmph 2 7 4 2" xfId="5311"/>
    <cellStyle name="SAPBEXaggDataEmph 2 7 4 2 2" xfId="5312"/>
    <cellStyle name="SAPBEXaggDataEmph 2 7 5" xfId="5313"/>
    <cellStyle name="SAPBEXaggDataEmph 2 7 5 2" xfId="5314"/>
    <cellStyle name="SAPBEXaggDataEmph 2 7 6" xfId="27518"/>
    <cellStyle name="SAPBEXaggDataEmph 2 7 7" xfId="27519"/>
    <cellStyle name="SAPBEXaggDataEmph 2 7 8" xfId="49576"/>
    <cellStyle name="SAPBEXaggDataEmph 2 8" xfId="27520"/>
    <cellStyle name="SAPBEXaggDataEmph 2 9" xfId="27521"/>
    <cellStyle name="SAPBEXaggDataEmph 20" xfId="27522"/>
    <cellStyle name="SAPBEXaggDataEmph 21" xfId="27523"/>
    <cellStyle name="SAPBEXaggDataEmph 22" xfId="27524"/>
    <cellStyle name="SAPBEXaggDataEmph 23" xfId="27525"/>
    <cellStyle name="SAPBEXaggDataEmph 24" xfId="27526"/>
    <cellStyle name="SAPBEXaggDataEmph 25" xfId="27527"/>
    <cellStyle name="SAPBEXaggDataEmph 26" xfId="27528"/>
    <cellStyle name="SAPBEXaggDataEmph 27" xfId="27529"/>
    <cellStyle name="SAPBEXaggDataEmph 28" xfId="27530"/>
    <cellStyle name="SAPBEXaggDataEmph 29" xfId="27531"/>
    <cellStyle name="SAPBEXaggDataEmph 3" xfId="504"/>
    <cellStyle name="SAPBEXaggDataEmph 3 10" xfId="27532"/>
    <cellStyle name="SAPBEXaggDataEmph 3 11" xfId="27533"/>
    <cellStyle name="SAPBEXaggDataEmph 3 12" xfId="27534"/>
    <cellStyle name="SAPBEXaggDataEmph 3 13" xfId="27535"/>
    <cellStyle name="SAPBEXaggDataEmph 3 14" xfId="27536"/>
    <cellStyle name="SAPBEXaggDataEmph 3 15" xfId="27537"/>
    <cellStyle name="SAPBEXaggDataEmph 3 16" xfId="27538"/>
    <cellStyle name="SAPBEXaggDataEmph 3 17" xfId="27539"/>
    <cellStyle name="SAPBEXaggDataEmph 3 18" xfId="27540"/>
    <cellStyle name="SAPBEXaggDataEmph 3 19" xfId="27541"/>
    <cellStyle name="SAPBEXaggDataEmph 3 2" xfId="700"/>
    <cellStyle name="SAPBEXaggDataEmph 3 2 10" xfId="27542"/>
    <cellStyle name="SAPBEXaggDataEmph 3 2 11" xfId="27543"/>
    <cellStyle name="SAPBEXaggDataEmph 3 2 12" xfId="27544"/>
    <cellStyle name="SAPBEXaggDataEmph 3 2 13" xfId="27545"/>
    <cellStyle name="SAPBEXaggDataEmph 3 2 14" xfId="27546"/>
    <cellStyle name="SAPBEXaggDataEmph 3 2 15" xfId="27547"/>
    <cellStyle name="SAPBEXaggDataEmph 3 2 16" xfId="27548"/>
    <cellStyle name="SAPBEXaggDataEmph 3 2 17" xfId="27549"/>
    <cellStyle name="SAPBEXaggDataEmph 3 2 18" xfId="27550"/>
    <cellStyle name="SAPBEXaggDataEmph 3 2 19" xfId="27551"/>
    <cellStyle name="SAPBEXaggDataEmph 3 2 2" xfId="1630"/>
    <cellStyle name="SAPBEXaggDataEmph 3 2 2 2" xfId="5315"/>
    <cellStyle name="SAPBEXaggDataEmph 3 2 2 2 2" xfId="5316"/>
    <cellStyle name="SAPBEXaggDataEmph 3 2 2 2 2 2" xfId="5317"/>
    <cellStyle name="SAPBEXaggDataEmph 3 2 2 2 2 2 2" xfId="5318"/>
    <cellStyle name="SAPBEXaggDataEmph 3 2 2 2 2 3" xfId="5319"/>
    <cellStyle name="SAPBEXaggDataEmph 3 2 2 2 3" xfId="5320"/>
    <cellStyle name="SAPBEXaggDataEmph 3 2 2 2 3 2" xfId="5321"/>
    <cellStyle name="SAPBEXaggDataEmph 3 2 2 2 3 2 2" xfId="5322"/>
    <cellStyle name="SAPBEXaggDataEmph 3 2 2 2 4" xfId="5323"/>
    <cellStyle name="SAPBEXaggDataEmph 3 2 2 2 4 2" xfId="5324"/>
    <cellStyle name="SAPBEXaggDataEmph 3 2 2 3" xfId="5325"/>
    <cellStyle name="SAPBEXaggDataEmph 3 2 2 3 2" xfId="5326"/>
    <cellStyle name="SAPBEXaggDataEmph 3 2 2 3 2 2" xfId="5327"/>
    <cellStyle name="SAPBEXaggDataEmph 3 2 2 3 3" xfId="5328"/>
    <cellStyle name="SAPBEXaggDataEmph 3 2 2 4" xfId="5329"/>
    <cellStyle name="SAPBEXaggDataEmph 3 2 2 4 2" xfId="5330"/>
    <cellStyle name="SAPBEXaggDataEmph 3 2 2 4 2 2" xfId="5331"/>
    <cellStyle name="SAPBEXaggDataEmph 3 2 2 5" xfId="5332"/>
    <cellStyle name="SAPBEXaggDataEmph 3 2 2 5 2" xfId="5333"/>
    <cellStyle name="SAPBEXaggDataEmph 3 2 2 6" xfId="27552"/>
    <cellStyle name="SAPBEXaggDataEmph 3 2 2 7" xfId="27553"/>
    <cellStyle name="SAPBEXaggDataEmph 3 2 2 8" xfId="49588"/>
    <cellStyle name="SAPBEXaggDataEmph 3 2 20" xfId="27554"/>
    <cellStyle name="SAPBEXaggDataEmph 3 2 21" xfId="27555"/>
    <cellStyle name="SAPBEXaggDataEmph 3 2 22" xfId="27556"/>
    <cellStyle name="SAPBEXaggDataEmph 3 2 23" xfId="27557"/>
    <cellStyle name="SAPBEXaggDataEmph 3 2 24" xfId="27558"/>
    <cellStyle name="SAPBEXaggDataEmph 3 2 25" xfId="27559"/>
    <cellStyle name="SAPBEXaggDataEmph 3 2 26" xfId="27560"/>
    <cellStyle name="SAPBEXaggDataEmph 3 2 27" xfId="27561"/>
    <cellStyle name="SAPBEXaggDataEmph 3 2 28" xfId="48179"/>
    <cellStyle name="SAPBEXaggDataEmph 3 2 29" xfId="49073"/>
    <cellStyle name="SAPBEXaggDataEmph 3 2 3" xfId="27562"/>
    <cellStyle name="SAPBEXaggDataEmph 3 2 4" xfId="27563"/>
    <cellStyle name="SAPBEXaggDataEmph 3 2 5" xfId="27564"/>
    <cellStyle name="SAPBEXaggDataEmph 3 2 6" xfId="27565"/>
    <cellStyle name="SAPBEXaggDataEmph 3 2 7" xfId="27566"/>
    <cellStyle name="SAPBEXaggDataEmph 3 2 8" xfId="27567"/>
    <cellStyle name="SAPBEXaggDataEmph 3 2 9" xfId="27568"/>
    <cellStyle name="SAPBEXaggDataEmph 3 20" xfId="27569"/>
    <cellStyle name="SAPBEXaggDataEmph 3 21" xfId="27570"/>
    <cellStyle name="SAPBEXaggDataEmph 3 22" xfId="27571"/>
    <cellStyle name="SAPBEXaggDataEmph 3 23" xfId="27572"/>
    <cellStyle name="SAPBEXaggDataEmph 3 24" xfId="27573"/>
    <cellStyle name="SAPBEXaggDataEmph 3 25" xfId="27574"/>
    <cellStyle name="SAPBEXaggDataEmph 3 26" xfId="27575"/>
    <cellStyle name="SAPBEXaggDataEmph 3 27" xfId="27576"/>
    <cellStyle name="SAPBEXaggDataEmph 3 28" xfId="27577"/>
    <cellStyle name="SAPBEXaggDataEmph 3 29" xfId="27578"/>
    <cellStyle name="SAPBEXaggDataEmph 3 3" xfId="701"/>
    <cellStyle name="SAPBEXaggDataEmph 3 3 10" xfId="27579"/>
    <cellStyle name="SAPBEXaggDataEmph 3 3 11" xfId="27580"/>
    <cellStyle name="SAPBEXaggDataEmph 3 3 12" xfId="27581"/>
    <cellStyle name="SAPBEXaggDataEmph 3 3 13" xfId="27582"/>
    <cellStyle name="SAPBEXaggDataEmph 3 3 14" xfId="27583"/>
    <cellStyle name="SAPBEXaggDataEmph 3 3 15" xfId="27584"/>
    <cellStyle name="SAPBEXaggDataEmph 3 3 16" xfId="27585"/>
    <cellStyle name="SAPBEXaggDataEmph 3 3 17" xfId="27586"/>
    <cellStyle name="SAPBEXaggDataEmph 3 3 18" xfId="27587"/>
    <cellStyle name="SAPBEXaggDataEmph 3 3 19" xfId="27588"/>
    <cellStyle name="SAPBEXaggDataEmph 3 3 2" xfId="1631"/>
    <cellStyle name="SAPBEXaggDataEmph 3 3 2 2" xfId="5334"/>
    <cellStyle name="SAPBEXaggDataEmph 3 3 2 2 2" xfId="5335"/>
    <cellStyle name="SAPBEXaggDataEmph 3 3 2 2 2 2" xfId="5336"/>
    <cellStyle name="SAPBEXaggDataEmph 3 3 2 2 2 2 2" xfId="5337"/>
    <cellStyle name="SAPBEXaggDataEmph 3 3 2 2 2 3" xfId="5338"/>
    <cellStyle name="SAPBEXaggDataEmph 3 3 2 2 3" xfId="5339"/>
    <cellStyle name="SAPBEXaggDataEmph 3 3 2 2 3 2" xfId="5340"/>
    <cellStyle name="SAPBEXaggDataEmph 3 3 2 2 3 2 2" xfId="5341"/>
    <cellStyle name="SAPBEXaggDataEmph 3 3 2 2 4" xfId="5342"/>
    <cellStyle name="SAPBEXaggDataEmph 3 3 2 2 4 2" xfId="5343"/>
    <cellStyle name="SAPBEXaggDataEmph 3 3 2 3" xfId="5344"/>
    <cellStyle name="SAPBEXaggDataEmph 3 3 2 3 2" xfId="5345"/>
    <cellStyle name="SAPBEXaggDataEmph 3 3 2 3 2 2" xfId="5346"/>
    <cellStyle name="SAPBEXaggDataEmph 3 3 2 3 3" xfId="5347"/>
    <cellStyle name="SAPBEXaggDataEmph 3 3 2 4" xfId="5348"/>
    <cellStyle name="SAPBEXaggDataEmph 3 3 2 4 2" xfId="5349"/>
    <cellStyle name="SAPBEXaggDataEmph 3 3 2 4 2 2" xfId="5350"/>
    <cellStyle name="SAPBEXaggDataEmph 3 3 2 5" xfId="5351"/>
    <cellStyle name="SAPBEXaggDataEmph 3 3 2 5 2" xfId="5352"/>
    <cellStyle name="SAPBEXaggDataEmph 3 3 2 6" xfId="27589"/>
    <cellStyle name="SAPBEXaggDataEmph 3 3 2 7" xfId="27590"/>
    <cellStyle name="SAPBEXaggDataEmph 3 3 2 8" xfId="49589"/>
    <cellStyle name="SAPBEXaggDataEmph 3 3 20" xfId="27591"/>
    <cellStyle name="SAPBEXaggDataEmph 3 3 21" xfId="27592"/>
    <cellStyle name="SAPBEXaggDataEmph 3 3 22" xfId="27593"/>
    <cellStyle name="SAPBEXaggDataEmph 3 3 23" xfId="27594"/>
    <cellStyle name="SAPBEXaggDataEmph 3 3 24" xfId="27595"/>
    <cellStyle name="SAPBEXaggDataEmph 3 3 25" xfId="27596"/>
    <cellStyle name="SAPBEXaggDataEmph 3 3 26" xfId="27597"/>
    <cellStyle name="SAPBEXaggDataEmph 3 3 27" xfId="27598"/>
    <cellStyle name="SAPBEXaggDataEmph 3 3 28" xfId="48180"/>
    <cellStyle name="SAPBEXaggDataEmph 3 3 29" xfId="49074"/>
    <cellStyle name="SAPBEXaggDataEmph 3 3 3" xfId="27599"/>
    <cellStyle name="SAPBEXaggDataEmph 3 3 4" xfId="27600"/>
    <cellStyle name="SAPBEXaggDataEmph 3 3 5" xfId="27601"/>
    <cellStyle name="SAPBEXaggDataEmph 3 3 6" xfId="27602"/>
    <cellStyle name="SAPBEXaggDataEmph 3 3 7" xfId="27603"/>
    <cellStyle name="SAPBEXaggDataEmph 3 3 8" xfId="27604"/>
    <cellStyle name="SAPBEXaggDataEmph 3 3 9" xfId="27605"/>
    <cellStyle name="SAPBEXaggDataEmph 3 30" xfId="27606"/>
    <cellStyle name="SAPBEXaggDataEmph 3 31" xfId="27607"/>
    <cellStyle name="SAPBEXaggDataEmph 3 32" xfId="27608"/>
    <cellStyle name="SAPBEXaggDataEmph 3 33" xfId="48181"/>
    <cellStyle name="SAPBEXaggDataEmph 3 34" xfId="49072"/>
    <cellStyle name="SAPBEXaggDataEmph 3 4" xfId="702"/>
    <cellStyle name="SAPBEXaggDataEmph 3 4 10" xfId="27609"/>
    <cellStyle name="SAPBEXaggDataEmph 3 4 11" xfId="27610"/>
    <cellStyle name="SAPBEXaggDataEmph 3 4 12" xfId="27611"/>
    <cellStyle name="SAPBEXaggDataEmph 3 4 13" xfId="27612"/>
    <cellStyle name="SAPBEXaggDataEmph 3 4 14" xfId="27613"/>
    <cellStyle name="SAPBEXaggDataEmph 3 4 15" xfId="27614"/>
    <cellStyle name="SAPBEXaggDataEmph 3 4 16" xfId="27615"/>
    <cellStyle name="SAPBEXaggDataEmph 3 4 17" xfId="27616"/>
    <cellStyle name="SAPBEXaggDataEmph 3 4 18" xfId="27617"/>
    <cellStyle name="SAPBEXaggDataEmph 3 4 19" xfId="27618"/>
    <cellStyle name="SAPBEXaggDataEmph 3 4 2" xfId="1632"/>
    <cellStyle name="SAPBEXaggDataEmph 3 4 2 2" xfId="5353"/>
    <cellStyle name="SAPBEXaggDataEmph 3 4 2 2 2" xfId="5354"/>
    <cellStyle name="SAPBEXaggDataEmph 3 4 2 2 2 2" xfId="5355"/>
    <cellStyle name="SAPBEXaggDataEmph 3 4 2 2 2 2 2" xfId="5356"/>
    <cellStyle name="SAPBEXaggDataEmph 3 4 2 2 2 3" xfId="5357"/>
    <cellStyle name="SAPBEXaggDataEmph 3 4 2 2 3" xfId="5358"/>
    <cellStyle name="SAPBEXaggDataEmph 3 4 2 2 3 2" xfId="5359"/>
    <cellStyle name="SAPBEXaggDataEmph 3 4 2 2 3 2 2" xfId="5360"/>
    <cellStyle name="SAPBEXaggDataEmph 3 4 2 2 4" xfId="5361"/>
    <cellStyle name="SAPBEXaggDataEmph 3 4 2 2 4 2" xfId="5362"/>
    <cellStyle name="SAPBEXaggDataEmph 3 4 2 3" xfId="5363"/>
    <cellStyle name="SAPBEXaggDataEmph 3 4 2 3 2" xfId="5364"/>
    <cellStyle name="SAPBEXaggDataEmph 3 4 2 3 2 2" xfId="5365"/>
    <cellStyle name="SAPBEXaggDataEmph 3 4 2 3 3" xfId="5366"/>
    <cellStyle name="SAPBEXaggDataEmph 3 4 2 4" xfId="5367"/>
    <cellStyle name="SAPBEXaggDataEmph 3 4 2 4 2" xfId="5368"/>
    <cellStyle name="SAPBEXaggDataEmph 3 4 2 4 2 2" xfId="5369"/>
    <cellStyle name="SAPBEXaggDataEmph 3 4 2 5" xfId="5370"/>
    <cellStyle name="SAPBEXaggDataEmph 3 4 2 5 2" xfId="5371"/>
    <cellStyle name="SAPBEXaggDataEmph 3 4 2 6" xfId="27619"/>
    <cellStyle name="SAPBEXaggDataEmph 3 4 2 7" xfId="27620"/>
    <cellStyle name="SAPBEXaggDataEmph 3 4 2 8" xfId="49590"/>
    <cellStyle name="SAPBEXaggDataEmph 3 4 20" xfId="27621"/>
    <cellStyle name="SAPBEXaggDataEmph 3 4 21" xfId="27622"/>
    <cellStyle name="SAPBEXaggDataEmph 3 4 22" xfId="27623"/>
    <cellStyle name="SAPBEXaggDataEmph 3 4 23" xfId="27624"/>
    <cellStyle name="SAPBEXaggDataEmph 3 4 24" xfId="27625"/>
    <cellStyle name="SAPBEXaggDataEmph 3 4 25" xfId="27626"/>
    <cellStyle name="SAPBEXaggDataEmph 3 4 26" xfId="27627"/>
    <cellStyle name="SAPBEXaggDataEmph 3 4 27" xfId="27628"/>
    <cellStyle name="SAPBEXaggDataEmph 3 4 28" xfId="48182"/>
    <cellStyle name="SAPBEXaggDataEmph 3 4 29" xfId="49075"/>
    <cellStyle name="SAPBEXaggDataEmph 3 4 3" xfId="27629"/>
    <cellStyle name="SAPBEXaggDataEmph 3 4 4" xfId="27630"/>
    <cellStyle name="SAPBEXaggDataEmph 3 4 5" xfId="27631"/>
    <cellStyle name="SAPBEXaggDataEmph 3 4 6" xfId="27632"/>
    <cellStyle name="SAPBEXaggDataEmph 3 4 7" xfId="27633"/>
    <cellStyle name="SAPBEXaggDataEmph 3 4 8" xfId="27634"/>
    <cellStyle name="SAPBEXaggDataEmph 3 4 9" xfId="27635"/>
    <cellStyle name="SAPBEXaggDataEmph 3 5" xfId="703"/>
    <cellStyle name="SAPBEXaggDataEmph 3 5 10" xfId="27636"/>
    <cellStyle name="SAPBEXaggDataEmph 3 5 11" xfId="27637"/>
    <cellStyle name="SAPBEXaggDataEmph 3 5 12" xfId="27638"/>
    <cellStyle name="SAPBEXaggDataEmph 3 5 13" xfId="27639"/>
    <cellStyle name="SAPBEXaggDataEmph 3 5 14" xfId="27640"/>
    <cellStyle name="SAPBEXaggDataEmph 3 5 15" xfId="27641"/>
    <cellStyle name="SAPBEXaggDataEmph 3 5 16" xfId="27642"/>
    <cellStyle name="SAPBEXaggDataEmph 3 5 17" xfId="27643"/>
    <cellStyle name="SAPBEXaggDataEmph 3 5 18" xfId="27644"/>
    <cellStyle name="SAPBEXaggDataEmph 3 5 19" xfId="27645"/>
    <cellStyle name="SAPBEXaggDataEmph 3 5 2" xfId="1633"/>
    <cellStyle name="SAPBEXaggDataEmph 3 5 2 2" xfId="5372"/>
    <cellStyle name="SAPBEXaggDataEmph 3 5 2 2 2" xfId="5373"/>
    <cellStyle name="SAPBEXaggDataEmph 3 5 2 2 2 2" xfId="5374"/>
    <cellStyle name="SAPBEXaggDataEmph 3 5 2 2 2 2 2" xfId="5375"/>
    <cellStyle name="SAPBEXaggDataEmph 3 5 2 2 2 3" xfId="5376"/>
    <cellStyle name="SAPBEXaggDataEmph 3 5 2 2 3" xfId="5377"/>
    <cellStyle name="SAPBEXaggDataEmph 3 5 2 2 3 2" xfId="5378"/>
    <cellStyle name="SAPBEXaggDataEmph 3 5 2 2 3 2 2" xfId="5379"/>
    <cellStyle name="SAPBEXaggDataEmph 3 5 2 2 4" xfId="5380"/>
    <cellStyle name="SAPBEXaggDataEmph 3 5 2 2 4 2" xfId="5381"/>
    <cellStyle name="SAPBEXaggDataEmph 3 5 2 3" xfId="5382"/>
    <cellStyle name="SAPBEXaggDataEmph 3 5 2 3 2" xfId="5383"/>
    <cellStyle name="SAPBEXaggDataEmph 3 5 2 3 2 2" xfId="5384"/>
    <cellStyle name="SAPBEXaggDataEmph 3 5 2 3 3" xfId="5385"/>
    <cellStyle name="SAPBEXaggDataEmph 3 5 2 4" xfId="5386"/>
    <cellStyle name="SAPBEXaggDataEmph 3 5 2 4 2" xfId="5387"/>
    <cellStyle name="SAPBEXaggDataEmph 3 5 2 4 2 2" xfId="5388"/>
    <cellStyle name="SAPBEXaggDataEmph 3 5 2 5" xfId="5389"/>
    <cellStyle name="SAPBEXaggDataEmph 3 5 2 5 2" xfId="5390"/>
    <cellStyle name="SAPBEXaggDataEmph 3 5 2 6" xfId="27646"/>
    <cellStyle name="SAPBEXaggDataEmph 3 5 2 7" xfId="27647"/>
    <cellStyle name="SAPBEXaggDataEmph 3 5 2 8" xfId="49591"/>
    <cellStyle name="SAPBEXaggDataEmph 3 5 20" xfId="27648"/>
    <cellStyle name="SAPBEXaggDataEmph 3 5 21" xfId="27649"/>
    <cellStyle name="SAPBEXaggDataEmph 3 5 22" xfId="27650"/>
    <cellStyle name="SAPBEXaggDataEmph 3 5 23" xfId="27651"/>
    <cellStyle name="SAPBEXaggDataEmph 3 5 24" xfId="27652"/>
    <cellStyle name="SAPBEXaggDataEmph 3 5 25" xfId="27653"/>
    <cellStyle name="SAPBEXaggDataEmph 3 5 26" xfId="27654"/>
    <cellStyle name="SAPBEXaggDataEmph 3 5 27" xfId="27655"/>
    <cellStyle name="SAPBEXaggDataEmph 3 5 28" xfId="48183"/>
    <cellStyle name="SAPBEXaggDataEmph 3 5 29" xfId="49076"/>
    <cellStyle name="SAPBEXaggDataEmph 3 5 3" xfId="27656"/>
    <cellStyle name="SAPBEXaggDataEmph 3 5 4" xfId="27657"/>
    <cellStyle name="SAPBEXaggDataEmph 3 5 5" xfId="27658"/>
    <cellStyle name="SAPBEXaggDataEmph 3 5 6" xfId="27659"/>
    <cellStyle name="SAPBEXaggDataEmph 3 5 7" xfId="27660"/>
    <cellStyle name="SAPBEXaggDataEmph 3 5 8" xfId="27661"/>
    <cellStyle name="SAPBEXaggDataEmph 3 5 9" xfId="27662"/>
    <cellStyle name="SAPBEXaggDataEmph 3 6" xfId="704"/>
    <cellStyle name="SAPBEXaggDataEmph 3 6 10" xfId="27663"/>
    <cellStyle name="SAPBEXaggDataEmph 3 6 11" xfId="27664"/>
    <cellStyle name="SAPBEXaggDataEmph 3 6 12" xfId="27665"/>
    <cellStyle name="SAPBEXaggDataEmph 3 6 13" xfId="27666"/>
    <cellStyle name="SAPBEXaggDataEmph 3 6 14" xfId="27667"/>
    <cellStyle name="SAPBEXaggDataEmph 3 6 15" xfId="27668"/>
    <cellStyle name="SAPBEXaggDataEmph 3 6 16" xfId="27669"/>
    <cellStyle name="SAPBEXaggDataEmph 3 6 17" xfId="27670"/>
    <cellStyle name="SAPBEXaggDataEmph 3 6 18" xfId="27671"/>
    <cellStyle name="SAPBEXaggDataEmph 3 6 19" xfId="27672"/>
    <cellStyle name="SAPBEXaggDataEmph 3 6 2" xfId="1634"/>
    <cellStyle name="SAPBEXaggDataEmph 3 6 2 2" xfId="5391"/>
    <cellStyle name="SAPBEXaggDataEmph 3 6 2 2 2" xfId="5392"/>
    <cellStyle name="SAPBEXaggDataEmph 3 6 2 2 2 2" xfId="5393"/>
    <cellStyle name="SAPBEXaggDataEmph 3 6 2 2 2 2 2" xfId="5394"/>
    <cellStyle name="SAPBEXaggDataEmph 3 6 2 2 2 3" xfId="5395"/>
    <cellStyle name="SAPBEXaggDataEmph 3 6 2 2 3" xfId="5396"/>
    <cellStyle name="SAPBEXaggDataEmph 3 6 2 2 3 2" xfId="5397"/>
    <cellStyle name="SAPBEXaggDataEmph 3 6 2 2 3 2 2" xfId="5398"/>
    <cellStyle name="SAPBEXaggDataEmph 3 6 2 2 4" xfId="5399"/>
    <cellStyle name="SAPBEXaggDataEmph 3 6 2 2 4 2" xfId="5400"/>
    <cellStyle name="SAPBEXaggDataEmph 3 6 2 3" xfId="5401"/>
    <cellStyle name="SAPBEXaggDataEmph 3 6 2 3 2" xfId="5402"/>
    <cellStyle name="SAPBEXaggDataEmph 3 6 2 3 2 2" xfId="5403"/>
    <cellStyle name="SAPBEXaggDataEmph 3 6 2 3 3" xfId="5404"/>
    <cellStyle name="SAPBEXaggDataEmph 3 6 2 4" xfId="5405"/>
    <cellStyle name="SAPBEXaggDataEmph 3 6 2 4 2" xfId="5406"/>
    <cellStyle name="SAPBEXaggDataEmph 3 6 2 4 2 2" xfId="5407"/>
    <cellStyle name="SAPBEXaggDataEmph 3 6 2 5" xfId="5408"/>
    <cellStyle name="SAPBEXaggDataEmph 3 6 2 5 2" xfId="5409"/>
    <cellStyle name="SAPBEXaggDataEmph 3 6 2 6" xfId="27673"/>
    <cellStyle name="SAPBEXaggDataEmph 3 6 2 7" xfId="27674"/>
    <cellStyle name="SAPBEXaggDataEmph 3 6 2 8" xfId="49592"/>
    <cellStyle name="SAPBEXaggDataEmph 3 6 20" xfId="27675"/>
    <cellStyle name="SAPBEXaggDataEmph 3 6 21" xfId="27676"/>
    <cellStyle name="SAPBEXaggDataEmph 3 6 22" xfId="27677"/>
    <cellStyle name="SAPBEXaggDataEmph 3 6 23" xfId="27678"/>
    <cellStyle name="SAPBEXaggDataEmph 3 6 24" xfId="27679"/>
    <cellStyle name="SAPBEXaggDataEmph 3 6 25" xfId="27680"/>
    <cellStyle name="SAPBEXaggDataEmph 3 6 26" xfId="27681"/>
    <cellStyle name="SAPBEXaggDataEmph 3 6 27" xfId="27682"/>
    <cellStyle name="SAPBEXaggDataEmph 3 6 28" xfId="48184"/>
    <cellStyle name="SAPBEXaggDataEmph 3 6 29" xfId="49077"/>
    <cellStyle name="SAPBEXaggDataEmph 3 6 3" xfId="27683"/>
    <cellStyle name="SAPBEXaggDataEmph 3 6 4" xfId="27684"/>
    <cellStyle name="SAPBEXaggDataEmph 3 6 5" xfId="27685"/>
    <cellStyle name="SAPBEXaggDataEmph 3 6 6" xfId="27686"/>
    <cellStyle name="SAPBEXaggDataEmph 3 6 7" xfId="27687"/>
    <cellStyle name="SAPBEXaggDataEmph 3 6 8" xfId="27688"/>
    <cellStyle name="SAPBEXaggDataEmph 3 6 9" xfId="27689"/>
    <cellStyle name="SAPBEXaggDataEmph 3 7" xfId="1635"/>
    <cellStyle name="SAPBEXaggDataEmph 3 7 2" xfId="5410"/>
    <cellStyle name="SAPBEXaggDataEmph 3 7 2 2" xfId="5411"/>
    <cellStyle name="SAPBEXaggDataEmph 3 7 2 2 2" xfId="5412"/>
    <cellStyle name="SAPBEXaggDataEmph 3 7 2 2 2 2" xfId="5413"/>
    <cellStyle name="SAPBEXaggDataEmph 3 7 2 2 3" xfId="5414"/>
    <cellStyle name="SAPBEXaggDataEmph 3 7 2 3" xfId="5415"/>
    <cellStyle name="SAPBEXaggDataEmph 3 7 2 3 2" xfId="5416"/>
    <cellStyle name="SAPBEXaggDataEmph 3 7 2 3 2 2" xfId="5417"/>
    <cellStyle name="SAPBEXaggDataEmph 3 7 2 4" xfId="5418"/>
    <cellStyle name="SAPBEXaggDataEmph 3 7 2 4 2" xfId="5419"/>
    <cellStyle name="SAPBEXaggDataEmph 3 7 3" xfId="5420"/>
    <cellStyle name="SAPBEXaggDataEmph 3 7 3 2" xfId="5421"/>
    <cellStyle name="SAPBEXaggDataEmph 3 7 3 2 2" xfId="5422"/>
    <cellStyle name="SAPBEXaggDataEmph 3 7 3 3" xfId="5423"/>
    <cellStyle name="SAPBEXaggDataEmph 3 7 4" xfId="5424"/>
    <cellStyle name="SAPBEXaggDataEmph 3 7 4 2" xfId="5425"/>
    <cellStyle name="SAPBEXaggDataEmph 3 7 4 2 2" xfId="5426"/>
    <cellStyle name="SAPBEXaggDataEmph 3 7 5" xfId="5427"/>
    <cellStyle name="SAPBEXaggDataEmph 3 7 5 2" xfId="5428"/>
    <cellStyle name="SAPBEXaggDataEmph 3 7 6" xfId="27690"/>
    <cellStyle name="SAPBEXaggDataEmph 3 7 7" xfId="27691"/>
    <cellStyle name="SAPBEXaggDataEmph 3 7 8" xfId="49587"/>
    <cellStyle name="SAPBEXaggDataEmph 3 8" xfId="27692"/>
    <cellStyle name="SAPBEXaggDataEmph 3 9" xfId="27693"/>
    <cellStyle name="SAPBEXaggDataEmph 30" xfId="27694"/>
    <cellStyle name="SAPBEXaggDataEmph 31" xfId="27695"/>
    <cellStyle name="SAPBEXaggDataEmph 32" xfId="27696"/>
    <cellStyle name="SAPBEXaggDataEmph 33" xfId="27697"/>
    <cellStyle name="SAPBEXaggDataEmph 34" xfId="27698"/>
    <cellStyle name="SAPBEXaggDataEmph 35" xfId="27699"/>
    <cellStyle name="SAPBEXaggDataEmph 36" xfId="48185"/>
    <cellStyle name="SAPBEXaggDataEmph 37" xfId="49060"/>
    <cellStyle name="SAPBEXaggDataEmph 4" xfId="705"/>
    <cellStyle name="SAPBEXaggDataEmph 4 10" xfId="27700"/>
    <cellStyle name="SAPBEXaggDataEmph 4 11" xfId="27701"/>
    <cellStyle name="SAPBEXaggDataEmph 4 12" xfId="27702"/>
    <cellStyle name="SAPBEXaggDataEmph 4 13" xfId="27703"/>
    <cellStyle name="SAPBEXaggDataEmph 4 14" xfId="27704"/>
    <cellStyle name="SAPBEXaggDataEmph 4 15" xfId="27705"/>
    <cellStyle name="SAPBEXaggDataEmph 4 16" xfId="27706"/>
    <cellStyle name="SAPBEXaggDataEmph 4 17" xfId="27707"/>
    <cellStyle name="SAPBEXaggDataEmph 4 18" xfId="27708"/>
    <cellStyle name="SAPBEXaggDataEmph 4 19" xfId="27709"/>
    <cellStyle name="SAPBEXaggDataEmph 4 2" xfId="1636"/>
    <cellStyle name="SAPBEXaggDataEmph 4 2 2" xfId="5429"/>
    <cellStyle name="SAPBEXaggDataEmph 4 2 2 2" xfId="5430"/>
    <cellStyle name="SAPBEXaggDataEmph 4 2 2 2 2" xfId="5431"/>
    <cellStyle name="SAPBEXaggDataEmph 4 2 2 2 2 2" xfId="5432"/>
    <cellStyle name="SAPBEXaggDataEmph 4 2 2 2 3" xfId="5433"/>
    <cellStyle name="SAPBEXaggDataEmph 4 2 2 3" xfId="5434"/>
    <cellStyle name="SAPBEXaggDataEmph 4 2 2 3 2" xfId="5435"/>
    <cellStyle name="SAPBEXaggDataEmph 4 2 2 3 2 2" xfId="5436"/>
    <cellStyle name="SAPBEXaggDataEmph 4 2 2 4" xfId="5437"/>
    <cellStyle name="SAPBEXaggDataEmph 4 2 2 4 2" xfId="5438"/>
    <cellStyle name="SAPBEXaggDataEmph 4 2 3" xfId="5439"/>
    <cellStyle name="SAPBEXaggDataEmph 4 2 3 2" xfId="5440"/>
    <cellStyle name="SAPBEXaggDataEmph 4 2 3 2 2" xfId="5441"/>
    <cellStyle name="SAPBEXaggDataEmph 4 2 3 3" xfId="5442"/>
    <cellStyle name="SAPBEXaggDataEmph 4 2 4" xfId="5443"/>
    <cellStyle name="SAPBEXaggDataEmph 4 2 4 2" xfId="5444"/>
    <cellStyle name="SAPBEXaggDataEmph 4 2 4 2 2" xfId="5445"/>
    <cellStyle name="SAPBEXaggDataEmph 4 2 5" xfId="5446"/>
    <cellStyle name="SAPBEXaggDataEmph 4 2 5 2" xfId="5447"/>
    <cellStyle name="SAPBEXaggDataEmph 4 2 6" xfId="27710"/>
    <cellStyle name="SAPBEXaggDataEmph 4 2 7" xfId="27711"/>
    <cellStyle name="SAPBEXaggDataEmph 4 2 8" xfId="49593"/>
    <cellStyle name="SAPBEXaggDataEmph 4 20" xfId="27712"/>
    <cellStyle name="SAPBEXaggDataEmph 4 21" xfId="27713"/>
    <cellStyle name="SAPBEXaggDataEmph 4 22" xfId="27714"/>
    <cellStyle name="SAPBEXaggDataEmph 4 23" xfId="27715"/>
    <cellStyle name="SAPBEXaggDataEmph 4 24" xfId="27716"/>
    <cellStyle name="SAPBEXaggDataEmph 4 25" xfId="27717"/>
    <cellStyle name="SAPBEXaggDataEmph 4 26" xfId="27718"/>
    <cellStyle name="SAPBEXaggDataEmph 4 27" xfId="27719"/>
    <cellStyle name="SAPBEXaggDataEmph 4 28" xfId="48186"/>
    <cellStyle name="SAPBEXaggDataEmph 4 29" xfId="49078"/>
    <cellStyle name="SAPBEXaggDataEmph 4 3" xfId="27720"/>
    <cellStyle name="SAPBEXaggDataEmph 4 4" xfId="27721"/>
    <cellStyle name="SAPBEXaggDataEmph 4 5" xfId="27722"/>
    <cellStyle name="SAPBEXaggDataEmph 4 6" xfId="27723"/>
    <cellStyle name="SAPBEXaggDataEmph 4 7" xfId="27724"/>
    <cellStyle name="SAPBEXaggDataEmph 4 8" xfId="27725"/>
    <cellStyle name="SAPBEXaggDataEmph 4 9" xfId="27726"/>
    <cellStyle name="SAPBEXaggDataEmph 5" xfId="706"/>
    <cellStyle name="SAPBEXaggDataEmph 5 10" xfId="27727"/>
    <cellStyle name="SAPBEXaggDataEmph 5 11" xfId="27728"/>
    <cellStyle name="SAPBEXaggDataEmph 5 12" xfId="27729"/>
    <cellStyle name="SAPBEXaggDataEmph 5 13" xfId="27730"/>
    <cellStyle name="SAPBEXaggDataEmph 5 14" xfId="27731"/>
    <cellStyle name="SAPBEXaggDataEmph 5 15" xfId="27732"/>
    <cellStyle name="SAPBEXaggDataEmph 5 16" xfId="27733"/>
    <cellStyle name="SAPBEXaggDataEmph 5 17" xfId="27734"/>
    <cellStyle name="SAPBEXaggDataEmph 5 18" xfId="27735"/>
    <cellStyle name="SAPBEXaggDataEmph 5 19" xfId="27736"/>
    <cellStyle name="SAPBEXaggDataEmph 5 2" xfId="1637"/>
    <cellStyle name="SAPBEXaggDataEmph 5 2 2" xfId="5448"/>
    <cellStyle name="SAPBEXaggDataEmph 5 2 2 2" xfId="5449"/>
    <cellStyle name="SAPBEXaggDataEmph 5 2 2 2 2" xfId="5450"/>
    <cellStyle name="SAPBEXaggDataEmph 5 2 2 2 2 2" xfId="5451"/>
    <cellStyle name="SAPBEXaggDataEmph 5 2 2 2 3" xfId="5452"/>
    <cellStyle name="SAPBEXaggDataEmph 5 2 2 3" xfId="5453"/>
    <cellStyle name="SAPBEXaggDataEmph 5 2 2 3 2" xfId="5454"/>
    <cellStyle name="SAPBEXaggDataEmph 5 2 2 3 2 2" xfId="5455"/>
    <cellStyle name="SAPBEXaggDataEmph 5 2 2 4" xfId="5456"/>
    <cellStyle name="SAPBEXaggDataEmph 5 2 2 4 2" xfId="5457"/>
    <cellStyle name="SAPBEXaggDataEmph 5 2 3" xfId="5458"/>
    <cellStyle name="SAPBEXaggDataEmph 5 2 3 2" xfId="5459"/>
    <cellStyle name="SAPBEXaggDataEmph 5 2 3 2 2" xfId="5460"/>
    <cellStyle name="SAPBEXaggDataEmph 5 2 3 3" xfId="5461"/>
    <cellStyle name="SAPBEXaggDataEmph 5 2 4" xfId="5462"/>
    <cellStyle name="SAPBEXaggDataEmph 5 2 4 2" xfId="5463"/>
    <cellStyle name="SAPBEXaggDataEmph 5 2 4 2 2" xfId="5464"/>
    <cellStyle name="SAPBEXaggDataEmph 5 2 5" xfId="5465"/>
    <cellStyle name="SAPBEXaggDataEmph 5 2 5 2" xfId="5466"/>
    <cellStyle name="SAPBEXaggDataEmph 5 2 6" xfId="27737"/>
    <cellStyle name="SAPBEXaggDataEmph 5 2 7" xfId="27738"/>
    <cellStyle name="SAPBEXaggDataEmph 5 2 8" xfId="49594"/>
    <cellStyle name="SAPBEXaggDataEmph 5 20" xfId="27739"/>
    <cellStyle name="SAPBEXaggDataEmph 5 21" xfId="27740"/>
    <cellStyle name="SAPBEXaggDataEmph 5 22" xfId="27741"/>
    <cellStyle name="SAPBEXaggDataEmph 5 23" xfId="27742"/>
    <cellStyle name="SAPBEXaggDataEmph 5 24" xfId="27743"/>
    <cellStyle name="SAPBEXaggDataEmph 5 25" xfId="27744"/>
    <cellStyle name="SAPBEXaggDataEmph 5 26" xfId="27745"/>
    <cellStyle name="SAPBEXaggDataEmph 5 27" xfId="27746"/>
    <cellStyle name="SAPBEXaggDataEmph 5 28" xfId="48187"/>
    <cellStyle name="SAPBEXaggDataEmph 5 29" xfId="49079"/>
    <cellStyle name="SAPBEXaggDataEmph 5 3" xfId="27747"/>
    <cellStyle name="SAPBEXaggDataEmph 5 4" xfId="27748"/>
    <cellStyle name="SAPBEXaggDataEmph 5 5" xfId="27749"/>
    <cellStyle name="SAPBEXaggDataEmph 5 6" xfId="27750"/>
    <cellStyle name="SAPBEXaggDataEmph 5 7" xfId="27751"/>
    <cellStyle name="SAPBEXaggDataEmph 5 8" xfId="27752"/>
    <cellStyle name="SAPBEXaggDataEmph 5 9" xfId="27753"/>
    <cellStyle name="SAPBEXaggDataEmph 6" xfId="707"/>
    <cellStyle name="SAPBEXaggDataEmph 6 10" xfId="27754"/>
    <cellStyle name="SAPBEXaggDataEmph 6 11" xfId="27755"/>
    <cellStyle name="SAPBEXaggDataEmph 6 12" xfId="27756"/>
    <cellStyle name="SAPBEXaggDataEmph 6 13" xfId="27757"/>
    <cellStyle name="SAPBEXaggDataEmph 6 14" xfId="27758"/>
    <cellStyle name="SAPBEXaggDataEmph 6 15" xfId="27759"/>
    <cellStyle name="SAPBEXaggDataEmph 6 16" xfId="27760"/>
    <cellStyle name="SAPBEXaggDataEmph 6 17" xfId="27761"/>
    <cellStyle name="SAPBEXaggDataEmph 6 18" xfId="27762"/>
    <cellStyle name="SAPBEXaggDataEmph 6 19" xfId="27763"/>
    <cellStyle name="SAPBEXaggDataEmph 6 2" xfId="1638"/>
    <cellStyle name="SAPBEXaggDataEmph 6 2 2" xfId="5467"/>
    <cellStyle name="SAPBEXaggDataEmph 6 2 2 2" xfId="5468"/>
    <cellStyle name="SAPBEXaggDataEmph 6 2 2 2 2" xfId="5469"/>
    <cellStyle name="SAPBEXaggDataEmph 6 2 2 2 2 2" xfId="5470"/>
    <cellStyle name="SAPBEXaggDataEmph 6 2 2 2 3" xfId="5471"/>
    <cellStyle name="SAPBEXaggDataEmph 6 2 2 3" xfId="5472"/>
    <cellStyle name="SAPBEXaggDataEmph 6 2 2 3 2" xfId="5473"/>
    <cellStyle name="SAPBEXaggDataEmph 6 2 2 3 2 2" xfId="5474"/>
    <cellStyle name="SAPBEXaggDataEmph 6 2 2 4" xfId="5475"/>
    <cellStyle name="SAPBEXaggDataEmph 6 2 2 4 2" xfId="5476"/>
    <cellStyle name="SAPBEXaggDataEmph 6 2 3" xfId="5477"/>
    <cellStyle name="SAPBEXaggDataEmph 6 2 3 2" xfId="5478"/>
    <cellStyle name="SAPBEXaggDataEmph 6 2 3 2 2" xfId="5479"/>
    <cellStyle name="SAPBEXaggDataEmph 6 2 3 3" xfId="5480"/>
    <cellStyle name="SAPBEXaggDataEmph 6 2 4" xfId="5481"/>
    <cellStyle name="SAPBEXaggDataEmph 6 2 4 2" xfId="5482"/>
    <cellStyle name="SAPBEXaggDataEmph 6 2 4 2 2" xfId="5483"/>
    <cellStyle name="SAPBEXaggDataEmph 6 2 5" xfId="5484"/>
    <cellStyle name="SAPBEXaggDataEmph 6 2 5 2" xfId="5485"/>
    <cellStyle name="SAPBEXaggDataEmph 6 2 6" xfId="27764"/>
    <cellStyle name="SAPBEXaggDataEmph 6 2 7" xfId="27765"/>
    <cellStyle name="SAPBEXaggDataEmph 6 2 8" xfId="49595"/>
    <cellStyle name="SAPBEXaggDataEmph 6 20" xfId="27766"/>
    <cellStyle name="SAPBEXaggDataEmph 6 21" xfId="27767"/>
    <cellStyle name="SAPBEXaggDataEmph 6 22" xfId="27768"/>
    <cellStyle name="SAPBEXaggDataEmph 6 23" xfId="27769"/>
    <cellStyle name="SAPBEXaggDataEmph 6 24" xfId="27770"/>
    <cellStyle name="SAPBEXaggDataEmph 6 25" xfId="27771"/>
    <cellStyle name="SAPBEXaggDataEmph 6 26" xfId="27772"/>
    <cellStyle name="SAPBEXaggDataEmph 6 27" xfId="27773"/>
    <cellStyle name="SAPBEXaggDataEmph 6 28" xfId="48188"/>
    <cellStyle name="SAPBEXaggDataEmph 6 29" xfId="49080"/>
    <cellStyle name="SAPBEXaggDataEmph 6 3" xfId="27774"/>
    <cellStyle name="SAPBEXaggDataEmph 6 4" xfId="27775"/>
    <cellStyle name="SAPBEXaggDataEmph 6 5" xfId="27776"/>
    <cellStyle name="SAPBEXaggDataEmph 6 6" xfId="27777"/>
    <cellStyle name="SAPBEXaggDataEmph 6 7" xfId="27778"/>
    <cellStyle name="SAPBEXaggDataEmph 6 8" xfId="27779"/>
    <cellStyle name="SAPBEXaggDataEmph 6 9" xfId="27780"/>
    <cellStyle name="SAPBEXaggDataEmph 7" xfId="708"/>
    <cellStyle name="SAPBEXaggDataEmph 7 10" xfId="27781"/>
    <cellStyle name="SAPBEXaggDataEmph 7 11" xfId="27782"/>
    <cellStyle name="SAPBEXaggDataEmph 7 12" xfId="27783"/>
    <cellStyle name="SAPBEXaggDataEmph 7 13" xfId="27784"/>
    <cellStyle name="SAPBEXaggDataEmph 7 14" xfId="27785"/>
    <cellStyle name="SAPBEXaggDataEmph 7 15" xfId="27786"/>
    <cellStyle name="SAPBEXaggDataEmph 7 16" xfId="27787"/>
    <cellStyle name="SAPBEXaggDataEmph 7 17" xfId="27788"/>
    <cellStyle name="SAPBEXaggDataEmph 7 18" xfId="27789"/>
    <cellStyle name="SAPBEXaggDataEmph 7 19" xfId="27790"/>
    <cellStyle name="SAPBEXaggDataEmph 7 2" xfId="1639"/>
    <cellStyle name="SAPBEXaggDataEmph 7 2 2" xfId="5486"/>
    <cellStyle name="SAPBEXaggDataEmph 7 2 2 2" xfId="5487"/>
    <cellStyle name="SAPBEXaggDataEmph 7 2 2 2 2" xfId="5488"/>
    <cellStyle name="SAPBEXaggDataEmph 7 2 2 2 2 2" xfId="5489"/>
    <cellStyle name="SAPBEXaggDataEmph 7 2 2 2 3" xfId="5490"/>
    <cellStyle name="SAPBEXaggDataEmph 7 2 2 3" xfId="5491"/>
    <cellStyle name="SAPBEXaggDataEmph 7 2 2 3 2" xfId="5492"/>
    <cellStyle name="SAPBEXaggDataEmph 7 2 2 3 2 2" xfId="5493"/>
    <cellStyle name="SAPBEXaggDataEmph 7 2 2 4" xfId="5494"/>
    <cellStyle name="SAPBEXaggDataEmph 7 2 2 4 2" xfId="5495"/>
    <cellStyle name="SAPBEXaggDataEmph 7 2 3" xfId="5496"/>
    <cellStyle name="SAPBEXaggDataEmph 7 2 3 2" xfId="5497"/>
    <cellStyle name="SAPBEXaggDataEmph 7 2 3 2 2" xfId="5498"/>
    <cellStyle name="SAPBEXaggDataEmph 7 2 3 3" xfId="5499"/>
    <cellStyle name="SAPBEXaggDataEmph 7 2 4" xfId="5500"/>
    <cellStyle name="SAPBEXaggDataEmph 7 2 4 2" xfId="5501"/>
    <cellStyle name="SAPBEXaggDataEmph 7 2 4 2 2" xfId="5502"/>
    <cellStyle name="SAPBEXaggDataEmph 7 2 5" xfId="5503"/>
    <cellStyle name="SAPBEXaggDataEmph 7 2 5 2" xfId="5504"/>
    <cellStyle name="SAPBEXaggDataEmph 7 2 6" xfId="27791"/>
    <cellStyle name="SAPBEXaggDataEmph 7 2 7" xfId="27792"/>
    <cellStyle name="SAPBEXaggDataEmph 7 2 8" xfId="49596"/>
    <cellStyle name="SAPBEXaggDataEmph 7 20" xfId="27793"/>
    <cellStyle name="SAPBEXaggDataEmph 7 21" xfId="27794"/>
    <cellStyle name="SAPBEXaggDataEmph 7 22" xfId="27795"/>
    <cellStyle name="SAPBEXaggDataEmph 7 23" xfId="27796"/>
    <cellStyle name="SAPBEXaggDataEmph 7 24" xfId="27797"/>
    <cellStyle name="SAPBEXaggDataEmph 7 25" xfId="27798"/>
    <cellStyle name="SAPBEXaggDataEmph 7 26" xfId="27799"/>
    <cellStyle name="SAPBEXaggDataEmph 7 27" xfId="27800"/>
    <cellStyle name="SAPBEXaggDataEmph 7 28" xfId="48189"/>
    <cellStyle name="SAPBEXaggDataEmph 7 29" xfId="49081"/>
    <cellStyle name="SAPBEXaggDataEmph 7 3" xfId="27801"/>
    <cellStyle name="SAPBEXaggDataEmph 7 4" xfId="27802"/>
    <cellStyle name="SAPBEXaggDataEmph 7 5" xfId="27803"/>
    <cellStyle name="SAPBEXaggDataEmph 7 6" xfId="27804"/>
    <cellStyle name="SAPBEXaggDataEmph 7 7" xfId="27805"/>
    <cellStyle name="SAPBEXaggDataEmph 7 8" xfId="27806"/>
    <cellStyle name="SAPBEXaggDataEmph 7 9" xfId="27807"/>
    <cellStyle name="SAPBEXaggDataEmph 8" xfId="690"/>
    <cellStyle name="SAPBEXaggDataEmph 8 10" xfId="27808"/>
    <cellStyle name="SAPBEXaggDataEmph 8 11" xfId="27809"/>
    <cellStyle name="SAPBEXaggDataEmph 8 12" xfId="27810"/>
    <cellStyle name="SAPBEXaggDataEmph 8 13" xfId="27811"/>
    <cellStyle name="SAPBEXaggDataEmph 8 14" xfId="27812"/>
    <cellStyle name="SAPBEXaggDataEmph 8 15" xfId="27813"/>
    <cellStyle name="SAPBEXaggDataEmph 8 16" xfId="27814"/>
    <cellStyle name="SAPBEXaggDataEmph 8 17" xfId="27815"/>
    <cellStyle name="SAPBEXaggDataEmph 8 18" xfId="27816"/>
    <cellStyle name="SAPBEXaggDataEmph 8 19" xfId="27817"/>
    <cellStyle name="SAPBEXaggDataEmph 8 2" xfId="1640"/>
    <cellStyle name="SAPBEXaggDataEmph 8 2 2" xfId="5505"/>
    <cellStyle name="SAPBEXaggDataEmph 8 2 2 2" xfId="5506"/>
    <cellStyle name="SAPBEXaggDataEmph 8 2 2 2 2" xfId="5507"/>
    <cellStyle name="SAPBEXaggDataEmph 8 2 2 2 2 2" xfId="5508"/>
    <cellStyle name="SAPBEXaggDataEmph 8 2 2 2 3" xfId="5509"/>
    <cellStyle name="SAPBEXaggDataEmph 8 2 2 3" xfId="5510"/>
    <cellStyle name="SAPBEXaggDataEmph 8 2 2 3 2" xfId="5511"/>
    <cellStyle name="SAPBEXaggDataEmph 8 2 2 3 2 2" xfId="5512"/>
    <cellStyle name="SAPBEXaggDataEmph 8 2 2 4" xfId="5513"/>
    <cellStyle name="SAPBEXaggDataEmph 8 2 2 4 2" xfId="5514"/>
    <cellStyle name="SAPBEXaggDataEmph 8 2 3" xfId="5515"/>
    <cellStyle name="SAPBEXaggDataEmph 8 2 3 2" xfId="5516"/>
    <cellStyle name="SAPBEXaggDataEmph 8 2 3 2 2" xfId="5517"/>
    <cellStyle name="SAPBEXaggDataEmph 8 2 3 3" xfId="5518"/>
    <cellStyle name="SAPBEXaggDataEmph 8 2 4" xfId="5519"/>
    <cellStyle name="SAPBEXaggDataEmph 8 2 4 2" xfId="5520"/>
    <cellStyle name="SAPBEXaggDataEmph 8 2 4 2 2" xfId="5521"/>
    <cellStyle name="SAPBEXaggDataEmph 8 2 5" xfId="5522"/>
    <cellStyle name="SAPBEXaggDataEmph 8 2 5 2" xfId="5523"/>
    <cellStyle name="SAPBEXaggDataEmph 8 2 6" xfId="27818"/>
    <cellStyle name="SAPBEXaggDataEmph 8 2 7" xfId="27819"/>
    <cellStyle name="SAPBEXaggDataEmph 8 20" xfId="27820"/>
    <cellStyle name="SAPBEXaggDataEmph 8 21" xfId="27821"/>
    <cellStyle name="SAPBEXaggDataEmph 8 22" xfId="27822"/>
    <cellStyle name="SAPBEXaggDataEmph 8 23" xfId="27823"/>
    <cellStyle name="SAPBEXaggDataEmph 8 24" xfId="27824"/>
    <cellStyle name="SAPBEXaggDataEmph 8 25" xfId="27825"/>
    <cellStyle name="SAPBEXaggDataEmph 8 26" xfId="27826"/>
    <cellStyle name="SAPBEXaggDataEmph 8 27" xfId="27827"/>
    <cellStyle name="SAPBEXaggDataEmph 8 28" xfId="48190"/>
    <cellStyle name="SAPBEXaggDataEmph 8 3" xfId="27828"/>
    <cellStyle name="SAPBEXaggDataEmph 8 4" xfId="27829"/>
    <cellStyle name="SAPBEXaggDataEmph 8 5" xfId="27830"/>
    <cellStyle name="SAPBEXaggDataEmph 8 6" xfId="27831"/>
    <cellStyle name="SAPBEXaggDataEmph 8 7" xfId="27832"/>
    <cellStyle name="SAPBEXaggDataEmph 8 8" xfId="27833"/>
    <cellStyle name="SAPBEXaggDataEmph 8 9" xfId="27834"/>
    <cellStyle name="SAPBEXaggDataEmph 9" xfId="1641"/>
    <cellStyle name="SAPBEXaggDataEmph 9 10" xfId="27835"/>
    <cellStyle name="SAPBEXaggDataEmph 9 11" xfId="27836"/>
    <cellStyle name="SAPBEXaggDataEmph 9 12" xfId="27837"/>
    <cellStyle name="SAPBEXaggDataEmph 9 13" xfId="27838"/>
    <cellStyle name="SAPBEXaggDataEmph 9 14" xfId="27839"/>
    <cellStyle name="SAPBEXaggDataEmph 9 15" xfId="27840"/>
    <cellStyle name="SAPBEXaggDataEmph 9 16" xfId="27841"/>
    <cellStyle name="SAPBEXaggDataEmph 9 17" xfId="27842"/>
    <cellStyle name="SAPBEXaggDataEmph 9 18" xfId="27843"/>
    <cellStyle name="SAPBEXaggDataEmph 9 19" xfId="27844"/>
    <cellStyle name="SAPBEXaggDataEmph 9 2" xfId="1642"/>
    <cellStyle name="SAPBEXaggDataEmph 9 2 2" xfId="5524"/>
    <cellStyle name="SAPBEXaggDataEmph 9 2 2 2" xfId="5525"/>
    <cellStyle name="SAPBEXaggDataEmph 9 2 2 2 2" xfId="5526"/>
    <cellStyle name="SAPBEXaggDataEmph 9 2 2 2 2 2" xfId="5527"/>
    <cellStyle name="SAPBEXaggDataEmph 9 2 2 2 3" xfId="5528"/>
    <cellStyle name="SAPBEXaggDataEmph 9 2 2 3" xfId="5529"/>
    <cellStyle name="SAPBEXaggDataEmph 9 2 2 3 2" xfId="5530"/>
    <cellStyle name="SAPBEXaggDataEmph 9 2 2 3 2 2" xfId="5531"/>
    <cellStyle name="SAPBEXaggDataEmph 9 2 2 4" xfId="5532"/>
    <cellStyle name="SAPBEXaggDataEmph 9 2 2 4 2" xfId="5533"/>
    <cellStyle name="SAPBEXaggDataEmph 9 2 3" xfId="5534"/>
    <cellStyle name="SAPBEXaggDataEmph 9 2 3 2" xfId="5535"/>
    <cellStyle name="SAPBEXaggDataEmph 9 2 3 2 2" xfId="5536"/>
    <cellStyle name="SAPBEXaggDataEmph 9 2 3 3" xfId="5537"/>
    <cellStyle name="SAPBEXaggDataEmph 9 2 4" xfId="5538"/>
    <cellStyle name="SAPBEXaggDataEmph 9 2 4 2" xfId="5539"/>
    <cellStyle name="SAPBEXaggDataEmph 9 2 4 2 2" xfId="5540"/>
    <cellStyle name="SAPBEXaggDataEmph 9 2 5" xfId="5541"/>
    <cellStyle name="SAPBEXaggDataEmph 9 2 5 2" xfId="5542"/>
    <cellStyle name="SAPBEXaggDataEmph 9 2 6" xfId="27845"/>
    <cellStyle name="SAPBEXaggDataEmph 9 2 7" xfId="27846"/>
    <cellStyle name="SAPBEXaggDataEmph 9 2 8" xfId="49597"/>
    <cellStyle name="SAPBEXaggDataEmph 9 20" xfId="27847"/>
    <cellStyle name="SAPBEXaggDataEmph 9 21" xfId="27848"/>
    <cellStyle name="SAPBEXaggDataEmph 9 22" xfId="27849"/>
    <cellStyle name="SAPBEXaggDataEmph 9 23" xfId="27850"/>
    <cellStyle name="SAPBEXaggDataEmph 9 24" xfId="27851"/>
    <cellStyle name="SAPBEXaggDataEmph 9 25" xfId="27852"/>
    <cellStyle name="SAPBEXaggDataEmph 9 26" xfId="27853"/>
    <cellStyle name="SAPBEXaggDataEmph 9 27" xfId="27854"/>
    <cellStyle name="SAPBEXaggDataEmph 9 28" xfId="27855"/>
    <cellStyle name="SAPBEXaggDataEmph 9 29" xfId="48191"/>
    <cellStyle name="SAPBEXaggDataEmph 9 3" xfId="5543"/>
    <cellStyle name="SAPBEXaggDataEmph 9 3 2" xfId="5544"/>
    <cellStyle name="SAPBEXaggDataEmph 9 3 2 2" xfId="5545"/>
    <cellStyle name="SAPBEXaggDataEmph 9 3 2 2 2" xfId="5546"/>
    <cellStyle name="SAPBEXaggDataEmph 9 3 3" xfId="5547"/>
    <cellStyle name="SAPBEXaggDataEmph 9 3 3 2" xfId="5548"/>
    <cellStyle name="SAPBEXaggDataEmph 9 3 4" xfId="27856"/>
    <cellStyle name="SAPBEXaggDataEmph 9 30" xfId="49082"/>
    <cellStyle name="SAPBEXaggDataEmph 9 4" xfId="27857"/>
    <cellStyle name="SAPBEXaggDataEmph 9 5" xfId="27858"/>
    <cellStyle name="SAPBEXaggDataEmph 9 6" xfId="27859"/>
    <cellStyle name="SAPBEXaggDataEmph 9 7" xfId="27860"/>
    <cellStyle name="SAPBEXaggDataEmph 9 8" xfId="27861"/>
    <cellStyle name="SAPBEXaggDataEmph 9 9" xfId="27862"/>
    <cellStyle name="SAPBEXaggDataEmph_20120921_SF-grote-ronde-Liesbethdump2" xfId="405"/>
    <cellStyle name="SAPBEXaggItem" xfId="119"/>
    <cellStyle name="SAPBEXaggItem 10" xfId="5549"/>
    <cellStyle name="SAPBEXaggItem 10 2" xfId="5550"/>
    <cellStyle name="SAPBEXaggItem 10 2 2" xfId="5551"/>
    <cellStyle name="SAPBEXaggItem 10 2 2 2" xfId="5552"/>
    <cellStyle name="SAPBEXaggItem 10 2 3" xfId="5553"/>
    <cellStyle name="SAPBEXaggItem 10 3" xfId="5554"/>
    <cellStyle name="SAPBEXaggItem 10 3 2" xfId="5555"/>
    <cellStyle name="SAPBEXaggItem 10 3 2 2" xfId="5556"/>
    <cellStyle name="SAPBEXaggItem 10 4" xfId="5557"/>
    <cellStyle name="SAPBEXaggItem 10 4 2" xfId="5558"/>
    <cellStyle name="SAPBEXaggItem 10 5" xfId="27863"/>
    <cellStyle name="SAPBEXaggItem 10 6" xfId="27864"/>
    <cellStyle name="SAPBEXaggItem 10 7" xfId="27865"/>
    <cellStyle name="SAPBEXaggItem 10 8" xfId="49598"/>
    <cellStyle name="SAPBEXaggItem 11" xfId="27866"/>
    <cellStyle name="SAPBEXaggItem 12" xfId="27867"/>
    <cellStyle name="SAPBEXaggItem 13" xfId="27868"/>
    <cellStyle name="SAPBEXaggItem 14" xfId="27869"/>
    <cellStyle name="SAPBEXaggItem 15" xfId="27870"/>
    <cellStyle name="SAPBEXaggItem 16" xfId="27871"/>
    <cellStyle name="SAPBEXaggItem 17" xfId="27872"/>
    <cellStyle name="SAPBEXaggItem 18" xfId="27873"/>
    <cellStyle name="SAPBEXaggItem 19" xfId="27874"/>
    <cellStyle name="SAPBEXaggItem 2" xfId="406"/>
    <cellStyle name="SAPBEXaggItem 2 10" xfId="27875"/>
    <cellStyle name="SAPBEXaggItem 2 11" xfId="27876"/>
    <cellStyle name="SAPBEXaggItem 2 12" xfId="27877"/>
    <cellStyle name="SAPBEXaggItem 2 13" xfId="27878"/>
    <cellStyle name="SAPBEXaggItem 2 14" xfId="27879"/>
    <cellStyle name="SAPBEXaggItem 2 15" xfId="27880"/>
    <cellStyle name="SAPBEXaggItem 2 16" xfId="27881"/>
    <cellStyle name="SAPBEXaggItem 2 17" xfId="27882"/>
    <cellStyle name="SAPBEXaggItem 2 18" xfId="27883"/>
    <cellStyle name="SAPBEXaggItem 2 19" xfId="27884"/>
    <cellStyle name="SAPBEXaggItem 2 2" xfId="505"/>
    <cellStyle name="SAPBEXaggItem 2 2 10" xfId="27885"/>
    <cellStyle name="SAPBEXaggItem 2 2 11" xfId="27886"/>
    <cellStyle name="SAPBEXaggItem 2 2 12" xfId="27887"/>
    <cellStyle name="SAPBEXaggItem 2 2 13" xfId="27888"/>
    <cellStyle name="SAPBEXaggItem 2 2 14" xfId="27889"/>
    <cellStyle name="SAPBEXaggItem 2 2 15" xfId="27890"/>
    <cellStyle name="SAPBEXaggItem 2 2 16" xfId="27891"/>
    <cellStyle name="SAPBEXaggItem 2 2 17" xfId="27892"/>
    <cellStyle name="SAPBEXaggItem 2 2 18" xfId="27893"/>
    <cellStyle name="SAPBEXaggItem 2 2 19" xfId="27894"/>
    <cellStyle name="SAPBEXaggItem 2 2 2" xfId="710"/>
    <cellStyle name="SAPBEXaggItem 2 2 2 10" xfId="27895"/>
    <cellStyle name="SAPBEXaggItem 2 2 2 11" xfId="27896"/>
    <cellStyle name="SAPBEXaggItem 2 2 2 12" xfId="27897"/>
    <cellStyle name="SAPBEXaggItem 2 2 2 13" xfId="27898"/>
    <cellStyle name="SAPBEXaggItem 2 2 2 14" xfId="27899"/>
    <cellStyle name="SAPBEXaggItem 2 2 2 15" xfId="27900"/>
    <cellStyle name="SAPBEXaggItem 2 2 2 16" xfId="27901"/>
    <cellStyle name="SAPBEXaggItem 2 2 2 17" xfId="27902"/>
    <cellStyle name="SAPBEXaggItem 2 2 2 18" xfId="27903"/>
    <cellStyle name="SAPBEXaggItem 2 2 2 19" xfId="27904"/>
    <cellStyle name="SAPBEXaggItem 2 2 2 2" xfId="1643"/>
    <cellStyle name="SAPBEXaggItem 2 2 2 2 2" xfId="5559"/>
    <cellStyle name="SAPBEXaggItem 2 2 2 2 2 2" xfId="5560"/>
    <cellStyle name="SAPBEXaggItem 2 2 2 2 2 2 2" xfId="5561"/>
    <cellStyle name="SAPBEXaggItem 2 2 2 2 2 2 2 2" xfId="5562"/>
    <cellStyle name="SAPBEXaggItem 2 2 2 2 2 2 3" xfId="5563"/>
    <cellStyle name="SAPBEXaggItem 2 2 2 2 2 3" xfId="5564"/>
    <cellStyle name="SAPBEXaggItem 2 2 2 2 2 3 2" xfId="5565"/>
    <cellStyle name="SAPBEXaggItem 2 2 2 2 2 3 2 2" xfId="5566"/>
    <cellStyle name="SAPBEXaggItem 2 2 2 2 2 4" xfId="5567"/>
    <cellStyle name="SAPBEXaggItem 2 2 2 2 2 4 2" xfId="5568"/>
    <cellStyle name="SAPBEXaggItem 2 2 2 2 3" xfId="5569"/>
    <cellStyle name="SAPBEXaggItem 2 2 2 2 3 2" xfId="5570"/>
    <cellStyle name="SAPBEXaggItem 2 2 2 2 3 2 2" xfId="5571"/>
    <cellStyle name="SAPBEXaggItem 2 2 2 2 3 3" xfId="5572"/>
    <cellStyle name="SAPBEXaggItem 2 2 2 2 4" xfId="5573"/>
    <cellStyle name="SAPBEXaggItem 2 2 2 2 4 2" xfId="5574"/>
    <cellStyle name="SAPBEXaggItem 2 2 2 2 4 2 2" xfId="5575"/>
    <cellStyle name="SAPBEXaggItem 2 2 2 2 5" xfId="5576"/>
    <cellStyle name="SAPBEXaggItem 2 2 2 2 5 2" xfId="5577"/>
    <cellStyle name="SAPBEXaggItem 2 2 2 2 6" xfId="27905"/>
    <cellStyle name="SAPBEXaggItem 2 2 2 2 7" xfId="27906"/>
    <cellStyle name="SAPBEXaggItem 2 2 2 2 8" xfId="49601"/>
    <cellStyle name="SAPBEXaggItem 2 2 2 20" xfId="27907"/>
    <cellStyle name="SAPBEXaggItem 2 2 2 21" xfId="27908"/>
    <cellStyle name="SAPBEXaggItem 2 2 2 22" xfId="27909"/>
    <cellStyle name="SAPBEXaggItem 2 2 2 23" xfId="27910"/>
    <cellStyle name="SAPBEXaggItem 2 2 2 24" xfId="27911"/>
    <cellStyle name="SAPBEXaggItem 2 2 2 25" xfId="27912"/>
    <cellStyle name="SAPBEXaggItem 2 2 2 26" xfId="27913"/>
    <cellStyle name="SAPBEXaggItem 2 2 2 27" xfId="27914"/>
    <cellStyle name="SAPBEXaggItem 2 2 2 28" xfId="48192"/>
    <cellStyle name="SAPBEXaggItem 2 2 2 29" xfId="49086"/>
    <cellStyle name="SAPBEXaggItem 2 2 2 3" xfId="27915"/>
    <cellStyle name="SAPBEXaggItem 2 2 2 4" xfId="27916"/>
    <cellStyle name="SAPBEXaggItem 2 2 2 5" xfId="27917"/>
    <cellStyle name="SAPBEXaggItem 2 2 2 6" xfId="27918"/>
    <cellStyle name="SAPBEXaggItem 2 2 2 7" xfId="27919"/>
    <cellStyle name="SAPBEXaggItem 2 2 2 8" xfId="27920"/>
    <cellStyle name="SAPBEXaggItem 2 2 2 9" xfId="27921"/>
    <cellStyle name="SAPBEXaggItem 2 2 20" xfId="27922"/>
    <cellStyle name="SAPBEXaggItem 2 2 21" xfId="27923"/>
    <cellStyle name="SAPBEXaggItem 2 2 22" xfId="27924"/>
    <cellStyle name="SAPBEXaggItem 2 2 23" xfId="27925"/>
    <cellStyle name="SAPBEXaggItem 2 2 24" xfId="27926"/>
    <cellStyle name="SAPBEXaggItem 2 2 25" xfId="27927"/>
    <cellStyle name="SAPBEXaggItem 2 2 26" xfId="27928"/>
    <cellStyle name="SAPBEXaggItem 2 2 27" xfId="27929"/>
    <cellStyle name="SAPBEXaggItem 2 2 28" xfId="27930"/>
    <cellStyle name="SAPBEXaggItem 2 2 29" xfId="27931"/>
    <cellStyle name="SAPBEXaggItem 2 2 3" xfId="711"/>
    <cellStyle name="SAPBEXaggItem 2 2 3 10" xfId="27932"/>
    <cellStyle name="SAPBEXaggItem 2 2 3 11" xfId="27933"/>
    <cellStyle name="SAPBEXaggItem 2 2 3 12" xfId="27934"/>
    <cellStyle name="SAPBEXaggItem 2 2 3 13" xfId="27935"/>
    <cellStyle name="SAPBEXaggItem 2 2 3 14" xfId="27936"/>
    <cellStyle name="SAPBEXaggItem 2 2 3 15" xfId="27937"/>
    <cellStyle name="SAPBEXaggItem 2 2 3 16" xfId="27938"/>
    <cellStyle name="SAPBEXaggItem 2 2 3 17" xfId="27939"/>
    <cellStyle name="SAPBEXaggItem 2 2 3 18" xfId="27940"/>
    <cellStyle name="SAPBEXaggItem 2 2 3 19" xfId="27941"/>
    <cellStyle name="SAPBEXaggItem 2 2 3 2" xfId="1644"/>
    <cellStyle name="SAPBEXaggItem 2 2 3 2 2" xfId="5578"/>
    <cellStyle name="SAPBEXaggItem 2 2 3 2 2 2" xfId="5579"/>
    <cellStyle name="SAPBEXaggItem 2 2 3 2 2 2 2" xfId="5580"/>
    <cellStyle name="SAPBEXaggItem 2 2 3 2 2 2 2 2" xfId="5581"/>
    <cellStyle name="SAPBEXaggItem 2 2 3 2 2 2 3" xfId="5582"/>
    <cellStyle name="SAPBEXaggItem 2 2 3 2 2 3" xfId="5583"/>
    <cellStyle name="SAPBEXaggItem 2 2 3 2 2 3 2" xfId="5584"/>
    <cellStyle name="SAPBEXaggItem 2 2 3 2 2 3 2 2" xfId="5585"/>
    <cellStyle name="SAPBEXaggItem 2 2 3 2 2 4" xfId="5586"/>
    <cellStyle name="SAPBEXaggItem 2 2 3 2 2 4 2" xfId="5587"/>
    <cellStyle name="SAPBEXaggItem 2 2 3 2 3" xfId="5588"/>
    <cellStyle name="SAPBEXaggItem 2 2 3 2 3 2" xfId="5589"/>
    <cellStyle name="SAPBEXaggItem 2 2 3 2 3 2 2" xfId="5590"/>
    <cellStyle name="SAPBEXaggItem 2 2 3 2 3 3" xfId="5591"/>
    <cellStyle name="SAPBEXaggItem 2 2 3 2 4" xfId="5592"/>
    <cellStyle name="SAPBEXaggItem 2 2 3 2 4 2" xfId="5593"/>
    <cellStyle name="SAPBEXaggItem 2 2 3 2 4 2 2" xfId="5594"/>
    <cellStyle name="SAPBEXaggItem 2 2 3 2 5" xfId="5595"/>
    <cellStyle name="SAPBEXaggItem 2 2 3 2 5 2" xfId="5596"/>
    <cellStyle name="SAPBEXaggItem 2 2 3 2 6" xfId="27942"/>
    <cellStyle name="SAPBEXaggItem 2 2 3 2 7" xfId="27943"/>
    <cellStyle name="SAPBEXaggItem 2 2 3 2 8" xfId="49602"/>
    <cellStyle name="SAPBEXaggItem 2 2 3 20" xfId="27944"/>
    <cellStyle name="SAPBEXaggItem 2 2 3 21" xfId="27945"/>
    <cellStyle name="SAPBEXaggItem 2 2 3 22" xfId="27946"/>
    <cellStyle name="SAPBEXaggItem 2 2 3 23" xfId="27947"/>
    <cellStyle name="SAPBEXaggItem 2 2 3 24" xfId="27948"/>
    <cellStyle name="SAPBEXaggItem 2 2 3 25" xfId="27949"/>
    <cellStyle name="SAPBEXaggItem 2 2 3 26" xfId="27950"/>
    <cellStyle name="SAPBEXaggItem 2 2 3 27" xfId="27951"/>
    <cellStyle name="SAPBEXaggItem 2 2 3 28" xfId="48193"/>
    <cellStyle name="SAPBEXaggItem 2 2 3 29" xfId="49087"/>
    <cellStyle name="SAPBEXaggItem 2 2 3 3" xfId="27952"/>
    <cellStyle name="SAPBEXaggItem 2 2 3 4" xfId="27953"/>
    <cellStyle name="SAPBEXaggItem 2 2 3 5" xfId="27954"/>
    <cellStyle name="SAPBEXaggItem 2 2 3 6" xfId="27955"/>
    <cellStyle name="SAPBEXaggItem 2 2 3 7" xfId="27956"/>
    <cellStyle name="SAPBEXaggItem 2 2 3 8" xfId="27957"/>
    <cellStyle name="SAPBEXaggItem 2 2 3 9" xfId="27958"/>
    <cellStyle name="SAPBEXaggItem 2 2 30" xfId="27959"/>
    <cellStyle name="SAPBEXaggItem 2 2 31" xfId="27960"/>
    <cellStyle name="SAPBEXaggItem 2 2 32" xfId="27961"/>
    <cellStyle name="SAPBEXaggItem 2 2 33" xfId="48194"/>
    <cellStyle name="SAPBEXaggItem 2 2 34" xfId="49085"/>
    <cellStyle name="SAPBEXaggItem 2 2 4" xfId="712"/>
    <cellStyle name="SAPBEXaggItem 2 2 4 10" xfId="27962"/>
    <cellStyle name="SAPBEXaggItem 2 2 4 11" xfId="27963"/>
    <cellStyle name="SAPBEXaggItem 2 2 4 12" xfId="27964"/>
    <cellStyle name="SAPBEXaggItem 2 2 4 13" xfId="27965"/>
    <cellStyle name="SAPBEXaggItem 2 2 4 14" xfId="27966"/>
    <cellStyle name="SAPBEXaggItem 2 2 4 15" xfId="27967"/>
    <cellStyle name="SAPBEXaggItem 2 2 4 16" xfId="27968"/>
    <cellStyle name="SAPBEXaggItem 2 2 4 17" xfId="27969"/>
    <cellStyle name="SAPBEXaggItem 2 2 4 18" xfId="27970"/>
    <cellStyle name="SAPBEXaggItem 2 2 4 19" xfId="27971"/>
    <cellStyle name="SAPBEXaggItem 2 2 4 2" xfId="1645"/>
    <cellStyle name="SAPBEXaggItem 2 2 4 2 2" xfId="5597"/>
    <cellStyle name="SAPBEXaggItem 2 2 4 2 2 2" xfId="5598"/>
    <cellStyle name="SAPBEXaggItem 2 2 4 2 2 2 2" xfId="5599"/>
    <cellStyle name="SAPBEXaggItem 2 2 4 2 2 2 2 2" xfId="5600"/>
    <cellStyle name="SAPBEXaggItem 2 2 4 2 2 2 3" xfId="5601"/>
    <cellStyle name="SAPBEXaggItem 2 2 4 2 2 3" xfId="5602"/>
    <cellStyle name="SAPBEXaggItem 2 2 4 2 2 3 2" xfId="5603"/>
    <cellStyle name="SAPBEXaggItem 2 2 4 2 2 3 2 2" xfId="5604"/>
    <cellStyle name="SAPBEXaggItem 2 2 4 2 2 4" xfId="5605"/>
    <cellStyle name="SAPBEXaggItem 2 2 4 2 2 4 2" xfId="5606"/>
    <cellStyle name="SAPBEXaggItem 2 2 4 2 3" xfId="5607"/>
    <cellStyle name="SAPBEXaggItem 2 2 4 2 3 2" xfId="5608"/>
    <cellStyle name="SAPBEXaggItem 2 2 4 2 3 2 2" xfId="5609"/>
    <cellStyle name="SAPBEXaggItem 2 2 4 2 3 3" xfId="5610"/>
    <cellStyle name="SAPBEXaggItem 2 2 4 2 4" xfId="5611"/>
    <cellStyle name="SAPBEXaggItem 2 2 4 2 4 2" xfId="5612"/>
    <cellStyle name="SAPBEXaggItem 2 2 4 2 4 2 2" xfId="5613"/>
    <cellStyle name="SAPBEXaggItem 2 2 4 2 5" xfId="5614"/>
    <cellStyle name="SAPBEXaggItem 2 2 4 2 5 2" xfId="5615"/>
    <cellStyle name="SAPBEXaggItem 2 2 4 2 6" xfId="27972"/>
    <cellStyle name="SAPBEXaggItem 2 2 4 2 7" xfId="27973"/>
    <cellStyle name="SAPBEXaggItem 2 2 4 2 8" xfId="49603"/>
    <cellStyle name="SAPBEXaggItem 2 2 4 20" xfId="27974"/>
    <cellStyle name="SAPBEXaggItem 2 2 4 21" xfId="27975"/>
    <cellStyle name="SAPBEXaggItem 2 2 4 22" xfId="27976"/>
    <cellStyle name="SAPBEXaggItem 2 2 4 23" xfId="27977"/>
    <cellStyle name="SAPBEXaggItem 2 2 4 24" xfId="27978"/>
    <cellStyle name="SAPBEXaggItem 2 2 4 25" xfId="27979"/>
    <cellStyle name="SAPBEXaggItem 2 2 4 26" xfId="27980"/>
    <cellStyle name="SAPBEXaggItem 2 2 4 27" xfId="27981"/>
    <cellStyle name="SAPBEXaggItem 2 2 4 28" xfId="48195"/>
    <cellStyle name="SAPBEXaggItem 2 2 4 29" xfId="49088"/>
    <cellStyle name="SAPBEXaggItem 2 2 4 3" xfId="27982"/>
    <cellStyle name="SAPBEXaggItem 2 2 4 4" xfId="27983"/>
    <cellStyle name="SAPBEXaggItem 2 2 4 5" xfId="27984"/>
    <cellStyle name="SAPBEXaggItem 2 2 4 6" xfId="27985"/>
    <cellStyle name="SAPBEXaggItem 2 2 4 7" xfId="27986"/>
    <cellStyle name="SAPBEXaggItem 2 2 4 8" xfId="27987"/>
    <cellStyle name="SAPBEXaggItem 2 2 4 9" xfId="27988"/>
    <cellStyle name="SAPBEXaggItem 2 2 5" xfId="713"/>
    <cellStyle name="SAPBEXaggItem 2 2 5 10" xfId="27989"/>
    <cellStyle name="SAPBEXaggItem 2 2 5 11" xfId="27990"/>
    <cellStyle name="SAPBEXaggItem 2 2 5 12" xfId="27991"/>
    <cellStyle name="SAPBEXaggItem 2 2 5 13" xfId="27992"/>
    <cellStyle name="SAPBEXaggItem 2 2 5 14" xfId="27993"/>
    <cellStyle name="SAPBEXaggItem 2 2 5 15" xfId="27994"/>
    <cellStyle name="SAPBEXaggItem 2 2 5 16" xfId="27995"/>
    <cellStyle name="SAPBEXaggItem 2 2 5 17" xfId="27996"/>
    <cellStyle name="SAPBEXaggItem 2 2 5 18" xfId="27997"/>
    <cellStyle name="SAPBEXaggItem 2 2 5 19" xfId="27998"/>
    <cellStyle name="SAPBEXaggItem 2 2 5 2" xfId="1646"/>
    <cellStyle name="SAPBEXaggItem 2 2 5 2 2" xfId="5616"/>
    <cellStyle name="SAPBEXaggItem 2 2 5 2 2 2" xfId="5617"/>
    <cellStyle name="SAPBEXaggItem 2 2 5 2 2 2 2" xfId="5618"/>
    <cellStyle name="SAPBEXaggItem 2 2 5 2 2 2 2 2" xfId="5619"/>
    <cellStyle name="SAPBEXaggItem 2 2 5 2 2 2 3" xfId="5620"/>
    <cellStyle name="SAPBEXaggItem 2 2 5 2 2 3" xfId="5621"/>
    <cellStyle name="SAPBEXaggItem 2 2 5 2 2 3 2" xfId="5622"/>
    <cellStyle name="SAPBEXaggItem 2 2 5 2 2 3 2 2" xfId="5623"/>
    <cellStyle name="SAPBEXaggItem 2 2 5 2 2 4" xfId="5624"/>
    <cellStyle name="SAPBEXaggItem 2 2 5 2 2 4 2" xfId="5625"/>
    <cellStyle name="SAPBEXaggItem 2 2 5 2 3" xfId="5626"/>
    <cellStyle name="SAPBEXaggItem 2 2 5 2 3 2" xfId="5627"/>
    <cellStyle name="SAPBEXaggItem 2 2 5 2 3 2 2" xfId="5628"/>
    <cellStyle name="SAPBEXaggItem 2 2 5 2 3 3" xfId="5629"/>
    <cellStyle name="SAPBEXaggItem 2 2 5 2 4" xfId="5630"/>
    <cellStyle name="SAPBEXaggItem 2 2 5 2 4 2" xfId="5631"/>
    <cellStyle name="SAPBEXaggItem 2 2 5 2 4 2 2" xfId="5632"/>
    <cellStyle name="SAPBEXaggItem 2 2 5 2 5" xfId="5633"/>
    <cellStyle name="SAPBEXaggItem 2 2 5 2 5 2" xfId="5634"/>
    <cellStyle name="SAPBEXaggItem 2 2 5 2 6" xfId="27999"/>
    <cellStyle name="SAPBEXaggItem 2 2 5 2 7" xfId="28000"/>
    <cellStyle name="SAPBEXaggItem 2 2 5 2 8" xfId="49604"/>
    <cellStyle name="SAPBEXaggItem 2 2 5 20" xfId="28001"/>
    <cellStyle name="SAPBEXaggItem 2 2 5 21" xfId="28002"/>
    <cellStyle name="SAPBEXaggItem 2 2 5 22" xfId="28003"/>
    <cellStyle name="SAPBEXaggItem 2 2 5 23" xfId="28004"/>
    <cellStyle name="SAPBEXaggItem 2 2 5 24" xfId="28005"/>
    <cellStyle name="SAPBEXaggItem 2 2 5 25" xfId="28006"/>
    <cellStyle name="SAPBEXaggItem 2 2 5 26" xfId="28007"/>
    <cellStyle name="SAPBEXaggItem 2 2 5 27" xfId="28008"/>
    <cellStyle name="SAPBEXaggItem 2 2 5 28" xfId="48196"/>
    <cellStyle name="SAPBEXaggItem 2 2 5 29" xfId="49089"/>
    <cellStyle name="SAPBEXaggItem 2 2 5 3" xfId="28009"/>
    <cellStyle name="SAPBEXaggItem 2 2 5 4" xfId="28010"/>
    <cellStyle name="SAPBEXaggItem 2 2 5 5" xfId="28011"/>
    <cellStyle name="SAPBEXaggItem 2 2 5 6" xfId="28012"/>
    <cellStyle name="SAPBEXaggItem 2 2 5 7" xfId="28013"/>
    <cellStyle name="SAPBEXaggItem 2 2 5 8" xfId="28014"/>
    <cellStyle name="SAPBEXaggItem 2 2 5 9" xfId="28015"/>
    <cellStyle name="SAPBEXaggItem 2 2 6" xfId="714"/>
    <cellStyle name="SAPBEXaggItem 2 2 6 10" xfId="28016"/>
    <cellStyle name="SAPBEXaggItem 2 2 6 11" xfId="28017"/>
    <cellStyle name="SAPBEXaggItem 2 2 6 12" xfId="28018"/>
    <cellStyle name="SAPBEXaggItem 2 2 6 13" xfId="28019"/>
    <cellStyle name="SAPBEXaggItem 2 2 6 14" xfId="28020"/>
    <cellStyle name="SAPBEXaggItem 2 2 6 15" xfId="28021"/>
    <cellStyle name="SAPBEXaggItem 2 2 6 16" xfId="28022"/>
    <cellStyle name="SAPBEXaggItem 2 2 6 17" xfId="28023"/>
    <cellStyle name="SAPBEXaggItem 2 2 6 18" xfId="28024"/>
    <cellStyle name="SAPBEXaggItem 2 2 6 19" xfId="28025"/>
    <cellStyle name="SAPBEXaggItem 2 2 6 2" xfId="1647"/>
    <cellStyle name="SAPBEXaggItem 2 2 6 2 2" xfId="5635"/>
    <cellStyle name="SAPBEXaggItem 2 2 6 2 2 2" xfId="5636"/>
    <cellStyle name="SAPBEXaggItem 2 2 6 2 2 2 2" xfId="5637"/>
    <cellStyle name="SAPBEXaggItem 2 2 6 2 2 2 2 2" xfId="5638"/>
    <cellStyle name="SAPBEXaggItem 2 2 6 2 2 2 3" xfId="5639"/>
    <cellStyle name="SAPBEXaggItem 2 2 6 2 2 3" xfId="5640"/>
    <cellStyle name="SAPBEXaggItem 2 2 6 2 2 3 2" xfId="5641"/>
    <cellStyle name="SAPBEXaggItem 2 2 6 2 2 3 2 2" xfId="5642"/>
    <cellStyle name="SAPBEXaggItem 2 2 6 2 2 4" xfId="5643"/>
    <cellStyle name="SAPBEXaggItem 2 2 6 2 2 4 2" xfId="5644"/>
    <cellStyle name="SAPBEXaggItem 2 2 6 2 3" xfId="5645"/>
    <cellStyle name="SAPBEXaggItem 2 2 6 2 3 2" xfId="5646"/>
    <cellStyle name="SAPBEXaggItem 2 2 6 2 3 2 2" xfId="5647"/>
    <cellStyle name="SAPBEXaggItem 2 2 6 2 3 3" xfId="5648"/>
    <cellStyle name="SAPBEXaggItem 2 2 6 2 4" xfId="5649"/>
    <cellStyle name="SAPBEXaggItem 2 2 6 2 4 2" xfId="5650"/>
    <cellStyle name="SAPBEXaggItem 2 2 6 2 4 2 2" xfId="5651"/>
    <cellStyle name="SAPBEXaggItem 2 2 6 2 5" xfId="5652"/>
    <cellStyle name="SAPBEXaggItem 2 2 6 2 5 2" xfId="5653"/>
    <cellStyle name="SAPBEXaggItem 2 2 6 2 6" xfId="28026"/>
    <cellStyle name="SAPBEXaggItem 2 2 6 2 7" xfId="28027"/>
    <cellStyle name="SAPBEXaggItem 2 2 6 2 8" xfId="49605"/>
    <cellStyle name="SAPBEXaggItem 2 2 6 20" xfId="28028"/>
    <cellStyle name="SAPBEXaggItem 2 2 6 21" xfId="28029"/>
    <cellStyle name="SAPBEXaggItem 2 2 6 22" xfId="28030"/>
    <cellStyle name="SAPBEXaggItem 2 2 6 23" xfId="28031"/>
    <cellStyle name="SAPBEXaggItem 2 2 6 24" xfId="28032"/>
    <cellStyle name="SAPBEXaggItem 2 2 6 25" xfId="28033"/>
    <cellStyle name="SAPBEXaggItem 2 2 6 26" xfId="28034"/>
    <cellStyle name="SAPBEXaggItem 2 2 6 27" xfId="28035"/>
    <cellStyle name="SAPBEXaggItem 2 2 6 28" xfId="48197"/>
    <cellStyle name="SAPBEXaggItem 2 2 6 29" xfId="49090"/>
    <cellStyle name="SAPBEXaggItem 2 2 6 3" xfId="28036"/>
    <cellStyle name="SAPBEXaggItem 2 2 6 4" xfId="28037"/>
    <cellStyle name="SAPBEXaggItem 2 2 6 5" xfId="28038"/>
    <cellStyle name="SAPBEXaggItem 2 2 6 6" xfId="28039"/>
    <cellStyle name="SAPBEXaggItem 2 2 6 7" xfId="28040"/>
    <cellStyle name="SAPBEXaggItem 2 2 6 8" xfId="28041"/>
    <cellStyle name="SAPBEXaggItem 2 2 6 9" xfId="28042"/>
    <cellStyle name="SAPBEXaggItem 2 2 7" xfId="1648"/>
    <cellStyle name="SAPBEXaggItem 2 2 7 2" xfId="5654"/>
    <cellStyle name="SAPBEXaggItem 2 2 7 2 2" xfId="5655"/>
    <cellStyle name="SAPBEXaggItem 2 2 7 2 2 2" xfId="5656"/>
    <cellStyle name="SAPBEXaggItem 2 2 7 2 2 2 2" xfId="5657"/>
    <cellStyle name="SAPBEXaggItem 2 2 7 2 2 3" xfId="5658"/>
    <cellStyle name="SAPBEXaggItem 2 2 7 2 3" xfId="5659"/>
    <cellStyle name="SAPBEXaggItem 2 2 7 2 3 2" xfId="5660"/>
    <cellStyle name="SAPBEXaggItem 2 2 7 2 3 2 2" xfId="5661"/>
    <cellStyle name="SAPBEXaggItem 2 2 7 2 4" xfId="5662"/>
    <cellStyle name="SAPBEXaggItem 2 2 7 2 4 2" xfId="5663"/>
    <cellStyle name="SAPBEXaggItem 2 2 7 3" xfId="5664"/>
    <cellStyle name="SAPBEXaggItem 2 2 7 3 2" xfId="5665"/>
    <cellStyle name="SAPBEXaggItem 2 2 7 3 2 2" xfId="5666"/>
    <cellStyle name="SAPBEXaggItem 2 2 7 3 3" xfId="5667"/>
    <cellStyle name="SAPBEXaggItem 2 2 7 4" xfId="5668"/>
    <cellStyle name="SAPBEXaggItem 2 2 7 4 2" xfId="5669"/>
    <cellStyle name="SAPBEXaggItem 2 2 7 4 2 2" xfId="5670"/>
    <cellStyle name="SAPBEXaggItem 2 2 7 5" xfId="5671"/>
    <cellStyle name="SAPBEXaggItem 2 2 7 5 2" xfId="5672"/>
    <cellStyle name="SAPBEXaggItem 2 2 7 6" xfId="28043"/>
    <cellStyle name="SAPBEXaggItem 2 2 7 7" xfId="28044"/>
    <cellStyle name="SAPBEXaggItem 2 2 7 8" xfId="49600"/>
    <cellStyle name="SAPBEXaggItem 2 2 8" xfId="28045"/>
    <cellStyle name="SAPBEXaggItem 2 2 9" xfId="28046"/>
    <cellStyle name="SAPBEXaggItem 2 20" xfId="28047"/>
    <cellStyle name="SAPBEXaggItem 2 21" xfId="28048"/>
    <cellStyle name="SAPBEXaggItem 2 22" xfId="28049"/>
    <cellStyle name="SAPBEXaggItem 2 23" xfId="28050"/>
    <cellStyle name="SAPBEXaggItem 2 24" xfId="28051"/>
    <cellStyle name="SAPBEXaggItem 2 25" xfId="28052"/>
    <cellStyle name="SAPBEXaggItem 2 26" xfId="28053"/>
    <cellStyle name="SAPBEXaggItem 2 27" xfId="28054"/>
    <cellStyle name="SAPBEXaggItem 2 28" xfId="28055"/>
    <cellStyle name="SAPBEXaggItem 2 29" xfId="28056"/>
    <cellStyle name="SAPBEXaggItem 2 3" xfId="715"/>
    <cellStyle name="SAPBEXaggItem 2 3 10" xfId="28057"/>
    <cellStyle name="SAPBEXaggItem 2 3 11" xfId="28058"/>
    <cellStyle name="SAPBEXaggItem 2 3 12" xfId="28059"/>
    <cellStyle name="SAPBEXaggItem 2 3 13" xfId="28060"/>
    <cellStyle name="SAPBEXaggItem 2 3 14" xfId="28061"/>
    <cellStyle name="SAPBEXaggItem 2 3 15" xfId="28062"/>
    <cellStyle name="SAPBEXaggItem 2 3 16" xfId="28063"/>
    <cellStyle name="SAPBEXaggItem 2 3 17" xfId="28064"/>
    <cellStyle name="SAPBEXaggItem 2 3 18" xfId="28065"/>
    <cellStyle name="SAPBEXaggItem 2 3 19" xfId="28066"/>
    <cellStyle name="SAPBEXaggItem 2 3 2" xfId="1649"/>
    <cellStyle name="SAPBEXaggItem 2 3 2 2" xfId="5673"/>
    <cellStyle name="SAPBEXaggItem 2 3 2 2 2" xfId="5674"/>
    <cellStyle name="SAPBEXaggItem 2 3 2 2 2 2" xfId="5675"/>
    <cellStyle name="SAPBEXaggItem 2 3 2 2 2 2 2" xfId="5676"/>
    <cellStyle name="SAPBEXaggItem 2 3 2 2 2 3" xfId="5677"/>
    <cellStyle name="SAPBEXaggItem 2 3 2 2 3" xfId="5678"/>
    <cellStyle name="SAPBEXaggItem 2 3 2 2 3 2" xfId="5679"/>
    <cellStyle name="SAPBEXaggItem 2 3 2 2 3 2 2" xfId="5680"/>
    <cellStyle name="SAPBEXaggItem 2 3 2 2 4" xfId="5681"/>
    <cellStyle name="SAPBEXaggItem 2 3 2 2 4 2" xfId="5682"/>
    <cellStyle name="SAPBEXaggItem 2 3 2 3" xfId="5683"/>
    <cellStyle name="SAPBEXaggItem 2 3 2 3 2" xfId="5684"/>
    <cellStyle name="SAPBEXaggItem 2 3 2 3 2 2" xfId="5685"/>
    <cellStyle name="SAPBEXaggItem 2 3 2 3 3" xfId="5686"/>
    <cellStyle name="SAPBEXaggItem 2 3 2 4" xfId="5687"/>
    <cellStyle name="SAPBEXaggItem 2 3 2 4 2" xfId="5688"/>
    <cellStyle name="SAPBEXaggItem 2 3 2 4 2 2" xfId="5689"/>
    <cellStyle name="SAPBEXaggItem 2 3 2 5" xfId="5690"/>
    <cellStyle name="SAPBEXaggItem 2 3 2 5 2" xfId="5691"/>
    <cellStyle name="SAPBEXaggItem 2 3 2 6" xfId="28067"/>
    <cellStyle name="SAPBEXaggItem 2 3 2 7" xfId="28068"/>
    <cellStyle name="SAPBEXaggItem 2 3 2 8" xfId="49606"/>
    <cellStyle name="SAPBEXaggItem 2 3 20" xfId="28069"/>
    <cellStyle name="SAPBEXaggItem 2 3 21" xfId="28070"/>
    <cellStyle name="SAPBEXaggItem 2 3 22" xfId="28071"/>
    <cellStyle name="SAPBEXaggItem 2 3 23" xfId="28072"/>
    <cellStyle name="SAPBEXaggItem 2 3 24" xfId="28073"/>
    <cellStyle name="SAPBEXaggItem 2 3 25" xfId="28074"/>
    <cellStyle name="SAPBEXaggItem 2 3 26" xfId="28075"/>
    <cellStyle name="SAPBEXaggItem 2 3 27" xfId="28076"/>
    <cellStyle name="SAPBEXaggItem 2 3 28" xfId="48198"/>
    <cellStyle name="SAPBEXaggItem 2 3 29" xfId="49091"/>
    <cellStyle name="SAPBEXaggItem 2 3 3" xfId="28077"/>
    <cellStyle name="SAPBEXaggItem 2 3 4" xfId="28078"/>
    <cellStyle name="SAPBEXaggItem 2 3 5" xfId="28079"/>
    <cellStyle name="SAPBEXaggItem 2 3 6" xfId="28080"/>
    <cellStyle name="SAPBEXaggItem 2 3 7" xfId="28081"/>
    <cellStyle name="SAPBEXaggItem 2 3 8" xfId="28082"/>
    <cellStyle name="SAPBEXaggItem 2 3 9" xfId="28083"/>
    <cellStyle name="SAPBEXaggItem 2 30" xfId="28084"/>
    <cellStyle name="SAPBEXaggItem 2 31" xfId="28085"/>
    <cellStyle name="SAPBEXaggItem 2 32" xfId="28086"/>
    <cellStyle name="SAPBEXaggItem 2 33" xfId="48199"/>
    <cellStyle name="SAPBEXaggItem 2 34" xfId="49084"/>
    <cellStyle name="SAPBEXaggItem 2 4" xfId="716"/>
    <cellStyle name="SAPBEXaggItem 2 4 10" xfId="28087"/>
    <cellStyle name="SAPBEXaggItem 2 4 11" xfId="28088"/>
    <cellStyle name="SAPBEXaggItem 2 4 12" xfId="28089"/>
    <cellStyle name="SAPBEXaggItem 2 4 13" xfId="28090"/>
    <cellStyle name="SAPBEXaggItem 2 4 14" xfId="28091"/>
    <cellStyle name="SAPBEXaggItem 2 4 15" xfId="28092"/>
    <cellStyle name="SAPBEXaggItem 2 4 16" xfId="28093"/>
    <cellStyle name="SAPBEXaggItem 2 4 17" xfId="28094"/>
    <cellStyle name="SAPBEXaggItem 2 4 18" xfId="28095"/>
    <cellStyle name="SAPBEXaggItem 2 4 19" xfId="28096"/>
    <cellStyle name="SAPBEXaggItem 2 4 2" xfId="1650"/>
    <cellStyle name="SAPBEXaggItem 2 4 2 2" xfId="5692"/>
    <cellStyle name="SAPBEXaggItem 2 4 2 2 2" xfId="5693"/>
    <cellStyle name="SAPBEXaggItem 2 4 2 2 2 2" xfId="5694"/>
    <cellStyle name="SAPBEXaggItem 2 4 2 2 2 2 2" xfId="5695"/>
    <cellStyle name="SAPBEXaggItem 2 4 2 2 2 3" xfId="5696"/>
    <cellStyle name="SAPBEXaggItem 2 4 2 2 3" xfId="5697"/>
    <cellStyle name="SAPBEXaggItem 2 4 2 2 3 2" xfId="5698"/>
    <cellStyle name="SAPBEXaggItem 2 4 2 2 3 2 2" xfId="5699"/>
    <cellStyle name="SAPBEXaggItem 2 4 2 2 4" xfId="5700"/>
    <cellStyle name="SAPBEXaggItem 2 4 2 2 4 2" xfId="5701"/>
    <cellStyle name="SAPBEXaggItem 2 4 2 3" xfId="5702"/>
    <cellStyle name="SAPBEXaggItem 2 4 2 3 2" xfId="5703"/>
    <cellStyle name="SAPBEXaggItem 2 4 2 3 2 2" xfId="5704"/>
    <cellStyle name="SAPBEXaggItem 2 4 2 3 3" xfId="5705"/>
    <cellStyle name="SAPBEXaggItem 2 4 2 4" xfId="5706"/>
    <cellStyle name="SAPBEXaggItem 2 4 2 4 2" xfId="5707"/>
    <cellStyle name="SAPBEXaggItem 2 4 2 4 2 2" xfId="5708"/>
    <cellStyle name="SAPBEXaggItem 2 4 2 5" xfId="5709"/>
    <cellStyle name="SAPBEXaggItem 2 4 2 5 2" xfId="5710"/>
    <cellStyle name="SAPBEXaggItem 2 4 2 6" xfId="28097"/>
    <cellStyle name="SAPBEXaggItem 2 4 2 7" xfId="28098"/>
    <cellStyle name="SAPBEXaggItem 2 4 2 8" xfId="49607"/>
    <cellStyle name="SAPBEXaggItem 2 4 20" xfId="28099"/>
    <cellStyle name="SAPBEXaggItem 2 4 21" xfId="28100"/>
    <cellStyle name="SAPBEXaggItem 2 4 22" xfId="28101"/>
    <cellStyle name="SAPBEXaggItem 2 4 23" xfId="28102"/>
    <cellStyle name="SAPBEXaggItem 2 4 24" xfId="28103"/>
    <cellStyle name="SAPBEXaggItem 2 4 25" xfId="28104"/>
    <cellStyle name="SAPBEXaggItem 2 4 26" xfId="28105"/>
    <cellStyle name="SAPBEXaggItem 2 4 27" xfId="28106"/>
    <cellStyle name="SAPBEXaggItem 2 4 28" xfId="48200"/>
    <cellStyle name="SAPBEXaggItem 2 4 29" xfId="49092"/>
    <cellStyle name="SAPBEXaggItem 2 4 3" xfId="28107"/>
    <cellStyle name="SAPBEXaggItem 2 4 4" xfId="28108"/>
    <cellStyle name="SAPBEXaggItem 2 4 5" xfId="28109"/>
    <cellStyle name="SAPBEXaggItem 2 4 6" xfId="28110"/>
    <cellStyle name="SAPBEXaggItem 2 4 7" xfId="28111"/>
    <cellStyle name="SAPBEXaggItem 2 4 8" xfId="28112"/>
    <cellStyle name="SAPBEXaggItem 2 4 9" xfId="28113"/>
    <cellStyle name="SAPBEXaggItem 2 5" xfId="717"/>
    <cellStyle name="SAPBEXaggItem 2 5 10" xfId="28114"/>
    <cellStyle name="SAPBEXaggItem 2 5 11" xfId="28115"/>
    <cellStyle name="SAPBEXaggItem 2 5 12" xfId="28116"/>
    <cellStyle name="SAPBEXaggItem 2 5 13" xfId="28117"/>
    <cellStyle name="SAPBEXaggItem 2 5 14" xfId="28118"/>
    <cellStyle name="SAPBEXaggItem 2 5 15" xfId="28119"/>
    <cellStyle name="SAPBEXaggItem 2 5 16" xfId="28120"/>
    <cellStyle name="SAPBEXaggItem 2 5 17" xfId="28121"/>
    <cellStyle name="SAPBEXaggItem 2 5 18" xfId="28122"/>
    <cellStyle name="SAPBEXaggItem 2 5 19" xfId="28123"/>
    <cellStyle name="SAPBEXaggItem 2 5 2" xfId="1651"/>
    <cellStyle name="SAPBEXaggItem 2 5 2 2" xfId="5711"/>
    <cellStyle name="SAPBEXaggItem 2 5 2 2 2" xfId="5712"/>
    <cellStyle name="SAPBEXaggItem 2 5 2 2 2 2" xfId="5713"/>
    <cellStyle name="SAPBEXaggItem 2 5 2 2 2 2 2" xfId="5714"/>
    <cellStyle name="SAPBEXaggItem 2 5 2 2 2 3" xfId="5715"/>
    <cellStyle name="SAPBEXaggItem 2 5 2 2 3" xfId="5716"/>
    <cellStyle name="SAPBEXaggItem 2 5 2 2 3 2" xfId="5717"/>
    <cellStyle name="SAPBEXaggItem 2 5 2 2 3 2 2" xfId="5718"/>
    <cellStyle name="SAPBEXaggItem 2 5 2 2 4" xfId="5719"/>
    <cellStyle name="SAPBEXaggItem 2 5 2 2 4 2" xfId="5720"/>
    <cellStyle name="SAPBEXaggItem 2 5 2 3" xfId="5721"/>
    <cellStyle name="SAPBEXaggItem 2 5 2 3 2" xfId="5722"/>
    <cellStyle name="SAPBEXaggItem 2 5 2 3 2 2" xfId="5723"/>
    <cellStyle name="SAPBEXaggItem 2 5 2 3 3" xfId="5724"/>
    <cellStyle name="SAPBEXaggItem 2 5 2 4" xfId="5725"/>
    <cellStyle name="SAPBEXaggItem 2 5 2 4 2" xfId="5726"/>
    <cellStyle name="SAPBEXaggItem 2 5 2 4 2 2" xfId="5727"/>
    <cellStyle name="SAPBEXaggItem 2 5 2 5" xfId="5728"/>
    <cellStyle name="SAPBEXaggItem 2 5 2 5 2" xfId="5729"/>
    <cellStyle name="SAPBEXaggItem 2 5 2 6" xfId="28124"/>
    <cellStyle name="SAPBEXaggItem 2 5 2 7" xfId="28125"/>
    <cellStyle name="SAPBEXaggItem 2 5 2 8" xfId="49608"/>
    <cellStyle name="SAPBEXaggItem 2 5 20" xfId="28126"/>
    <cellStyle name="SAPBEXaggItem 2 5 21" xfId="28127"/>
    <cellStyle name="SAPBEXaggItem 2 5 22" xfId="28128"/>
    <cellStyle name="SAPBEXaggItem 2 5 23" xfId="28129"/>
    <cellStyle name="SAPBEXaggItem 2 5 24" xfId="28130"/>
    <cellStyle name="SAPBEXaggItem 2 5 25" xfId="28131"/>
    <cellStyle name="SAPBEXaggItem 2 5 26" xfId="28132"/>
    <cellStyle name="SAPBEXaggItem 2 5 27" xfId="28133"/>
    <cellStyle name="SAPBEXaggItem 2 5 28" xfId="48201"/>
    <cellStyle name="SAPBEXaggItem 2 5 29" xfId="49093"/>
    <cellStyle name="SAPBEXaggItem 2 5 3" xfId="28134"/>
    <cellStyle name="SAPBEXaggItem 2 5 4" xfId="28135"/>
    <cellStyle name="SAPBEXaggItem 2 5 5" xfId="28136"/>
    <cellStyle name="SAPBEXaggItem 2 5 6" xfId="28137"/>
    <cellStyle name="SAPBEXaggItem 2 5 7" xfId="28138"/>
    <cellStyle name="SAPBEXaggItem 2 5 8" xfId="28139"/>
    <cellStyle name="SAPBEXaggItem 2 5 9" xfId="28140"/>
    <cellStyle name="SAPBEXaggItem 2 6" xfId="718"/>
    <cellStyle name="SAPBEXaggItem 2 6 10" xfId="28141"/>
    <cellStyle name="SAPBEXaggItem 2 6 11" xfId="28142"/>
    <cellStyle name="SAPBEXaggItem 2 6 12" xfId="28143"/>
    <cellStyle name="SAPBEXaggItem 2 6 13" xfId="28144"/>
    <cellStyle name="SAPBEXaggItem 2 6 14" xfId="28145"/>
    <cellStyle name="SAPBEXaggItem 2 6 15" xfId="28146"/>
    <cellStyle name="SAPBEXaggItem 2 6 16" xfId="28147"/>
    <cellStyle name="SAPBEXaggItem 2 6 17" xfId="28148"/>
    <cellStyle name="SAPBEXaggItem 2 6 18" xfId="28149"/>
    <cellStyle name="SAPBEXaggItem 2 6 19" xfId="28150"/>
    <cellStyle name="SAPBEXaggItem 2 6 2" xfId="1652"/>
    <cellStyle name="SAPBEXaggItem 2 6 2 2" xfId="5730"/>
    <cellStyle name="SAPBEXaggItem 2 6 2 2 2" xfId="5731"/>
    <cellStyle name="SAPBEXaggItem 2 6 2 2 2 2" xfId="5732"/>
    <cellStyle name="SAPBEXaggItem 2 6 2 2 2 2 2" xfId="5733"/>
    <cellStyle name="SAPBEXaggItem 2 6 2 2 2 3" xfId="5734"/>
    <cellStyle name="SAPBEXaggItem 2 6 2 2 3" xfId="5735"/>
    <cellStyle name="SAPBEXaggItem 2 6 2 2 3 2" xfId="5736"/>
    <cellStyle name="SAPBEXaggItem 2 6 2 2 3 2 2" xfId="5737"/>
    <cellStyle name="SAPBEXaggItem 2 6 2 2 4" xfId="5738"/>
    <cellStyle name="SAPBEXaggItem 2 6 2 2 4 2" xfId="5739"/>
    <cellStyle name="SAPBEXaggItem 2 6 2 3" xfId="5740"/>
    <cellStyle name="SAPBEXaggItem 2 6 2 3 2" xfId="5741"/>
    <cellStyle name="SAPBEXaggItem 2 6 2 3 2 2" xfId="5742"/>
    <cellStyle name="SAPBEXaggItem 2 6 2 3 3" xfId="5743"/>
    <cellStyle name="SAPBEXaggItem 2 6 2 4" xfId="5744"/>
    <cellStyle name="SAPBEXaggItem 2 6 2 4 2" xfId="5745"/>
    <cellStyle name="SAPBEXaggItem 2 6 2 4 2 2" xfId="5746"/>
    <cellStyle name="SAPBEXaggItem 2 6 2 5" xfId="5747"/>
    <cellStyle name="SAPBEXaggItem 2 6 2 5 2" xfId="5748"/>
    <cellStyle name="SAPBEXaggItem 2 6 2 6" xfId="28151"/>
    <cellStyle name="SAPBEXaggItem 2 6 2 7" xfId="28152"/>
    <cellStyle name="SAPBEXaggItem 2 6 2 8" xfId="49609"/>
    <cellStyle name="SAPBEXaggItem 2 6 20" xfId="28153"/>
    <cellStyle name="SAPBEXaggItem 2 6 21" xfId="28154"/>
    <cellStyle name="SAPBEXaggItem 2 6 22" xfId="28155"/>
    <cellStyle name="SAPBEXaggItem 2 6 23" xfId="28156"/>
    <cellStyle name="SAPBEXaggItem 2 6 24" xfId="28157"/>
    <cellStyle name="SAPBEXaggItem 2 6 25" xfId="28158"/>
    <cellStyle name="SAPBEXaggItem 2 6 26" xfId="28159"/>
    <cellStyle name="SAPBEXaggItem 2 6 27" xfId="28160"/>
    <cellStyle name="SAPBEXaggItem 2 6 28" xfId="48202"/>
    <cellStyle name="SAPBEXaggItem 2 6 29" xfId="49094"/>
    <cellStyle name="SAPBEXaggItem 2 6 3" xfId="28161"/>
    <cellStyle name="SAPBEXaggItem 2 6 4" xfId="28162"/>
    <cellStyle name="SAPBEXaggItem 2 6 5" xfId="28163"/>
    <cellStyle name="SAPBEXaggItem 2 6 6" xfId="28164"/>
    <cellStyle name="SAPBEXaggItem 2 6 7" xfId="28165"/>
    <cellStyle name="SAPBEXaggItem 2 6 8" xfId="28166"/>
    <cellStyle name="SAPBEXaggItem 2 6 9" xfId="28167"/>
    <cellStyle name="SAPBEXaggItem 2 7" xfId="1653"/>
    <cellStyle name="SAPBEXaggItem 2 7 2" xfId="1654"/>
    <cellStyle name="SAPBEXaggItem 2 7 2 2" xfId="5749"/>
    <cellStyle name="SAPBEXaggItem 2 7 2 2 2" xfId="5750"/>
    <cellStyle name="SAPBEXaggItem 2 7 2 2 2 2" xfId="5751"/>
    <cellStyle name="SAPBEXaggItem 2 7 2 2 3" xfId="5752"/>
    <cellStyle name="SAPBEXaggItem 2 7 2 3" xfId="5753"/>
    <cellStyle name="SAPBEXaggItem 2 7 2 3 2" xfId="5754"/>
    <cellStyle name="SAPBEXaggItem 2 7 2 3 2 2" xfId="5755"/>
    <cellStyle name="SAPBEXaggItem 2 7 2 4" xfId="5756"/>
    <cellStyle name="SAPBEXaggItem 2 7 2 4 2" xfId="5757"/>
    <cellStyle name="SAPBEXaggItem 2 7 2 5" xfId="49610"/>
    <cellStyle name="SAPBEXaggItem 2 7 3" xfId="5758"/>
    <cellStyle name="SAPBEXaggItem 2 7 3 2" xfId="5759"/>
    <cellStyle name="SAPBEXaggItem 2 7 3 2 2" xfId="5760"/>
    <cellStyle name="SAPBEXaggItem 2 7 3 2 2 2" xfId="5761"/>
    <cellStyle name="SAPBEXaggItem 2 7 3 2 3" xfId="5762"/>
    <cellStyle name="SAPBEXaggItem 2 7 3 3" xfId="5763"/>
    <cellStyle name="SAPBEXaggItem 2 7 3 3 2" xfId="5764"/>
    <cellStyle name="SAPBEXaggItem 2 7 3 3 2 2" xfId="5765"/>
    <cellStyle name="SAPBEXaggItem 2 7 3 4" xfId="5766"/>
    <cellStyle name="SAPBEXaggItem 2 7 3 4 2" xfId="5767"/>
    <cellStyle name="SAPBEXaggItem 2 7 3 5" xfId="28168"/>
    <cellStyle name="SAPBEXaggItem 2 7 4" xfId="5768"/>
    <cellStyle name="SAPBEXaggItem 2 7 4 2" xfId="5769"/>
    <cellStyle name="SAPBEXaggItem 2 7 4 2 2" xfId="5770"/>
    <cellStyle name="SAPBEXaggItem 2 7 4 2 2 2" xfId="5771"/>
    <cellStyle name="SAPBEXaggItem 2 7 4 3" xfId="5772"/>
    <cellStyle name="SAPBEXaggItem 2 7 4 3 2" xfId="5773"/>
    <cellStyle name="SAPBEXaggItem 2 7 5" xfId="5774"/>
    <cellStyle name="SAPBEXaggItem 2 7 5 2" xfId="5775"/>
    <cellStyle name="SAPBEXaggItem 2 7 5 2 2" xfId="5776"/>
    <cellStyle name="SAPBEXaggItem 2 7 5 3" xfId="5777"/>
    <cellStyle name="SAPBEXaggItem 2 7 6" xfId="5778"/>
    <cellStyle name="SAPBEXaggItem 2 7 6 2" xfId="5779"/>
    <cellStyle name="SAPBEXaggItem 2 7 6 2 2" xfId="5780"/>
    <cellStyle name="SAPBEXaggItem 2 7 7" xfId="5781"/>
    <cellStyle name="SAPBEXaggItem 2 7 7 2" xfId="5782"/>
    <cellStyle name="SAPBEXaggItem 2 7 8" xfId="48203"/>
    <cellStyle name="SAPBEXaggItem 2 7 9" xfId="49095"/>
    <cellStyle name="SAPBEXaggItem 2 8" xfId="28169"/>
    <cellStyle name="SAPBEXaggItem 2 8 2" xfId="49599"/>
    <cellStyle name="SAPBEXaggItem 2 9" xfId="28170"/>
    <cellStyle name="SAPBEXaggItem 20" xfId="28171"/>
    <cellStyle name="SAPBEXaggItem 21" xfId="28172"/>
    <cellStyle name="SAPBEXaggItem 22" xfId="28173"/>
    <cellStyle name="SAPBEXaggItem 23" xfId="28174"/>
    <cellStyle name="SAPBEXaggItem 24" xfId="28175"/>
    <cellStyle name="SAPBEXaggItem 25" xfId="28176"/>
    <cellStyle name="SAPBEXaggItem 26" xfId="28177"/>
    <cellStyle name="SAPBEXaggItem 27" xfId="28178"/>
    <cellStyle name="SAPBEXaggItem 28" xfId="28179"/>
    <cellStyle name="SAPBEXaggItem 29" xfId="28180"/>
    <cellStyle name="SAPBEXaggItem 3" xfId="506"/>
    <cellStyle name="SAPBEXaggItem 3 10" xfId="28181"/>
    <cellStyle name="SAPBEXaggItem 3 11" xfId="28182"/>
    <cellStyle name="SAPBEXaggItem 3 12" xfId="28183"/>
    <cellStyle name="SAPBEXaggItem 3 13" xfId="28184"/>
    <cellStyle name="SAPBEXaggItem 3 14" xfId="28185"/>
    <cellStyle name="SAPBEXaggItem 3 15" xfId="28186"/>
    <cellStyle name="SAPBEXaggItem 3 16" xfId="28187"/>
    <cellStyle name="SAPBEXaggItem 3 17" xfId="28188"/>
    <cellStyle name="SAPBEXaggItem 3 18" xfId="28189"/>
    <cellStyle name="SAPBEXaggItem 3 19" xfId="28190"/>
    <cellStyle name="SAPBEXaggItem 3 2" xfId="719"/>
    <cellStyle name="SAPBEXaggItem 3 2 10" xfId="28191"/>
    <cellStyle name="SAPBEXaggItem 3 2 11" xfId="28192"/>
    <cellStyle name="SAPBEXaggItem 3 2 12" xfId="28193"/>
    <cellStyle name="SAPBEXaggItem 3 2 13" xfId="28194"/>
    <cellStyle name="SAPBEXaggItem 3 2 14" xfId="28195"/>
    <cellStyle name="SAPBEXaggItem 3 2 15" xfId="28196"/>
    <cellStyle name="SAPBEXaggItem 3 2 16" xfId="28197"/>
    <cellStyle name="SAPBEXaggItem 3 2 17" xfId="28198"/>
    <cellStyle name="SAPBEXaggItem 3 2 18" xfId="28199"/>
    <cellStyle name="SAPBEXaggItem 3 2 19" xfId="28200"/>
    <cellStyle name="SAPBEXaggItem 3 2 2" xfId="1655"/>
    <cellStyle name="SAPBEXaggItem 3 2 2 2" xfId="5783"/>
    <cellStyle name="SAPBEXaggItem 3 2 2 2 2" xfId="5784"/>
    <cellStyle name="SAPBEXaggItem 3 2 2 2 2 2" xfId="5785"/>
    <cellStyle name="SAPBEXaggItem 3 2 2 2 2 2 2" xfId="5786"/>
    <cellStyle name="SAPBEXaggItem 3 2 2 2 2 3" xfId="5787"/>
    <cellStyle name="SAPBEXaggItem 3 2 2 2 3" xfId="5788"/>
    <cellStyle name="SAPBEXaggItem 3 2 2 2 3 2" xfId="5789"/>
    <cellStyle name="SAPBEXaggItem 3 2 2 2 3 2 2" xfId="5790"/>
    <cellStyle name="SAPBEXaggItem 3 2 2 2 4" xfId="5791"/>
    <cellStyle name="SAPBEXaggItem 3 2 2 2 4 2" xfId="5792"/>
    <cellStyle name="SAPBEXaggItem 3 2 2 3" xfId="5793"/>
    <cellStyle name="SAPBEXaggItem 3 2 2 3 2" xfId="5794"/>
    <cellStyle name="SAPBEXaggItem 3 2 2 3 2 2" xfId="5795"/>
    <cellStyle name="SAPBEXaggItem 3 2 2 3 3" xfId="5796"/>
    <cellStyle name="SAPBEXaggItem 3 2 2 4" xfId="5797"/>
    <cellStyle name="SAPBEXaggItem 3 2 2 4 2" xfId="5798"/>
    <cellStyle name="SAPBEXaggItem 3 2 2 4 2 2" xfId="5799"/>
    <cellStyle name="SAPBEXaggItem 3 2 2 5" xfId="5800"/>
    <cellStyle name="SAPBEXaggItem 3 2 2 5 2" xfId="5801"/>
    <cellStyle name="SAPBEXaggItem 3 2 2 6" xfId="28201"/>
    <cellStyle name="SAPBEXaggItem 3 2 2 7" xfId="28202"/>
    <cellStyle name="SAPBEXaggItem 3 2 2 8" xfId="49612"/>
    <cellStyle name="SAPBEXaggItem 3 2 20" xfId="28203"/>
    <cellStyle name="SAPBEXaggItem 3 2 21" xfId="28204"/>
    <cellStyle name="SAPBEXaggItem 3 2 22" xfId="28205"/>
    <cellStyle name="SAPBEXaggItem 3 2 23" xfId="28206"/>
    <cellStyle name="SAPBEXaggItem 3 2 24" xfId="28207"/>
    <cellStyle name="SAPBEXaggItem 3 2 25" xfId="28208"/>
    <cellStyle name="SAPBEXaggItem 3 2 26" xfId="28209"/>
    <cellStyle name="SAPBEXaggItem 3 2 27" xfId="28210"/>
    <cellStyle name="SAPBEXaggItem 3 2 28" xfId="48204"/>
    <cellStyle name="SAPBEXaggItem 3 2 29" xfId="49097"/>
    <cellStyle name="SAPBEXaggItem 3 2 3" xfId="28211"/>
    <cellStyle name="SAPBEXaggItem 3 2 4" xfId="28212"/>
    <cellStyle name="SAPBEXaggItem 3 2 5" xfId="28213"/>
    <cellStyle name="SAPBEXaggItem 3 2 6" xfId="28214"/>
    <cellStyle name="SAPBEXaggItem 3 2 7" xfId="28215"/>
    <cellStyle name="SAPBEXaggItem 3 2 8" xfId="28216"/>
    <cellStyle name="SAPBEXaggItem 3 2 9" xfId="28217"/>
    <cellStyle name="SAPBEXaggItem 3 20" xfId="28218"/>
    <cellStyle name="SAPBEXaggItem 3 21" xfId="28219"/>
    <cellStyle name="SAPBEXaggItem 3 22" xfId="28220"/>
    <cellStyle name="SAPBEXaggItem 3 23" xfId="28221"/>
    <cellStyle name="SAPBEXaggItem 3 24" xfId="28222"/>
    <cellStyle name="SAPBEXaggItem 3 25" xfId="28223"/>
    <cellStyle name="SAPBEXaggItem 3 26" xfId="28224"/>
    <cellStyle name="SAPBEXaggItem 3 27" xfId="28225"/>
    <cellStyle name="SAPBEXaggItem 3 28" xfId="28226"/>
    <cellStyle name="SAPBEXaggItem 3 29" xfId="28227"/>
    <cellStyle name="SAPBEXaggItem 3 3" xfId="720"/>
    <cellStyle name="SAPBEXaggItem 3 3 10" xfId="28228"/>
    <cellStyle name="SAPBEXaggItem 3 3 11" xfId="28229"/>
    <cellStyle name="SAPBEXaggItem 3 3 12" xfId="28230"/>
    <cellStyle name="SAPBEXaggItem 3 3 13" xfId="28231"/>
    <cellStyle name="SAPBEXaggItem 3 3 14" xfId="28232"/>
    <cellStyle name="SAPBEXaggItem 3 3 15" xfId="28233"/>
    <cellStyle name="SAPBEXaggItem 3 3 16" xfId="28234"/>
    <cellStyle name="SAPBEXaggItem 3 3 17" xfId="28235"/>
    <cellStyle name="SAPBEXaggItem 3 3 18" xfId="28236"/>
    <cellStyle name="SAPBEXaggItem 3 3 19" xfId="28237"/>
    <cellStyle name="SAPBEXaggItem 3 3 2" xfId="1656"/>
    <cellStyle name="SAPBEXaggItem 3 3 2 2" xfId="5802"/>
    <cellStyle name="SAPBEXaggItem 3 3 2 2 2" xfId="5803"/>
    <cellStyle name="SAPBEXaggItem 3 3 2 2 2 2" xfId="5804"/>
    <cellStyle name="SAPBEXaggItem 3 3 2 2 2 2 2" xfId="5805"/>
    <cellStyle name="SAPBEXaggItem 3 3 2 2 2 3" xfId="5806"/>
    <cellStyle name="SAPBEXaggItem 3 3 2 2 3" xfId="5807"/>
    <cellStyle name="SAPBEXaggItem 3 3 2 2 3 2" xfId="5808"/>
    <cellStyle name="SAPBEXaggItem 3 3 2 2 3 2 2" xfId="5809"/>
    <cellStyle name="SAPBEXaggItem 3 3 2 2 4" xfId="5810"/>
    <cellStyle name="SAPBEXaggItem 3 3 2 2 4 2" xfId="5811"/>
    <cellStyle name="SAPBEXaggItem 3 3 2 3" xfId="5812"/>
    <cellStyle name="SAPBEXaggItem 3 3 2 3 2" xfId="5813"/>
    <cellStyle name="SAPBEXaggItem 3 3 2 3 2 2" xfId="5814"/>
    <cellStyle name="SAPBEXaggItem 3 3 2 3 3" xfId="5815"/>
    <cellStyle name="SAPBEXaggItem 3 3 2 4" xfId="5816"/>
    <cellStyle name="SAPBEXaggItem 3 3 2 4 2" xfId="5817"/>
    <cellStyle name="SAPBEXaggItem 3 3 2 4 2 2" xfId="5818"/>
    <cellStyle name="SAPBEXaggItem 3 3 2 5" xfId="5819"/>
    <cellStyle name="SAPBEXaggItem 3 3 2 5 2" xfId="5820"/>
    <cellStyle name="SAPBEXaggItem 3 3 2 6" xfId="28238"/>
    <cellStyle name="SAPBEXaggItem 3 3 2 7" xfId="28239"/>
    <cellStyle name="SAPBEXaggItem 3 3 2 8" xfId="49613"/>
    <cellStyle name="SAPBEXaggItem 3 3 20" xfId="28240"/>
    <cellStyle name="SAPBEXaggItem 3 3 21" xfId="28241"/>
    <cellStyle name="SAPBEXaggItem 3 3 22" xfId="28242"/>
    <cellStyle name="SAPBEXaggItem 3 3 23" xfId="28243"/>
    <cellStyle name="SAPBEXaggItem 3 3 24" xfId="28244"/>
    <cellStyle name="SAPBEXaggItem 3 3 25" xfId="28245"/>
    <cellStyle name="SAPBEXaggItem 3 3 26" xfId="28246"/>
    <cellStyle name="SAPBEXaggItem 3 3 27" xfId="28247"/>
    <cellStyle name="SAPBEXaggItem 3 3 28" xfId="48205"/>
    <cellStyle name="SAPBEXaggItem 3 3 29" xfId="49098"/>
    <cellStyle name="SAPBEXaggItem 3 3 3" xfId="28248"/>
    <cellStyle name="SAPBEXaggItem 3 3 4" xfId="28249"/>
    <cellStyle name="SAPBEXaggItem 3 3 5" xfId="28250"/>
    <cellStyle name="SAPBEXaggItem 3 3 6" xfId="28251"/>
    <cellStyle name="SAPBEXaggItem 3 3 7" xfId="28252"/>
    <cellStyle name="SAPBEXaggItem 3 3 8" xfId="28253"/>
    <cellStyle name="SAPBEXaggItem 3 3 9" xfId="28254"/>
    <cellStyle name="SAPBEXaggItem 3 30" xfId="28255"/>
    <cellStyle name="SAPBEXaggItem 3 31" xfId="28256"/>
    <cellStyle name="SAPBEXaggItem 3 32" xfId="28257"/>
    <cellStyle name="SAPBEXaggItem 3 33" xfId="48206"/>
    <cellStyle name="SAPBEXaggItem 3 34" xfId="49096"/>
    <cellStyle name="SAPBEXaggItem 3 4" xfId="721"/>
    <cellStyle name="SAPBEXaggItem 3 4 10" xfId="28258"/>
    <cellStyle name="SAPBEXaggItem 3 4 11" xfId="28259"/>
    <cellStyle name="SAPBEXaggItem 3 4 12" xfId="28260"/>
    <cellStyle name="SAPBEXaggItem 3 4 13" xfId="28261"/>
    <cellStyle name="SAPBEXaggItem 3 4 14" xfId="28262"/>
    <cellStyle name="SAPBEXaggItem 3 4 15" xfId="28263"/>
    <cellStyle name="SAPBEXaggItem 3 4 16" xfId="28264"/>
    <cellStyle name="SAPBEXaggItem 3 4 17" xfId="28265"/>
    <cellStyle name="SAPBEXaggItem 3 4 18" xfId="28266"/>
    <cellStyle name="SAPBEXaggItem 3 4 19" xfId="28267"/>
    <cellStyle name="SAPBEXaggItem 3 4 2" xfId="1657"/>
    <cellStyle name="SAPBEXaggItem 3 4 2 2" xfId="5821"/>
    <cellStyle name="SAPBEXaggItem 3 4 2 2 2" xfId="5822"/>
    <cellStyle name="SAPBEXaggItem 3 4 2 2 2 2" xfId="5823"/>
    <cellStyle name="SAPBEXaggItem 3 4 2 2 2 2 2" xfId="5824"/>
    <cellStyle name="SAPBEXaggItem 3 4 2 2 2 3" xfId="5825"/>
    <cellStyle name="SAPBEXaggItem 3 4 2 2 3" xfId="5826"/>
    <cellStyle name="SAPBEXaggItem 3 4 2 2 3 2" xfId="5827"/>
    <cellStyle name="SAPBEXaggItem 3 4 2 2 3 2 2" xfId="5828"/>
    <cellStyle name="SAPBEXaggItem 3 4 2 2 4" xfId="5829"/>
    <cellStyle name="SAPBEXaggItem 3 4 2 2 4 2" xfId="5830"/>
    <cellStyle name="SAPBEXaggItem 3 4 2 3" xfId="5831"/>
    <cellStyle name="SAPBEXaggItem 3 4 2 3 2" xfId="5832"/>
    <cellStyle name="SAPBEXaggItem 3 4 2 3 2 2" xfId="5833"/>
    <cellStyle name="SAPBEXaggItem 3 4 2 3 3" xfId="5834"/>
    <cellStyle name="SAPBEXaggItem 3 4 2 4" xfId="5835"/>
    <cellStyle name="SAPBEXaggItem 3 4 2 4 2" xfId="5836"/>
    <cellStyle name="SAPBEXaggItem 3 4 2 4 2 2" xfId="5837"/>
    <cellStyle name="SAPBEXaggItem 3 4 2 5" xfId="5838"/>
    <cellStyle name="SAPBEXaggItem 3 4 2 5 2" xfId="5839"/>
    <cellStyle name="SAPBEXaggItem 3 4 2 6" xfId="28268"/>
    <cellStyle name="SAPBEXaggItem 3 4 2 7" xfId="28269"/>
    <cellStyle name="SAPBEXaggItem 3 4 2 8" xfId="49614"/>
    <cellStyle name="SAPBEXaggItem 3 4 20" xfId="28270"/>
    <cellStyle name="SAPBEXaggItem 3 4 21" xfId="28271"/>
    <cellStyle name="SAPBEXaggItem 3 4 22" xfId="28272"/>
    <cellStyle name="SAPBEXaggItem 3 4 23" xfId="28273"/>
    <cellStyle name="SAPBEXaggItem 3 4 24" xfId="28274"/>
    <cellStyle name="SAPBEXaggItem 3 4 25" xfId="28275"/>
    <cellStyle name="SAPBEXaggItem 3 4 26" xfId="28276"/>
    <cellStyle name="SAPBEXaggItem 3 4 27" xfId="28277"/>
    <cellStyle name="SAPBEXaggItem 3 4 28" xfId="48207"/>
    <cellStyle name="SAPBEXaggItem 3 4 29" xfId="49099"/>
    <cellStyle name="SAPBEXaggItem 3 4 3" xfId="28278"/>
    <cellStyle name="SAPBEXaggItem 3 4 4" xfId="28279"/>
    <cellStyle name="SAPBEXaggItem 3 4 5" xfId="28280"/>
    <cellStyle name="SAPBEXaggItem 3 4 6" xfId="28281"/>
    <cellStyle name="SAPBEXaggItem 3 4 7" xfId="28282"/>
    <cellStyle name="SAPBEXaggItem 3 4 8" xfId="28283"/>
    <cellStyle name="SAPBEXaggItem 3 4 9" xfId="28284"/>
    <cellStyle name="SAPBEXaggItem 3 5" xfId="722"/>
    <cellStyle name="SAPBEXaggItem 3 5 10" xfId="28285"/>
    <cellStyle name="SAPBEXaggItem 3 5 11" xfId="28286"/>
    <cellStyle name="SAPBEXaggItem 3 5 12" xfId="28287"/>
    <cellStyle name="SAPBEXaggItem 3 5 13" xfId="28288"/>
    <cellStyle name="SAPBEXaggItem 3 5 14" xfId="28289"/>
    <cellStyle name="SAPBEXaggItem 3 5 15" xfId="28290"/>
    <cellStyle name="SAPBEXaggItem 3 5 16" xfId="28291"/>
    <cellStyle name="SAPBEXaggItem 3 5 17" xfId="28292"/>
    <cellStyle name="SAPBEXaggItem 3 5 18" xfId="28293"/>
    <cellStyle name="SAPBEXaggItem 3 5 19" xfId="28294"/>
    <cellStyle name="SAPBEXaggItem 3 5 2" xfId="1658"/>
    <cellStyle name="SAPBEXaggItem 3 5 2 2" xfId="5840"/>
    <cellStyle name="SAPBEXaggItem 3 5 2 2 2" xfId="5841"/>
    <cellStyle name="SAPBEXaggItem 3 5 2 2 2 2" xfId="5842"/>
    <cellStyle name="SAPBEXaggItem 3 5 2 2 2 2 2" xfId="5843"/>
    <cellStyle name="SAPBEXaggItem 3 5 2 2 2 3" xfId="5844"/>
    <cellStyle name="SAPBEXaggItem 3 5 2 2 3" xfId="5845"/>
    <cellStyle name="SAPBEXaggItem 3 5 2 2 3 2" xfId="5846"/>
    <cellStyle name="SAPBEXaggItem 3 5 2 2 3 2 2" xfId="5847"/>
    <cellStyle name="SAPBEXaggItem 3 5 2 2 4" xfId="5848"/>
    <cellStyle name="SAPBEXaggItem 3 5 2 2 4 2" xfId="5849"/>
    <cellStyle name="SAPBEXaggItem 3 5 2 3" xfId="5850"/>
    <cellStyle name="SAPBEXaggItem 3 5 2 3 2" xfId="5851"/>
    <cellStyle name="SAPBEXaggItem 3 5 2 3 2 2" xfId="5852"/>
    <cellStyle name="SAPBEXaggItem 3 5 2 3 3" xfId="5853"/>
    <cellStyle name="SAPBEXaggItem 3 5 2 4" xfId="5854"/>
    <cellStyle name="SAPBEXaggItem 3 5 2 4 2" xfId="5855"/>
    <cellStyle name="SAPBEXaggItem 3 5 2 4 2 2" xfId="5856"/>
    <cellStyle name="SAPBEXaggItem 3 5 2 5" xfId="5857"/>
    <cellStyle name="SAPBEXaggItem 3 5 2 5 2" xfId="5858"/>
    <cellStyle name="SAPBEXaggItem 3 5 2 6" xfId="28295"/>
    <cellStyle name="SAPBEXaggItem 3 5 2 7" xfId="28296"/>
    <cellStyle name="SAPBEXaggItem 3 5 2 8" xfId="49615"/>
    <cellStyle name="SAPBEXaggItem 3 5 20" xfId="28297"/>
    <cellStyle name="SAPBEXaggItem 3 5 21" xfId="28298"/>
    <cellStyle name="SAPBEXaggItem 3 5 22" xfId="28299"/>
    <cellStyle name="SAPBEXaggItem 3 5 23" xfId="28300"/>
    <cellStyle name="SAPBEXaggItem 3 5 24" xfId="28301"/>
    <cellStyle name="SAPBEXaggItem 3 5 25" xfId="28302"/>
    <cellStyle name="SAPBEXaggItem 3 5 26" xfId="28303"/>
    <cellStyle name="SAPBEXaggItem 3 5 27" xfId="28304"/>
    <cellStyle name="SAPBEXaggItem 3 5 28" xfId="48208"/>
    <cellStyle name="SAPBEXaggItem 3 5 29" xfId="49100"/>
    <cellStyle name="SAPBEXaggItem 3 5 3" xfId="28305"/>
    <cellStyle name="SAPBEXaggItem 3 5 4" xfId="28306"/>
    <cellStyle name="SAPBEXaggItem 3 5 5" xfId="28307"/>
    <cellStyle name="SAPBEXaggItem 3 5 6" xfId="28308"/>
    <cellStyle name="SAPBEXaggItem 3 5 7" xfId="28309"/>
    <cellStyle name="SAPBEXaggItem 3 5 8" xfId="28310"/>
    <cellStyle name="SAPBEXaggItem 3 5 9" xfId="28311"/>
    <cellStyle name="SAPBEXaggItem 3 6" xfId="723"/>
    <cellStyle name="SAPBEXaggItem 3 6 10" xfId="28312"/>
    <cellStyle name="SAPBEXaggItem 3 6 11" xfId="28313"/>
    <cellStyle name="SAPBEXaggItem 3 6 12" xfId="28314"/>
    <cellStyle name="SAPBEXaggItem 3 6 13" xfId="28315"/>
    <cellStyle name="SAPBEXaggItem 3 6 14" xfId="28316"/>
    <cellStyle name="SAPBEXaggItem 3 6 15" xfId="28317"/>
    <cellStyle name="SAPBEXaggItem 3 6 16" xfId="28318"/>
    <cellStyle name="SAPBEXaggItem 3 6 17" xfId="28319"/>
    <cellStyle name="SAPBEXaggItem 3 6 18" xfId="28320"/>
    <cellStyle name="SAPBEXaggItem 3 6 19" xfId="28321"/>
    <cellStyle name="SAPBEXaggItem 3 6 2" xfId="1659"/>
    <cellStyle name="SAPBEXaggItem 3 6 2 2" xfId="5859"/>
    <cellStyle name="SAPBEXaggItem 3 6 2 2 2" xfId="5860"/>
    <cellStyle name="SAPBEXaggItem 3 6 2 2 2 2" xfId="5861"/>
    <cellStyle name="SAPBEXaggItem 3 6 2 2 2 2 2" xfId="5862"/>
    <cellStyle name="SAPBEXaggItem 3 6 2 2 2 3" xfId="5863"/>
    <cellStyle name="SAPBEXaggItem 3 6 2 2 3" xfId="5864"/>
    <cellStyle name="SAPBEXaggItem 3 6 2 2 3 2" xfId="5865"/>
    <cellStyle name="SAPBEXaggItem 3 6 2 2 3 2 2" xfId="5866"/>
    <cellStyle name="SAPBEXaggItem 3 6 2 2 4" xfId="5867"/>
    <cellStyle name="SAPBEXaggItem 3 6 2 2 4 2" xfId="5868"/>
    <cellStyle name="SAPBEXaggItem 3 6 2 3" xfId="5869"/>
    <cellStyle name="SAPBEXaggItem 3 6 2 3 2" xfId="5870"/>
    <cellStyle name="SAPBEXaggItem 3 6 2 3 2 2" xfId="5871"/>
    <cellStyle name="SAPBEXaggItem 3 6 2 3 3" xfId="5872"/>
    <cellStyle name="SAPBEXaggItem 3 6 2 4" xfId="5873"/>
    <cellStyle name="SAPBEXaggItem 3 6 2 4 2" xfId="5874"/>
    <cellStyle name="SAPBEXaggItem 3 6 2 4 2 2" xfId="5875"/>
    <cellStyle name="SAPBEXaggItem 3 6 2 5" xfId="5876"/>
    <cellStyle name="SAPBEXaggItem 3 6 2 5 2" xfId="5877"/>
    <cellStyle name="SAPBEXaggItem 3 6 2 6" xfId="28322"/>
    <cellStyle name="SAPBEXaggItem 3 6 2 7" xfId="28323"/>
    <cellStyle name="SAPBEXaggItem 3 6 2 8" xfId="49616"/>
    <cellStyle name="SAPBEXaggItem 3 6 20" xfId="28324"/>
    <cellStyle name="SAPBEXaggItem 3 6 21" xfId="28325"/>
    <cellStyle name="SAPBEXaggItem 3 6 22" xfId="28326"/>
    <cellStyle name="SAPBEXaggItem 3 6 23" xfId="28327"/>
    <cellStyle name="SAPBEXaggItem 3 6 24" xfId="28328"/>
    <cellStyle name="SAPBEXaggItem 3 6 25" xfId="28329"/>
    <cellStyle name="SAPBEXaggItem 3 6 26" xfId="28330"/>
    <cellStyle name="SAPBEXaggItem 3 6 27" xfId="28331"/>
    <cellStyle name="SAPBEXaggItem 3 6 28" xfId="48209"/>
    <cellStyle name="SAPBEXaggItem 3 6 29" xfId="49101"/>
    <cellStyle name="SAPBEXaggItem 3 6 3" xfId="28332"/>
    <cellStyle name="SAPBEXaggItem 3 6 4" xfId="28333"/>
    <cellStyle name="SAPBEXaggItem 3 6 5" xfId="28334"/>
    <cellStyle name="SAPBEXaggItem 3 6 6" xfId="28335"/>
    <cellStyle name="SAPBEXaggItem 3 6 7" xfId="28336"/>
    <cellStyle name="SAPBEXaggItem 3 6 8" xfId="28337"/>
    <cellStyle name="SAPBEXaggItem 3 6 9" xfId="28338"/>
    <cellStyle name="SAPBEXaggItem 3 7" xfId="1660"/>
    <cellStyle name="SAPBEXaggItem 3 7 2" xfId="5878"/>
    <cellStyle name="SAPBEXaggItem 3 7 2 2" xfId="5879"/>
    <cellStyle name="SAPBEXaggItem 3 7 2 2 2" xfId="5880"/>
    <cellStyle name="SAPBEXaggItem 3 7 2 2 2 2" xfId="5881"/>
    <cellStyle name="SAPBEXaggItem 3 7 2 2 3" xfId="5882"/>
    <cellStyle name="SAPBEXaggItem 3 7 2 3" xfId="5883"/>
    <cellStyle name="SAPBEXaggItem 3 7 2 3 2" xfId="5884"/>
    <cellStyle name="SAPBEXaggItem 3 7 2 3 2 2" xfId="5885"/>
    <cellStyle name="SAPBEXaggItem 3 7 2 4" xfId="5886"/>
    <cellStyle name="SAPBEXaggItem 3 7 2 4 2" xfId="5887"/>
    <cellStyle name="SAPBEXaggItem 3 7 3" xfId="5888"/>
    <cellStyle name="SAPBEXaggItem 3 7 3 2" xfId="5889"/>
    <cellStyle name="SAPBEXaggItem 3 7 3 2 2" xfId="5890"/>
    <cellStyle name="SAPBEXaggItem 3 7 3 3" xfId="5891"/>
    <cellStyle name="SAPBEXaggItem 3 7 4" xfId="5892"/>
    <cellStyle name="SAPBEXaggItem 3 7 4 2" xfId="5893"/>
    <cellStyle name="SAPBEXaggItem 3 7 4 2 2" xfId="5894"/>
    <cellStyle name="SAPBEXaggItem 3 7 5" xfId="5895"/>
    <cellStyle name="SAPBEXaggItem 3 7 5 2" xfId="5896"/>
    <cellStyle name="SAPBEXaggItem 3 7 6" xfId="28339"/>
    <cellStyle name="SAPBEXaggItem 3 7 7" xfId="28340"/>
    <cellStyle name="SAPBEXaggItem 3 7 8" xfId="49611"/>
    <cellStyle name="SAPBEXaggItem 3 8" xfId="28341"/>
    <cellStyle name="SAPBEXaggItem 3 9" xfId="28342"/>
    <cellStyle name="SAPBEXaggItem 30" xfId="28343"/>
    <cellStyle name="SAPBEXaggItem 31" xfId="28344"/>
    <cellStyle name="SAPBEXaggItem 32" xfId="28345"/>
    <cellStyle name="SAPBEXaggItem 33" xfId="28346"/>
    <cellStyle name="SAPBEXaggItem 34" xfId="28347"/>
    <cellStyle name="SAPBEXaggItem 35" xfId="28348"/>
    <cellStyle name="SAPBEXaggItem 36" xfId="48210"/>
    <cellStyle name="SAPBEXaggItem 37" xfId="49083"/>
    <cellStyle name="SAPBEXaggItem 4" xfId="724"/>
    <cellStyle name="SAPBEXaggItem 4 10" xfId="28349"/>
    <cellStyle name="SAPBEXaggItem 4 11" xfId="28350"/>
    <cellStyle name="SAPBEXaggItem 4 12" xfId="28351"/>
    <cellStyle name="SAPBEXaggItem 4 13" xfId="28352"/>
    <cellStyle name="SAPBEXaggItem 4 14" xfId="28353"/>
    <cellStyle name="SAPBEXaggItem 4 15" xfId="28354"/>
    <cellStyle name="SAPBEXaggItem 4 16" xfId="28355"/>
    <cellStyle name="SAPBEXaggItem 4 17" xfId="28356"/>
    <cellStyle name="SAPBEXaggItem 4 18" xfId="28357"/>
    <cellStyle name="SAPBEXaggItem 4 19" xfId="28358"/>
    <cellStyle name="SAPBEXaggItem 4 2" xfId="1661"/>
    <cellStyle name="SAPBEXaggItem 4 2 2" xfId="5897"/>
    <cellStyle name="SAPBEXaggItem 4 2 2 2" xfId="5898"/>
    <cellStyle name="SAPBEXaggItem 4 2 2 2 2" xfId="5899"/>
    <cellStyle name="SAPBEXaggItem 4 2 2 2 2 2" xfId="5900"/>
    <cellStyle name="SAPBEXaggItem 4 2 2 2 3" xfId="5901"/>
    <cellStyle name="SAPBEXaggItem 4 2 2 3" xfId="5902"/>
    <cellStyle name="SAPBEXaggItem 4 2 2 3 2" xfId="5903"/>
    <cellStyle name="SAPBEXaggItem 4 2 2 3 2 2" xfId="5904"/>
    <cellStyle name="SAPBEXaggItem 4 2 2 4" xfId="5905"/>
    <cellStyle name="SAPBEXaggItem 4 2 2 4 2" xfId="5906"/>
    <cellStyle name="SAPBEXaggItem 4 2 3" xfId="5907"/>
    <cellStyle name="SAPBEXaggItem 4 2 3 2" xfId="5908"/>
    <cellStyle name="SAPBEXaggItem 4 2 3 2 2" xfId="5909"/>
    <cellStyle name="SAPBEXaggItem 4 2 3 3" xfId="5910"/>
    <cellStyle name="SAPBEXaggItem 4 2 4" xfId="5911"/>
    <cellStyle name="SAPBEXaggItem 4 2 4 2" xfId="5912"/>
    <cellStyle name="SAPBEXaggItem 4 2 4 2 2" xfId="5913"/>
    <cellStyle name="SAPBEXaggItem 4 2 5" xfId="5914"/>
    <cellStyle name="SAPBEXaggItem 4 2 5 2" xfId="5915"/>
    <cellStyle name="SAPBEXaggItem 4 2 6" xfId="28359"/>
    <cellStyle name="SAPBEXaggItem 4 2 7" xfId="28360"/>
    <cellStyle name="SAPBEXaggItem 4 2 8" xfId="49617"/>
    <cellStyle name="SAPBEXaggItem 4 20" xfId="28361"/>
    <cellStyle name="SAPBEXaggItem 4 21" xfId="28362"/>
    <cellStyle name="SAPBEXaggItem 4 22" xfId="28363"/>
    <cellStyle name="SAPBEXaggItem 4 23" xfId="28364"/>
    <cellStyle name="SAPBEXaggItem 4 24" xfId="28365"/>
    <cellStyle name="SAPBEXaggItem 4 25" xfId="28366"/>
    <cellStyle name="SAPBEXaggItem 4 26" xfId="28367"/>
    <cellStyle name="SAPBEXaggItem 4 27" xfId="28368"/>
    <cellStyle name="SAPBEXaggItem 4 28" xfId="48211"/>
    <cellStyle name="SAPBEXaggItem 4 29" xfId="49102"/>
    <cellStyle name="SAPBEXaggItem 4 3" xfId="28369"/>
    <cellStyle name="SAPBEXaggItem 4 4" xfId="28370"/>
    <cellStyle name="SAPBEXaggItem 4 5" xfId="28371"/>
    <cellStyle name="SAPBEXaggItem 4 6" xfId="28372"/>
    <cellStyle name="SAPBEXaggItem 4 7" xfId="28373"/>
    <cellStyle name="SAPBEXaggItem 4 8" xfId="28374"/>
    <cellStyle name="SAPBEXaggItem 4 9" xfId="28375"/>
    <cellStyle name="SAPBEXaggItem 5" xfId="725"/>
    <cellStyle name="SAPBEXaggItem 5 10" xfId="28376"/>
    <cellStyle name="SAPBEXaggItem 5 11" xfId="28377"/>
    <cellStyle name="SAPBEXaggItem 5 12" xfId="28378"/>
    <cellStyle name="SAPBEXaggItem 5 13" xfId="28379"/>
    <cellStyle name="SAPBEXaggItem 5 14" xfId="28380"/>
    <cellStyle name="SAPBEXaggItem 5 15" xfId="28381"/>
    <cellStyle name="SAPBEXaggItem 5 16" xfId="28382"/>
    <cellStyle name="SAPBEXaggItem 5 17" xfId="28383"/>
    <cellStyle name="SAPBEXaggItem 5 18" xfId="28384"/>
    <cellStyle name="SAPBEXaggItem 5 19" xfId="28385"/>
    <cellStyle name="SAPBEXaggItem 5 2" xfId="1662"/>
    <cellStyle name="SAPBEXaggItem 5 2 2" xfId="5916"/>
    <cellStyle name="SAPBEXaggItem 5 2 2 2" xfId="5917"/>
    <cellStyle name="SAPBEXaggItem 5 2 2 2 2" xfId="5918"/>
    <cellStyle name="SAPBEXaggItem 5 2 2 2 2 2" xfId="5919"/>
    <cellStyle name="SAPBEXaggItem 5 2 2 2 3" xfId="5920"/>
    <cellStyle name="SAPBEXaggItem 5 2 2 3" xfId="5921"/>
    <cellStyle name="SAPBEXaggItem 5 2 2 3 2" xfId="5922"/>
    <cellStyle name="SAPBEXaggItem 5 2 2 3 2 2" xfId="5923"/>
    <cellStyle name="SAPBEXaggItem 5 2 2 4" xfId="5924"/>
    <cellStyle name="SAPBEXaggItem 5 2 2 4 2" xfId="5925"/>
    <cellStyle name="SAPBEXaggItem 5 2 3" xfId="5926"/>
    <cellStyle name="SAPBEXaggItem 5 2 3 2" xfId="5927"/>
    <cellStyle name="SAPBEXaggItem 5 2 3 2 2" xfId="5928"/>
    <cellStyle name="SAPBEXaggItem 5 2 3 3" xfId="5929"/>
    <cellStyle name="SAPBEXaggItem 5 2 4" xfId="5930"/>
    <cellStyle name="SAPBEXaggItem 5 2 4 2" xfId="5931"/>
    <cellStyle name="SAPBEXaggItem 5 2 4 2 2" xfId="5932"/>
    <cellStyle name="SAPBEXaggItem 5 2 5" xfId="5933"/>
    <cellStyle name="SAPBEXaggItem 5 2 5 2" xfId="5934"/>
    <cellStyle name="SAPBEXaggItem 5 2 6" xfId="28386"/>
    <cellStyle name="SAPBEXaggItem 5 2 7" xfId="28387"/>
    <cellStyle name="SAPBEXaggItem 5 2 8" xfId="49618"/>
    <cellStyle name="SAPBEXaggItem 5 20" xfId="28388"/>
    <cellStyle name="SAPBEXaggItem 5 21" xfId="28389"/>
    <cellStyle name="SAPBEXaggItem 5 22" xfId="28390"/>
    <cellStyle name="SAPBEXaggItem 5 23" xfId="28391"/>
    <cellStyle name="SAPBEXaggItem 5 24" xfId="28392"/>
    <cellStyle name="SAPBEXaggItem 5 25" xfId="28393"/>
    <cellStyle name="SAPBEXaggItem 5 26" xfId="28394"/>
    <cellStyle name="SAPBEXaggItem 5 27" xfId="28395"/>
    <cellStyle name="SAPBEXaggItem 5 28" xfId="48212"/>
    <cellStyle name="SAPBEXaggItem 5 29" xfId="49103"/>
    <cellStyle name="SAPBEXaggItem 5 3" xfId="28396"/>
    <cellStyle name="SAPBEXaggItem 5 4" xfId="28397"/>
    <cellStyle name="SAPBEXaggItem 5 5" xfId="28398"/>
    <cellStyle name="SAPBEXaggItem 5 6" xfId="28399"/>
    <cellStyle name="SAPBEXaggItem 5 7" xfId="28400"/>
    <cellStyle name="SAPBEXaggItem 5 8" xfId="28401"/>
    <cellStyle name="SAPBEXaggItem 5 9" xfId="28402"/>
    <cellStyle name="SAPBEXaggItem 6" xfId="726"/>
    <cellStyle name="SAPBEXaggItem 6 10" xfId="28403"/>
    <cellStyle name="SAPBEXaggItem 6 11" xfId="28404"/>
    <cellStyle name="SAPBEXaggItem 6 12" xfId="28405"/>
    <cellStyle name="SAPBEXaggItem 6 13" xfId="28406"/>
    <cellStyle name="SAPBEXaggItem 6 14" xfId="28407"/>
    <cellStyle name="SAPBEXaggItem 6 15" xfId="28408"/>
    <cellStyle name="SAPBEXaggItem 6 16" xfId="28409"/>
    <cellStyle name="SAPBEXaggItem 6 17" xfId="28410"/>
    <cellStyle name="SAPBEXaggItem 6 18" xfId="28411"/>
    <cellStyle name="SAPBEXaggItem 6 19" xfId="28412"/>
    <cellStyle name="SAPBEXaggItem 6 2" xfId="1663"/>
    <cellStyle name="SAPBEXaggItem 6 2 2" xfId="5935"/>
    <cellStyle name="SAPBEXaggItem 6 2 2 2" xfId="5936"/>
    <cellStyle name="SAPBEXaggItem 6 2 2 2 2" xfId="5937"/>
    <cellStyle name="SAPBEXaggItem 6 2 2 2 2 2" xfId="5938"/>
    <cellStyle name="SAPBEXaggItem 6 2 2 2 3" xfId="5939"/>
    <cellStyle name="SAPBEXaggItem 6 2 2 3" xfId="5940"/>
    <cellStyle name="SAPBEXaggItem 6 2 2 3 2" xfId="5941"/>
    <cellStyle name="SAPBEXaggItem 6 2 2 3 2 2" xfId="5942"/>
    <cellStyle name="SAPBEXaggItem 6 2 2 4" xfId="5943"/>
    <cellStyle name="SAPBEXaggItem 6 2 2 4 2" xfId="5944"/>
    <cellStyle name="SAPBEXaggItem 6 2 3" xfId="5945"/>
    <cellStyle name="SAPBEXaggItem 6 2 3 2" xfId="5946"/>
    <cellStyle name="SAPBEXaggItem 6 2 3 2 2" xfId="5947"/>
    <cellStyle name="SAPBEXaggItem 6 2 3 3" xfId="5948"/>
    <cellStyle name="SAPBEXaggItem 6 2 4" xfId="5949"/>
    <cellStyle name="SAPBEXaggItem 6 2 4 2" xfId="5950"/>
    <cellStyle name="SAPBEXaggItem 6 2 4 2 2" xfId="5951"/>
    <cellStyle name="SAPBEXaggItem 6 2 5" xfId="5952"/>
    <cellStyle name="SAPBEXaggItem 6 2 5 2" xfId="5953"/>
    <cellStyle name="SAPBEXaggItem 6 2 6" xfId="28413"/>
    <cellStyle name="SAPBEXaggItem 6 2 7" xfId="28414"/>
    <cellStyle name="SAPBEXaggItem 6 2 8" xfId="49619"/>
    <cellStyle name="SAPBEXaggItem 6 20" xfId="28415"/>
    <cellStyle name="SAPBEXaggItem 6 21" xfId="28416"/>
    <cellStyle name="SAPBEXaggItem 6 22" xfId="28417"/>
    <cellStyle name="SAPBEXaggItem 6 23" xfId="28418"/>
    <cellStyle name="SAPBEXaggItem 6 24" xfId="28419"/>
    <cellStyle name="SAPBEXaggItem 6 25" xfId="28420"/>
    <cellStyle name="SAPBEXaggItem 6 26" xfId="28421"/>
    <cellStyle name="SAPBEXaggItem 6 27" xfId="28422"/>
    <cellStyle name="SAPBEXaggItem 6 28" xfId="48213"/>
    <cellStyle name="SAPBEXaggItem 6 29" xfId="49104"/>
    <cellStyle name="SAPBEXaggItem 6 3" xfId="28423"/>
    <cellStyle name="SAPBEXaggItem 6 4" xfId="28424"/>
    <cellStyle name="SAPBEXaggItem 6 5" xfId="28425"/>
    <cellStyle name="SAPBEXaggItem 6 6" xfId="28426"/>
    <cellStyle name="SAPBEXaggItem 6 7" xfId="28427"/>
    <cellStyle name="SAPBEXaggItem 6 8" xfId="28428"/>
    <cellStyle name="SAPBEXaggItem 6 9" xfId="28429"/>
    <cellStyle name="SAPBEXaggItem 7" xfId="727"/>
    <cellStyle name="SAPBEXaggItem 7 10" xfId="28430"/>
    <cellStyle name="SAPBEXaggItem 7 11" xfId="28431"/>
    <cellStyle name="SAPBEXaggItem 7 12" xfId="28432"/>
    <cellStyle name="SAPBEXaggItem 7 13" xfId="28433"/>
    <cellStyle name="SAPBEXaggItem 7 14" xfId="28434"/>
    <cellStyle name="SAPBEXaggItem 7 15" xfId="28435"/>
    <cellStyle name="SAPBEXaggItem 7 16" xfId="28436"/>
    <cellStyle name="SAPBEXaggItem 7 17" xfId="28437"/>
    <cellStyle name="SAPBEXaggItem 7 18" xfId="28438"/>
    <cellStyle name="SAPBEXaggItem 7 19" xfId="28439"/>
    <cellStyle name="SAPBEXaggItem 7 2" xfId="1664"/>
    <cellStyle name="SAPBEXaggItem 7 2 2" xfId="5954"/>
    <cellStyle name="SAPBEXaggItem 7 2 2 2" xfId="5955"/>
    <cellStyle name="SAPBEXaggItem 7 2 2 2 2" xfId="5956"/>
    <cellStyle name="SAPBEXaggItem 7 2 2 2 2 2" xfId="5957"/>
    <cellStyle name="SAPBEXaggItem 7 2 2 2 3" xfId="5958"/>
    <cellStyle name="SAPBEXaggItem 7 2 2 3" xfId="5959"/>
    <cellStyle name="SAPBEXaggItem 7 2 2 3 2" xfId="5960"/>
    <cellStyle name="SAPBEXaggItem 7 2 2 3 2 2" xfId="5961"/>
    <cellStyle name="SAPBEXaggItem 7 2 2 4" xfId="5962"/>
    <cellStyle name="SAPBEXaggItem 7 2 2 4 2" xfId="5963"/>
    <cellStyle name="SAPBEXaggItem 7 2 3" xfId="5964"/>
    <cellStyle name="SAPBEXaggItem 7 2 3 2" xfId="5965"/>
    <cellStyle name="SAPBEXaggItem 7 2 3 2 2" xfId="5966"/>
    <cellStyle name="SAPBEXaggItem 7 2 3 3" xfId="5967"/>
    <cellStyle name="SAPBEXaggItem 7 2 4" xfId="5968"/>
    <cellStyle name="SAPBEXaggItem 7 2 4 2" xfId="5969"/>
    <cellStyle name="SAPBEXaggItem 7 2 4 2 2" xfId="5970"/>
    <cellStyle name="SAPBEXaggItem 7 2 5" xfId="5971"/>
    <cellStyle name="SAPBEXaggItem 7 2 5 2" xfId="5972"/>
    <cellStyle name="SAPBEXaggItem 7 2 6" xfId="28440"/>
    <cellStyle name="SAPBEXaggItem 7 2 7" xfId="28441"/>
    <cellStyle name="SAPBEXaggItem 7 2 8" xfId="49620"/>
    <cellStyle name="SAPBEXaggItem 7 20" xfId="28442"/>
    <cellStyle name="SAPBEXaggItem 7 21" xfId="28443"/>
    <cellStyle name="SAPBEXaggItem 7 22" xfId="28444"/>
    <cellStyle name="SAPBEXaggItem 7 23" xfId="28445"/>
    <cellStyle name="SAPBEXaggItem 7 24" xfId="28446"/>
    <cellStyle name="SAPBEXaggItem 7 25" xfId="28447"/>
    <cellStyle name="SAPBEXaggItem 7 26" xfId="28448"/>
    <cellStyle name="SAPBEXaggItem 7 27" xfId="28449"/>
    <cellStyle name="SAPBEXaggItem 7 28" xfId="48214"/>
    <cellStyle name="SAPBEXaggItem 7 29" xfId="49105"/>
    <cellStyle name="SAPBEXaggItem 7 3" xfId="28450"/>
    <cellStyle name="SAPBEXaggItem 7 4" xfId="28451"/>
    <cellStyle name="SAPBEXaggItem 7 5" xfId="28452"/>
    <cellStyle name="SAPBEXaggItem 7 6" xfId="28453"/>
    <cellStyle name="SAPBEXaggItem 7 7" xfId="28454"/>
    <cellStyle name="SAPBEXaggItem 7 8" xfId="28455"/>
    <cellStyle name="SAPBEXaggItem 7 9" xfId="28456"/>
    <cellStyle name="SAPBEXaggItem 8" xfId="709"/>
    <cellStyle name="SAPBEXaggItem 8 10" xfId="28457"/>
    <cellStyle name="SAPBEXaggItem 8 11" xfId="28458"/>
    <cellStyle name="SAPBEXaggItem 8 12" xfId="28459"/>
    <cellStyle name="SAPBEXaggItem 8 13" xfId="28460"/>
    <cellStyle name="SAPBEXaggItem 8 14" xfId="28461"/>
    <cellStyle name="SAPBEXaggItem 8 15" xfId="28462"/>
    <cellStyle name="SAPBEXaggItem 8 16" xfId="28463"/>
    <cellStyle name="SAPBEXaggItem 8 17" xfId="28464"/>
    <cellStyle name="SAPBEXaggItem 8 18" xfId="28465"/>
    <cellStyle name="SAPBEXaggItem 8 19" xfId="28466"/>
    <cellStyle name="SAPBEXaggItem 8 2" xfId="1665"/>
    <cellStyle name="SAPBEXaggItem 8 2 2" xfId="5973"/>
    <cellStyle name="SAPBEXaggItem 8 2 2 2" xfId="5974"/>
    <cellStyle name="SAPBEXaggItem 8 2 2 2 2" xfId="5975"/>
    <cellStyle name="SAPBEXaggItem 8 2 2 2 2 2" xfId="5976"/>
    <cellStyle name="SAPBEXaggItem 8 2 2 2 3" xfId="5977"/>
    <cellStyle name="SAPBEXaggItem 8 2 2 3" xfId="5978"/>
    <cellStyle name="SAPBEXaggItem 8 2 2 3 2" xfId="5979"/>
    <cellStyle name="SAPBEXaggItem 8 2 2 3 2 2" xfId="5980"/>
    <cellStyle name="SAPBEXaggItem 8 2 2 4" xfId="5981"/>
    <cellStyle name="SAPBEXaggItem 8 2 2 4 2" xfId="5982"/>
    <cellStyle name="SAPBEXaggItem 8 2 3" xfId="5983"/>
    <cellStyle name="SAPBEXaggItem 8 2 3 2" xfId="5984"/>
    <cellStyle name="SAPBEXaggItem 8 2 3 2 2" xfId="5985"/>
    <cellStyle name="SAPBEXaggItem 8 2 3 3" xfId="5986"/>
    <cellStyle name="SAPBEXaggItem 8 2 4" xfId="5987"/>
    <cellStyle name="SAPBEXaggItem 8 2 4 2" xfId="5988"/>
    <cellStyle name="SAPBEXaggItem 8 2 4 2 2" xfId="5989"/>
    <cellStyle name="SAPBEXaggItem 8 2 5" xfId="5990"/>
    <cellStyle name="SAPBEXaggItem 8 2 5 2" xfId="5991"/>
    <cellStyle name="SAPBEXaggItem 8 2 6" xfId="28467"/>
    <cellStyle name="SAPBEXaggItem 8 2 7" xfId="28468"/>
    <cellStyle name="SAPBEXaggItem 8 20" xfId="28469"/>
    <cellStyle name="SAPBEXaggItem 8 21" xfId="28470"/>
    <cellStyle name="SAPBEXaggItem 8 22" xfId="28471"/>
    <cellStyle name="SAPBEXaggItem 8 23" xfId="28472"/>
    <cellStyle name="SAPBEXaggItem 8 24" xfId="28473"/>
    <cellStyle name="SAPBEXaggItem 8 25" xfId="28474"/>
    <cellStyle name="SAPBEXaggItem 8 26" xfId="28475"/>
    <cellStyle name="SAPBEXaggItem 8 27" xfId="28476"/>
    <cellStyle name="SAPBEXaggItem 8 28" xfId="48215"/>
    <cellStyle name="SAPBEXaggItem 8 3" xfId="28477"/>
    <cellStyle name="SAPBEXaggItem 8 4" xfId="28478"/>
    <cellStyle name="SAPBEXaggItem 8 5" xfId="28479"/>
    <cellStyle name="SAPBEXaggItem 8 6" xfId="28480"/>
    <cellStyle name="SAPBEXaggItem 8 7" xfId="28481"/>
    <cellStyle name="SAPBEXaggItem 8 8" xfId="28482"/>
    <cellStyle name="SAPBEXaggItem 8 9" xfId="28483"/>
    <cellStyle name="SAPBEXaggItem 9" xfId="1666"/>
    <cellStyle name="SAPBEXaggItem 9 10" xfId="28484"/>
    <cellStyle name="SAPBEXaggItem 9 11" xfId="28485"/>
    <cellStyle name="SAPBEXaggItem 9 12" xfId="28486"/>
    <cellStyle name="SAPBEXaggItem 9 13" xfId="28487"/>
    <cellStyle name="SAPBEXaggItem 9 14" xfId="28488"/>
    <cellStyle name="SAPBEXaggItem 9 15" xfId="28489"/>
    <cellStyle name="SAPBEXaggItem 9 16" xfId="28490"/>
    <cellStyle name="SAPBEXaggItem 9 17" xfId="28491"/>
    <cellStyle name="SAPBEXaggItem 9 18" xfId="28492"/>
    <cellStyle name="SAPBEXaggItem 9 19" xfId="28493"/>
    <cellStyle name="SAPBEXaggItem 9 2" xfId="1667"/>
    <cellStyle name="SAPBEXaggItem 9 2 2" xfId="5992"/>
    <cellStyle name="SAPBEXaggItem 9 2 2 2" xfId="5993"/>
    <cellStyle name="SAPBEXaggItem 9 2 2 2 2" xfId="5994"/>
    <cellStyle name="SAPBEXaggItem 9 2 2 2 2 2" xfId="5995"/>
    <cellStyle name="SAPBEXaggItem 9 2 2 2 3" xfId="5996"/>
    <cellStyle name="SAPBEXaggItem 9 2 2 3" xfId="5997"/>
    <cellStyle name="SAPBEXaggItem 9 2 2 3 2" xfId="5998"/>
    <cellStyle name="SAPBEXaggItem 9 2 2 3 2 2" xfId="5999"/>
    <cellStyle name="SAPBEXaggItem 9 2 2 4" xfId="6000"/>
    <cellStyle name="SAPBEXaggItem 9 2 2 4 2" xfId="6001"/>
    <cellStyle name="SAPBEXaggItem 9 2 3" xfId="6002"/>
    <cellStyle name="SAPBEXaggItem 9 2 3 2" xfId="6003"/>
    <cellStyle name="SAPBEXaggItem 9 2 3 2 2" xfId="6004"/>
    <cellStyle name="SAPBEXaggItem 9 2 3 3" xfId="6005"/>
    <cellStyle name="SAPBEXaggItem 9 2 4" xfId="6006"/>
    <cellStyle name="SAPBEXaggItem 9 2 4 2" xfId="6007"/>
    <cellStyle name="SAPBEXaggItem 9 2 4 2 2" xfId="6008"/>
    <cellStyle name="SAPBEXaggItem 9 2 5" xfId="6009"/>
    <cellStyle name="SAPBEXaggItem 9 2 5 2" xfId="6010"/>
    <cellStyle name="SAPBEXaggItem 9 2 6" xfId="28494"/>
    <cellStyle name="SAPBEXaggItem 9 2 7" xfId="28495"/>
    <cellStyle name="SAPBEXaggItem 9 2 8" xfId="49621"/>
    <cellStyle name="SAPBEXaggItem 9 20" xfId="28496"/>
    <cellStyle name="SAPBEXaggItem 9 21" xfId="28497"/>
    <cellStyle name="SAPBEXaggItem 9 22" xfId="28498"/>
    <cellStyle name="SAPBEXaggItem 9 23" xfId="28499"/>
    <cellStyle name="SAPBEXaggItem 9 24" xfId="28500"/>
    <cellStyle name="SAPBEXaggItem 9 25" xfId="28501"/>
    <cellStyle name="SAPBEXaggItem 9 26" xfId="28502"/>
    <cellStyle name="SAPBEXaggItem 9 27" xfId="28503"/>
    <cellStyle name="SAPBEXaggItem 9 28" xfId="28504"/>
    <cellStyle name="SAPBEXaggItem 9 29" xfId="48216"/>
    <cellStyle name="SAPBEXaggItem 9 3" xfId="6011"/>
    <cellStyle name="SAPBEXaggItem 9 3 2" xfId="6012"/>
    <cellStyle name="SAPBEXaggItem 9 3 2 2" xfId="6013"/>
    <cellStyle name="SAPBEXaggItem 9 3 2 2 2" xfId="6014"/>
    <cellStyle name="SAPBEXaggItem 9 3 3" xfId="6015"/>
    <cellStyle name="SAPBEXaggItem 9 3 3 2" xfId="6016"/>
    <cellStyle name="SAPBEXaggItem 9 3 4" xfId="28505"/>
    <cellStyle name="SAPBEXaggItem 9 30" xfId="49106"/>
    <cellStyle name="SAPBEXaggItem 9 4" xfId="28506"/>
    <cellStyle name="SAPBEXaggItem 9 5" xfId="28507"/>
    <cellStyle name="SAPBEXaggItem 9 6" xfId="28508"/>
    <cellStyle name="SAPBEXaggItem 9 7" xfId="28509"/>
    <cellStyle name="SAPBEXaggItem 9 8" xfId="28510"/>
    <cellStyle name="SAPBEXaggItem 9 9" xfId="28511"/>
    <cellStyle name="SAPBEXaggItem_20120921_SF-grote-ronde-Liesbethdump2" xfId="407"/>
    <cellStyle name="SAPBEXaggItemX" xfId="120"/>
    <cellStyle name="SAPBEXaggItemX 10" xfId="28512"/>
    <cellStyle name="SAPBEXaggItemX 11" xfId="28513"/>
    <cellStyle name="SAPBEXaggItemX 12" xfId="28514"/>
    <cellStyle name="SAPBEXaggItemX 13" xfId="28515"/>
    <cellStyle name="SAPBEXaggItemX 14" xfId="28516"/>
    <cellStyle name="SAPBEXaggItemX 15" xfId="28517"/>
    <cellStyle name="SAPBEXaggItemX 16" xfId="28518"/>
    <cellStyle name="SAPBEXaggItemX 17" xfId="28519"/>
    <cellStyle name="SAPBEXaggItemX 18" xfId="28520"/>
    <cellStyle name="SAPBEXaggItemX 19" xfId="28521"/>
    <cellStyle name="SAPBEXaggItemX 2" xfId="507"/>
    <cellStyle name="SAPBEXaggItemX 2 10" xfId="28522"/>
    <cellStyle name="SAPBEXaggItemX 2 11" xfId="28523"/>
    <cellStyle name="SAPBEXaggItemX 2 12" xfId="28524"/>
    <cellStyle name="SAPBEXaggItemX 2 13" xfId="28525"/>
    <cellStyle name="SAPBEXaggItemX 2 14" xfId="28526"/>
    <cellStyle name="SAPBEXaggItemX 2 15" xfId="28527"/>
    <cellStyle name="SAPBEXaggItemX 2 16" xfId="28528"/>
    <cellStyle name="SAPBEXaggItemX 2 17" xfId="28529"/>
    <cellStyle name="SAPBEXaggItemX 2 18" xfId="28530"/>
    <cellStyle name="SAPBEXaggItemX 2 19" xfId="28531"/>
    <cellStyle name="SAPBEXaggItemX 2 2" xfId="729"/>
    <cellStyle name="SAPBEXaggItemX 2 2 10" xfId="28532"/>
    <cellStyle name="SAPBEXaggItemX 2 2 11" xfId="28533"/>
    <cellStyle name="SAPBEXaggItemX 2 2 12" xfId="28534"/>
    <cellStyle name="SAPBEXaggItemX 2 2 13" xfId="28535"/>
    <cellStyle name="SAPBEXaggItemX 2 2 14" xfId="28536"/>
    <cellStyle name="SAPBEXaggItemX 2 2 15" xfId="28537"/>
    <cellStyle name="SAPBEXaggItemX 2 2 16" xfId="28538"/>
    <cellStyle name="SAPBEXaggItemX 2 2 17" xfId="28539"/>
    <cellStyle name="SAPBEXaggItemX 2 2 18" xfId="28540"/>
    <cellStyle name="SAPBEXaggItemX 2 2 19" xfId="28541"/>
    <cellStyle name="SAPBEXaggItemX 2 2 2" xfId="1668"/>
    <cellStyle name="SAPBEXaggItemX 2 2 2 2" xfId="6017"/>
    <cellStyle name="SAPBEXaggItemX 2 2 2 2 2" xfId="6018"/>
    <cellStyle name="SAPBEXaggItemX 2 2 2 2 2 2" xfId="6019"/>
    <cellStyle name="SAPBEXaggItemX 2 2 2 2 2 2 2" xfId="6020"/>
    <cellStyle name="SAPBEXaggItemX 2 2 2 2 2 3" xfId="6021"/>
    <cellStyle name="SAPBEXaggItemX 2 2 2 2 3" xfId="6022"/>
    <cellStyle name="SAPBEXaggItemX 2 2 2 2 3 2" xfId="6023"/>
    <cellStyle name="SAPBEXaggItemX 2 2 2 2 3 2 2" xfId="6024"/>
    <cellStyle name="SAPBEXaggItemX 2 2 2 2 4" xfId="6025"/>
    <cellStyle name="SAPBEXaggItemX 2 2 2 2 4 2" xfId="6026"/>
    <cellStyle name="SAPBEXaggItemX 2 2 2 3" xfId="6027"/>
    <cellStyle name="SAPBEXaggItemX 2 2 2 3 2" xfId="6028"/>
    <cellStyle name="SAPBEXaggItemX 2 2 2 3 2 2" xfId="6029"/>
    <cellStyle name="SAPBEXaggItemX 2 2 2 3 3" xfId="6030"/>
    <cellStyle name="SAPBEXaggItemX 2 2 2 4" xfId="6031"/>
    <cellStyle name="SAPBEXaggItemX 2 2 2 4 2" xfId="6032"/>
    <cellStyle name="SAPBEXaggItemX 2 2 2 4 2 2" xfId="6033"/>
    <cellStyle name="SAPBEXaggItemX 2 2 2 5" xfId="6034"/>
    <cellStyle name="SAPBEXaggItemX 2 2 2 5 2" xfId="6035"/>
    <cellStyle name="SAPBEXaggItemX 2 2 2 6" xfId="28542"/>
    <cellStyle name="SAPBEXaggItemX 2 2 2 7" xfId="28543"/>
    <cellStyle name="SAPBEXaggItemX 2 2 20" xfId="28544"/>
    <cellStyle name="SAPBEXaggItemX 2 2 21" xfId="28545"/>
    <cellStyle name="SAPBEXaggItemX 2 2 22" xfId="28546"/>
    <cellStyle name="SAPBEXaggItemX 2 2 23" xfId="28547"/>
    <cellStyle name="SAPBEXaggItemX 2 2 24" xfId="28548"/>
    <cellStyle name="SAPBEXaggItemX 2 2 25" xfId="28549"/>
    <cellStyle name="SAPBEXaggItemX 2 2 26" xfId="28550"/>
    <cellStyle name="SAPBEXaggItemX 2 2 27" xfId="28551"/>
    <cellStyle name="SAPBEXaggItemX 2 2 28" xfId="48217"/>
    <cellStyle name="SAPBEXaggItemX 2 2 3" xfId="28552"/>
    <cellStyle name="SAPBEXaggItemX 2 2 4" xfId="28553"/>
    <cellStyle name="SAPBEXaggItemX 2 2 5" xfId="28554"/>
    <cellStyle name="SAPBEXaggItemX 2 2 6" xfId="28555"/>
    <cellStyle name="SAPBEXaggItemX 2 2 7" xfId="28556"/>
    <cellStyle name="SAPBEXaggItemX 2 2 8" xfId="28557"/>
    <cellStyle name="SAPBEXaggItemX 2 2 9" xfId="28558"/>
    <cellStyle name="SAPBEXaggItemX 2 20" xfId="28559"/>
    <cellStyle name="SAPBEXaggItemX 2 21" xfId="28560"/>
    <cellStyle name="SAPBEXaggItemX 2 22" xfId="28561"/>
    <cellStyle name="SAPBEXaggItemX 2 23" xfId="28562"/>
    <cellStyle name="SAPBEXaggItemX 2 24" xfId="28563"/>
    <cellStyle name="SAPBEXaggItemX 2 25" xfId="28564"/>
    <cellStyle name="SAPBEXaggItemX 2 26" xfId="28565"/>
    <cellStyle name="SAPBEXaggItemX 2 27" xfId="28566"/>
    <cellStyle name="SAPBEXaggItemX 2 28" xfId="28567"/>
    <cellStyle name="SAPBEXaggItemX 2 29" xfId="28568"/>
    <cellStyle name="SAPBEXaggItemX 2 3" xfId="730"/>
    <cellStyle name="SAPBEXaggItemX 2 3 10" xfId="28569"/>
    <cellStyle name="SAPBEXaggItemX 2 3 11" xfId="28570"/>
    <cellStyle name="SAPBEXaggItemX 2 3 12" xfId="28571"/>
    <cellStyle name="SAPBEXaggItemX 2 3 13" xfId="28572"/>
    <cellStyle name="SAPBEXaggItemX 2 3 14" xfId="28573"/>
    <cellStyle name="SAPBEXaggItemX 2 3 15" xfId="28574"/>
    <cellStyle name="SAPBEXaggItemX 2 3 16" xfId="28575"/>
    <cellStyle name="SAPBEXaggItemX 2 3 17" xfId="28576"/>
    <cellStyle name="SAPBEXaggItemX 2 3 18" xfId="28577"/>
    <cellStyle name="SAPBEXaggItemX 2 3 19" xfId="28578"/>
    <cellStyle name="SAPBEXaggItemX 2 3 2" xfId="1669"/>
    <cellStyle name="SAPBEXaggItemX 2 3 2 2" xfId="6036"/>
    <cellStyle name="SAPBEXaggItemX 2 3 2 2 2" xfId="6037"/>
    <cellStyle name="SAPBEXaggItemX 2 3 2 2 2 2" xfId="6038"/>
    <cellStyle name="SAPBEXaggItemX 2 3 2 2 2 2 2" xfId="6039"/>
    <cellStyle name="SAPBEXaggItemX 2 3 2 2 2 3" xfId="6040"/>
    <cellStyle name="SAPBEXaggItemX 2 3 2 2 3" xfId="6041"/>
    <cellStyle name="SAPBEXaggItemX 2 3 2 2 3 2" xfId="6042"/>
    <cellStyle name="SAPBEXaggItemX 2 3 2 2 3 2 2" xfId="6043"/>
    <cellStyle name="SAPBEXaggItemX 2 3 2 2 4" xfId="6044"/>
    <cellStyle name="SAPBEXaggItemX 2 3 2 2 4 2" xfId="6045"/>
    <cellStyle name="SAPBEXaggItemX 2 3 2 3" xfId="6046"/>
    <cellStyle name="SAPBEXaggItemX 2 3 2 3 2" xfId="6047"/>
    <cellStyle name="SAPBEXaggItemX 2 3 2 3 2 2" xfId="6048"/>
    <cellStyle name="SAPBEXaggItemX 2 3 2 3 3" xfId="6049"/>
    <cellStyle name="SAPBEXaggItemX 2 3 2 4" xfId="6050"/>
    <cellStyle name="SAPBEXaggItemX 2 3 2 4 2" xfId="6051"/>
    <cellStyle name="SAPBEXaggItemX 2 3 2 4 2 2" xfId="6052"/>
    <cellStyle name="SAPBEXaggItemX 2 3 2 5" xfId="6053"/>
    <cellStyle name="SAPBEXaggItemX 2 3 2 5 2" xfId="6054"/>
    <cellStyle name="SAPBEXaggItemX 2 3 2 6" xfId="28579"/>
    <cellStyle name="SAPBEXaggItemX 2 3 2 7" xfId="28580"/>
    <cellStyle name="SAPBEXaggItemX 2 3 20" xfId="28581"/>
    <cellStyle name="SAPBEXaggItemX 2 3 21" xfId="28582"/>
    <cellStyle name="SAPBEXaggItemX 2 3 22" xfId="28583"/>
    <cellStyle name="SAPBEXaggItemX 2 3 23" xfId="28584"/>
    <cellStyle name="SAPBEXaggItemX 2 3 24" xfId="28585"/>
    <cellStyle name="SAPBEXaggItemX 2 3 25" xfId="28586"/>
    <cellStyle name="SAPBEXaggItemX 2 3 26" xfId="28587"/>
    <cellStyle name="SAPBEXaggItemX 2 3 27" xfId="28588"/>
    <cellStyle name="SAPBEXaggItemX 2 3 28" xfId="48218"/>
    <cellStyle name="SAPBEXaggItemX 2 3 3" xfId="28589"/>
    <cellStyle name="SAPBEXaggItemX 2 3 4" xfId="28590"/>
    <cellStyle name="SAPBEXaggItemX 2 3 5" xfId="28591"/>
    <cellStyle name="SAPBEXaggItemX 2 3 6" xfId="28592"/>
    <cellStyle name="SAPBEXaggItemX 2 3 7" xfId="28593"/>
    <cellStyle name="SAPBEXaggItemX 2 3 8" xfId="28594"/>
    <cellStyle name="SAPBEXaggItemX 2 3 9" xfId="28595"/>
    <cellStyle name="SAPBEXaggItemX 2 30" xfId="28596"/>
    <cellStyle name="SAPBEXaggItemX 2 31" xfId="28597"/>
    <cellStyle name="SAPBEXaggItemX 2 32" xfId="28598"/>
    <cellStyle name="SAPBEXaggItemX 2 33" xfId="48219"/>
    <cellStyle name="SAPBEXaggItemX 2 4" xfId="731"/>
    <cellStyle name="SAPBEXaggItemX 2 4 10" xfId="28599"/>
    <cellStyle name="SAPBEXaggItemX 2 4 11" xfId="28600"/>
    <cellStyle name="SAPBEXaggItemX 2 4 12" xfId="28601"/>
    <cellStyle name="SAPBEXaggItemX 2 4 13" xfId="28602"/>
    <cellStyle name="SAPBEXaggItemX 2 4 14" xfId="28603"/>
    <cellStyle name="SAPBEXaggItemX 2 4 15" xfId="28604"/>
    <cellStyle name="SAPBEXaggItemX 2 4 16" xfId="28605"/>
    <cellStyle name="SAPBEXaggItemX 2 4 17" xfId="28606"/>
    <cellStyle name="SAPBEXaggItemX 2 4 18" xfId="28607"/>
    <cellStyle name="SAPBEXaggItemX 2 4 19" xfId="28608"/>
    <cellStyle name="SAPBEXaggItemX 2 4 2" xfId="1670"/>
    <cellStyle name="SAPBEXaggItemX 2 4 2 2" xfId="6055"/>
    <cellStyle name="SAPBEXaggItemX 2 4 2 2 2" xfId="6056"/>
    <cellStyle name="SAPBEXaggItemX 2 4 2 2 2 2" xfId="6057"/>
    <cellStyle name="SAPBEXaggItemX 2 4 2 2 2 2 2" xfId="6058"/>
    <cellStyle name="SAPBEXaggItemX 2 4 2 2 2 3" xfId="6059"/>
    <cellStyle name="SAPBEXaggItemX 2 4 2 2 3" xfId="6060"/>
    <cellStyle name="SAPBEXaggItemX 2 4 2 2 3 2" xfId="6061"/>
    <cellStyle name="SAPBEXaggItemX 2 4 2 2 3 2 2" xfId="6062"/>
    <cellStyle name="SAPBEXaggItemX 2 4 2 2 4" xfId="6063"/>
    <cellStyle name="SAPBEXaggItemX 2 4 2 2 4 2" xfId="6064"/>
    <cellStyle name="SAPBEXaggItemX 2 4 2 3" xfId="6065"/>
    <cellStyle name="SAPBEXaggItemX 2 4 2 3 2" xfId="6066"/>
    <cellStyle name="SAPBEXaggItemX 2 4 2 3 2 2" xfId="6067"/>
    <cellStyle name="SAPBEXaggItemX 2 4 2 3 3" xfId="6068"/>
    <cellStyle name="SAPBEXaggItemX 2 4 2 4" xfId="6069"/>
    <cellStyle name="SAPBEXaggItemX 2 4 2 4 2" xfId="6070"/>
    <cellStyle name="SAPBEXaggItemX 2 4 2 4 2 2" xfId="6071"/>
    <cellStyle name="SAPBEXaggItemX 2 4 2 5" xfId="6072"/>
    <cellStyle name="SAPBEXaggItemX 2 4 2 5 2" xfId="6073"/>
    <cellStyle name="SAPBEXaggItemX 2 4 2 6" xfId="28609"/>
    <cellStyle name="SAPBEXaggItemX 2 4 2 7" xfId="28610"/>
    <cellStyle name="SAPBEXaggItemX 2 4 20" xfId="28611"/>
    <cellStyle name="SAPBEXaggItemX 2 4 21" xfId="28612"/>
    <cellStyle name="SAPBEXaggItemX 2 4 22" xfId="28613"/>
    <cellStyle name="SAPBEXaggItemX 2 4 23" xfId="28614"/>
    <cellStyle name="SAPBEXaggItemX 2 4 24" xfId="28615"/>
    <cellStyle name="SAPBEXaggItemX 2 4 25" xfId="28616"/>
    <cellStyle name="SAPBEXaggItemX 2 4 26" xfId="28617"/>
    <cellStyle name="SAPBEXaggItemX 2 4 27" xfId="28618"/>
    <cellStyle name="SAPBEXaggItemX 2 4 28" xfId="48220"/>
    <cellStyle name="SAPBEXaggItemX 2 4 3" xfId="28619"/>
    <cellStyle name="SAPBEXaggItemX 2 4 4" xfId="28620"/>
    <cellStyle name="SAPBEXaggItemX 2 4 5" xfId="28621"/>
    <cellStyle name="SAPBEXaggItemX 2 4 6" xfId="28622"/>
    <cellStyle name="SAPBEXaggItemX 2 4 7" xfId="28623"/>
    <cellStyle name="SAPBEXaggItemX 2 4 8" xfId="28624"/>
    <cellStyle name="SAPBEXaggItemX 2 4 9" xfId="28625"/>
    <cellStyle name="SAPBEXaggItemX 2 5" xfId="732"/>
    <cellStyle name="SAPBEXaggItemX 2 5 10" xfId="28626"/>
    <cellStyle name="SAPBEXaggItemX 2 5 11" xfId="28627"/>
    <cellStyle name="SAPBEXaggItemX 2 5 12" xfId="28628"/>
    <cellStyle name="SAPBEXaggItemX 2 5 13" xfId="28629"/>
    <cellStyle name="SAPBEXaggItemX 2 5 14" xfId="28630"/>
    <cellStyle name="SAPBEXaggItemX 2 5 15" xfId="28631"/>
    <cellStyle name="SAPBEXaggItemX 2 5 16" xfId="28632"/>
    <cellStyle name="SAPBEXaggItemX 2 5 17" xfId="28633"/>
    <cellStyle name="SAPBEXaggItemX 2 5 18" xfId="28634"/>
    <cellStyle name="SAPBEXaggItemX 2 5 19" xfId="28635"/>
    <cellStyle name="SAPBEXaggItemX 2 5 2" xfId="1671"/>
    <cellStyle name="SAPBEXaggItemX 2 5 2 2" xfId="6074"/>
    <cellStyle name="SAPBEXaggItemX 2 5 2 2 2" xfId="6075"/>
    <cellStyle name="SAPBEXaggItemX 2 5 2 2 2 2" xfId="6076"/>
    <cellStyle name="SAPBEXaggItemX 2 5 2 2 2 2 2" xfId="6077"/>
    <cellStyle name="SAPBEXaggItemX 2 5 2 2 2 3" xfId="6078"/>
    <cellStyle name="SAPBEXaggItemX 2 5 2 2 3" xfId="6079"/>
    <cellStyle name="SAPBEXaggItemX 2 5 2 2 3 2" xfId="6080"/>
    <cellStyle name="SAPBEXaggItemX 2 5 2 2 3 2 2" xfId="6081"/>
    <cellStyle name="SAPBEXaggItemX 2 5 2 2 4" xfId="6082"/>
    <cellStyle name="SAPBEXaggItemX 2 5 2 2 4 2" xfId="6083"/>
    <cellStyle name="SAPBEXaggItemX 2 5 2 3" xfId="6084"/>
    <cellStyle name="SAPBEXaggItemX 2 5 2 3 2" xfId="6085"/>
    <cellStyle name="SAPBEXaggItemX 2 5 2 3 2 2" xfId="6086"/>
    <cellStyle name="SAPBEXaggItemX 2 5 2 3 3" xfId="6087"/>
    <cellStyle name="SAPBEXaggItemX 2 5 2 4" xfId="6088"/>
    <cellStyle name="SAPBEXaggItemX 2 5 2 4 2" xfId="6089"/>
    <cellStyle name="SAPBEXaggItemX 2 5 2 4 2 2" xfId="6090"/>
    <cellStyle name="SAPBEXaggItemX 2 5 2 5" xfId="6091"/>
    <cellStyle name="SAPBEXaggItemX 2 5 2 5 2" xfId="6092"/>
    <cellStyle name="SAPBEXaggItemX 2 5 2 6" xfId="28636"/>
    <cellStyle name="SAPBEXaggItemX 2 5 2 7" xfId="28637"/>
    <cellStyle name="SAPBEXaggItemX 2 5 20" xfId="28638"/>
    <cellStyle name="SAPBEXaggItemX 2 5 21" xfId="28639"/>
    <cellStyle name="SAPBEXaggItemX 2 5 22" xfId="28640"/>
    <cellStyle name="SAPBEXaggItemX 2 5 23" xfId="28641"/>
    <cellStyle name="SAPBEXaggItemX 2 5 24" xfId="28642"/>
    <cellStyle name="SAPBEXaggItemX 2 5 25" xfId="28643"/>
    <cellStyle name="SAPBEXaggItemX 2 5 26" xfId="28644"/>
    <cellStyle name="SAPBEXaggItemX 2 5 27" xfId="28645"/>
    <cellStyle name="SAPBEXaggItemX 2 5 28" xfId="48221"/>
    <cellStyle name="SAPBEXaggItemX 2 5 3" xfId="28646"/>
    <cellStyle name="SAPBEXaggItemX 2 5 4" xfId="28647"/>
    <cellStyle name="SAPBEXaggItemX 2 5 5" xfId="28648"/>
    <cellStyle name="SAPBEXaggItemX 2 5 6" xfId="28649"/>
    <cellStyle name="SAPBEXaggItemX 2 5 7" xfId="28650"/>
    <cellStyle name="SAPBEXaggItemX 2 5 8" xfId="28651"/>
    <cellStyle name="SAPBEXaggItemX 2 5 9" xfId="28652"/>
    <cellStyle name="SAPBEXaggItemX 2 6" xfId="733"/>
    <cellStyle name="SAPBEXaggItemX 2 6 10" xfId="28653"/>
    <cellStyle name="SAPBEXaggItemX 2 6 11" xfId="28654"/>
    <cellStyle name="SAPBEXaggItemX 2 6 12" xfId="28655"/>
    <cellStyle name="SAPBEXaggItemX 2 6 13" xfId="28656"/>
    <cellStyle name="SAPBEXaggItemX 2 6 14" xfId="28657"/>
    <cellStyle name="SAPBEXaggItemX 2 6 15" xfId="28658"/>
    <cellStyle name="SAPBEXaggItemX 2 6 16" xfId="28659"/>
    <cellStyle name="SAPBEXaggItemX 2 6 17" xfId="28660"/>
    <cellStyle name="SAPBEXaggItemX 2 6 18" xfId="28661"/>
    <cellStyle name="SAPBEXaggItemX 2 6 19" xfId="28662"/>
    <cellStyle name="SAPBEXaggItemX 2 6 2" xfId="1672"/>
    <cellStyle name="SAPBEXaggItemX 2 6 2 2" xfId="6093"/>
    <cellStyle name="SAPBEXaggItemX 2 6 2 2 2" xfId="6094"/>
    <cellStyle name="SAPBEXaggItemX 2 6 2 2 2 2" xfId="6095"/>
    <cellStyle name="SAPBEXaggItemX 2 6 2 2 2 2 2" xfId="6096"/>
    <cellStyle name="SAPBEXaggItemX 2 6 2 2 2 3" xfId="6097"/>
    <cellStyle name="SAPBEXaggItemX 2 6 2 2 3" xfId="6098"/>
    <cellStyle name="SAPBEXaggItemX 2 6 2 2 3 2" xfId="6099"/>
    <cellStyle name="SAPBEXaggItemX 2 6 2 2 3 2 2" xfId="6100"/>
    <cellStyle name="SAPBEXaggItemX 2 6 2 2 4" xfId="6101"/>
    <cellStyle name="SAPBEXaggItemX 2 6 2 2 4 2" xfId="6102"/>
    <cellStyle name="SAPBEXaggItemX 2 6 2 3" xfId="6103"/>
    <cellStyle name="SAPBEXaggItemX 2 6 2 3 2" xfId="6104"/>
    <cellStyle name="SAPBEXaggItemX 2 6 2 3 2 2" xfId="6105"/>
    <cellStyle name="SAPBEXaggItemX 2 6 2 3 3" xfId="6106"/>
    <cellStyle name="SAPBEXaggItemX 2 6 2 4" xfId="6107"/>
    <cellStyle name="SAPBEXaggItemX 2 6 2 4 2" xfId="6108"/>
    <cellStyle name="SAPBEXaggItemX 2 6 2 4 2 2" xfId="6109"/>
    <cellStyle name="SAPBEXaggItemX 2 6 2 5" xfId="6110"/>
    <cellStyle name="SAPBEXaggItemX 2 6 2 5 2" xfId="6111"/>
    <cellStyle name="SAPBEXaggItemX 2 6 2 6" xfId="28663"/>
    <cellStyle name="SAPBEXaggItemX 2 6 2 7" xfId="28664"/>
    <cellStyle name="SAPBEXaggItemX 2 6 20" xfId="28665"/>
    <cellStyle name="SAPBEXaggItemX 2 6 21" xfId="28666"/>
    <cellStyle name="SAPBEXaggItemX 2 6 22" xfId="28667"/>
    <cellStyle name="SAPBEXaggItemX 2 6 23" xfId="28668"/>
    <cellStyle name="SAPBEXaggItemX 2 6 24" xfId="28669"/>
    <cellStyle name="SAPBEXaggItemX 2 6 25" xfId="28670"/>
    <cellStyle name="SAPBEXaggItemX 2 6 26" xfId="28671"/>
    <cellStyle name="SAPBEXaggItemX 2 6 27" xfId="28672"/>
    <cellStyle name="SAPBEXaggItemX 2 6 28" xfId="48222"/>
    <cellStyle name="SAPBEXaggItemX 2 6 3" xfId="28673"/>
    <cellStyle name="SAPBEXaggItemX 2 6 4" xfId="28674"/>
    <cellStyle name="SAPBEXaggItemX 2 6 5" xfId="28675"/>
    <cellStyle name="SAPBEXaggItemX 2 6 6" xfId="28676"/>
    <cellStyle name="SAPBEXaggItemX 2 6 7" xfId="28677"/>
    <cellStyle name="SAPBEXaggItemX 2 6 8" xfId="28678"/>
    <cellStyle name="SAPBEXaggItemX 2 6 9" xfId="28679"/>
    <cellStyle name="SAPBEXaggItemX 2 7" xfId="1673"/>
    <cellStyle name="SAPBEXaggItemX 2 7 2" xfId="6112"/>
    <cellStyle name="SAPBEXaggItemX 2 7 2 2" xfId="6113"/>
    <cellStyle name="SAPBEXaggItemX 2 7 2 2 2" xfId="6114"/>
    <cellStyle name="SAPBEXaggItemX 2 7 2 2 2 2" xfId="6115"/>
    <cellStyle name="SAPBEXaggItemX 2 7 2 2 3" xfId="6116"/>
    <cellStyle name="SAPBEXaggItemX 2 7 2 3" xfId="6117"/>
    <cellStyle name="SAPBEXaggItemX 2 7 2 3 2" xfId="6118"/>
    <cellStyle name="SAPBEXaggItemX 2 7 2 3 2 2" xfId="6119"/>
    <cellStyle name="SAPBEXaggItemX 2 7 2 4" xfId="6120"/>
    <cellStyle name="SAPBEXaggItemX 2 7 2 4 2" xfId="6121"/>
    <cellStyle name="SAPBEXaggItemX 2 7 3" xfId="6122"/>
    <cellStyle name="SAPBEXaggItemX 2 7 3 2" xfId="6123"/>
    <cellStyle name="SAPBEXaggItemX 2 7 3 2 2" xfId="6124"/>
    <cellStyle name="SAPBEXaggItemX 2 7 3 3" xfId="6125"/>
    <cellStyle name="SAPBEXaggItemX 2 7 4" xfId="6126"/>
    <cellStyle name="SAPBEXaggItemX 2 7 4 2" xfId="6127"/>
    <cellStyle name="SAPBEXaggItemX 2 7 4 2 2" xfId="6128"/>
    <cellStyle name="SAPBEXaggItemX 2 7 5" xfId="6129"/>
    <cellStyle name="SAPBEXaggItemX 2 7 5 2" xfId="6130"/>
    <cellStyle name="SAPBEXaggItemX 2 7 6" xfId="28680"/>
    <cellStyle name="SAPBEXaggItemX 2 7 7" xfId="28681"/>
    <cellStyle name="SAPBEXaggItemX 2 8" xfId="28682"/>
    <cellStyle name="SAPBEXaggItemX 2 9" xfId="28683"/>
    <cellStyle name="SAPBEXaggItemX 20" xfId="28684"/>
    <cellStyle name="SAPBEXaggItemX 21" xfId="28685"/>
    <cellStyle name="SAPBEXaggItemX 22" xfId="28686"/>
    <cellStyle name="SAPBEXaggItemX 23" xfId="28687"/>
    <cellStyle name="SAPBEXaggItemX 24" xfId="28688"/>
    <cellStyle name="SAPBEXaggItemX 25" xfId="28689"/>
    <cellStyle name="SAPBEXaggItemX 26" xfId="28690"/>
    <cellStyle name="SAPBEXaggItemX 27" xfId="28691"/>
    <cellStyle name="SAPBEXaggItemX 28" xfId="28692"/>
    <cellStyle name="SAPBEXaggItemX 29" xfId="28693"/>
    <cellStyle name="SAPBEXaggItemX 3" xfId="734"/>
    <cellStyle name="SAPBEXaggItemX 3 10" xfId="28694"/>
    <cellStyle name="SAPBEXaggItemX 3 11" xfId="28695"/>
    <cellStyle name="SAPBEXaggItemX 3 12" xfId="28696"/>
    <cellStyle name="SAPBEXaggItemX 3 13" xfId="28697"/>
    <cellStyle name="SAPBEXaggItemX 3 14" xfId="28698"/>
    <cellStyle name="SAPBEXaggItemX 3 15" xfId="28699"/>
    <cellStyle name="SAPBEXaggItemX 3 16" xfId="28700"/>
    <cellStyle name="SAPBEXaggItemX 3 17" xfId="28701"/>
    <cellStyle name="SAPBEXaggItemX 3 18" xfId="28702"/>
    <cellStyle name="SAPBEXaggItemX 3 19" xfId="28703"/>
    <cellStyle name="SAPBEXaggItemX 3 2" xfId="1674"/>
    <cellStyle name="SAPBEXaggItemX 3 2 2" xfId="6131"/>
    <cellStyle name="SAPBEXaggItemX 3 2 2 2" xfId="6132"/>
    <cellStyle name="SAPBEXaggItemX 3 2 2 2 2" xfId="6133"/>
    <cellStyle name="SAPBEXaggItemX 3 2 2 2 2 2" xfId="6134"/>
    <cellStyle name="SAPBEXaggItemX 3 2 2 2 3" xfId="6135"/>
    <cellStyle name="SAPBEXaggItemX 3 2 2 3" xfId="6136"/>
    <cellStyle name="SAPBEXaggItemX 3 2 2 3 2" xfId="6137"/>
    <cellStyle name="SAPBEXaggItemX 3 2 2 3 2 2" xfId="6138"/>
    <cellStyle name="SAPBEXaggItemX 3 2 2 4" xfId="6139"/>
    <cellStyle name="SAPBEXaggItemX 3 2 2 4 2" xfId="6140"/>
    <cellStyle name="SAPBEXaggItemX 3 2 3" xfId="6141"/>
    <cellStyle name="SAPBEXaggItemX 3 2 3 2" xfId="6142"/>
    <cellStyle name="SAPBEXaggItemX 3 2 3 2 2" xfId="6143"/>
    <cellStyle name="SAPBEXaggItemX 3 2 3 3" xfId="6144"/>
    <cellStyle name="SAPBEXaggItemX 3 2 4" xfId="6145"/>
    <cellStyle name="SAPBEXaggItemX 3 2 4 2" xfId="6146"/>
    <cellStyle name="SAPBEXaggItemX 3 2 4 2 2" xfId="6147"/>
    <cellStyle name="SAPBEXaggItemX 3 2 5" xfId="6148"/>
    <cellStyle name="SAPBEXaggItemX 3 2 5 2" xfId="6149"/>
    <cellStyle name="SAPBEXaggItemX 3 2 6" xfId="28704"/>
    <cellStyle name="SAPBEXaggItemX 3 2 7" xfId="28705"/>
    <cellStyle name="SAPBEXaggItemX 3 20" xfId="28706"/>
    <cellStyle name="SAPBEXaggItemX 3 21" xfId="28707"/>
    <cellStyle name="SAPBEXaggItemX 3 22" xfId="28708"/>
    <cellStyle name="SAPBEXaggItemX 3 23" xfId="28709"/>
    <cellStyle name="SAPBEXaggItemX 3 24" xfId="28710"/>
    <cellStyle name="SAPBEXaggItemX 3 25" xfId="28711"/>
    <cellStyle name="SAPBEXaggItemX 3 26" xfId="28712"/>
    <cellStyle name="SAPBEXaggItemX 3 27" xfId="28713"/>
    <cellStyle name="SAPBEXaggItemX 3 28" xfId="48223"/>
    <cellStyle name="SAPBEXaggItemX 3 3" xfId="28714"/>
    <cellStyle name="SAPBEXaggItemX 3 4" xfId="28715"/>
    <cellStyle name="SAPBEXaggItemX 3 5" xfId="28716"/>
    <cellStyle name="SAPBEXaggItemX 3 6" xfId="28717"/>
    <cellStyle name="SAPBEXaggItemX 3 7" xfId="28718"/>
    <cellStyle name="SAPBEXaggItemX 3 8" xfId="28719"/>
    <cellStyle name="SAPBEXaggItemX 3 9" xfId="28720"/>
    <cellStyle name="SAPBEXaggItemX 30" xfId="28721"/>
    <cellStyle name="SAPBEXaggItemX 31" xfId="28722"/>
    <cellStyle name="SAPBEXaggItemX 32" xfId="28723"/>
    <cellStyle name="SAPBEXaggItemX 33" xfId="28724"/>
    <cellStyle name="SAPBEXaggItemX 34" xfId="28725"/>
    <cellStyle name="SAPBEXaggItemX 35" xfId="48224"/>
    <cellStyle name="SAPBEXaggItemX 4" xfId="735"/>
    <cellStyle name="SAPBEXaggItemX 4 10" xfId="28726"/>
    <cellStyle name="SAPBEXaggItemX 4 11" xfId="28727"/>
    <cellStyle name="SAPBEXaggItemX 4 12" xfId="28728"/>
    <cellStyle name="SAPBEXaggItemX 4 13" xfId="28729"/>
    <cellStyle name="SAPBEXaggItemX 4 14" xfId="28730"/>
    <cellStyle name="SAPBEXaggItemX 4 15" xfId="28731"/>
    <cellStyle name="SAPBEXaggItemX 4 16" xfId="28732"/>
    <cellStyle name="SAPBEXaggItemX 4 17" xfId="28733"/>
    <cellStyle name="SAPBEXaggItemX 4 18" xfId="28734"/>
    <cellStyle name="SAPBEXaggItemX 4 19" xfId="28735"/>
    <cellStyle name="SAPBEXaggItemX 4 2" xfId="1675"/>
    <cellStyle name="SAPBEXaggItemX 4 2 2" xfId="6150"/>
    <cellStyle name="SAPBEXaggItemX 4 2 2 2" xfId="6151"/>
    <cellStyle name="SAPBEXaggItemX 4 2 2 2 2" xfId="6152"/>
    <cellStyle name="SAPBEXaggItemX 4 2 2 2 2 2" xfId="6153"/>
    <cellStyle name="SAPBEXaggItemX 4 2 2 2 3" xfId="6154"/>
    <cellStyle name="SAPBEXaggItemX 4 2 2 3" xfId="6155"/>
    <cellStyle name="SAPBEXaggItemX 4 2 2 3 2" xfId="6156"/>
    <cellStyle name="SAPBEXaggItemX 4 2 2 3 2 2" xfId="6157"/>
    <cellStyle name="SAPBEXaggItemX 4 2 2 4" xfId="6158"/>
    <cellStyle name="SAPBEXaggItemX 4 2 2 4 2" xfId="6159"/>
    <cellStyle name="SAPBEXaggItemX 4 2 3" xfId="6160"/>
    <cellStyle name="SAPBEXaggItemX 4 2 3 2" xfId="6161"/>
    <cellStyle name="SAPBEXaggItemX 4 2 3 2 2" xfId="6162"/>
    <cellStyle name="SAPBEXaggItemX 4 2 3 3" xfId="6163"/>
    <cellStyle name="SAPBEXaggItemX 4 2 4" xfId="6164"/>
    <cellStyle name="SAPBEXaggItemX 4 2 4 2" xfId="6165"/>
    <cellStyle name="SAPBEXaggItemX 4 2 4 2 2" xfId="6166"/>
    <cellStyle name="SAPBEXaggItemX 4 2 5" xfId="6167"/>
    <cellStyle name="SAPBEXaggItemX 4 2 5 2" xfId="6168"/>
    <cellStyle name="SAPBEXaggItemX 4 2 6" xfId="28736"/>
    <cellStyle name="SAPBEXaggItemX 4 2 7" xfId="28737"/>
    <cellStyle name="SAPBEXaggItemX 4 20" xfId="28738"/>
    <cellStyle name="SAPBEXaggItemX 4 21" xfId="28739"/>
    <cellStyle name="SAPBEXaggItemX 4 22" xfId="28740"/>
    <cellStyle name="SAPBEXaggItemX 4 23" xfId="28741"/>
    <cellStyle name="SAPBEXaggItemX 4 24" xfId="28742"/>
    <cellStyle name="SAPBEXaggItemX 4 25" xfId="28743"/>
    <cellStyle name="SAPBEXaggItemX 4 26" xfId="28744"/>
    <cellStyle name="SAPBEXaggItemX 4 27" xfId="28745"/>
    <cellStyle name="SAPBEXaggItemX 4 28" xfId="48225"/>
    <cellStyle name="SAPBEXaggItemX 4 3" xfId="28746"/>
    <cellStyle name="SAPBEXaggItemX 4 4" xfId="28747"/>
    <cellStyle name="SAPBEXaggItemX 4 5" xfId="28748"/>
    <cellStyle name="SAPBEXaggItemX 4 6" xfId="28749"/>
    <cellStyle name="SAPBEXaggItemX 4 7" xfId="28750"/>
    <cellStyle name="SAPBEXaggItemX 4 8" xfId="28751"/>
    <cellStyle name="SAPBEXaggItemX 4 9" xfId="28752"/>
    <cellStyle name="SAPBEXaggItemX 5" xfId="736"/>
    <cellStyle name="SAPBEXaggItemX 5 10" xfId="28753"/>
    <cellStyle name="SAPBEXaggItemX 5 11" xfId="28754"/>
    <cellStyle name="SAPBEXaggItemX 5 12" xfId="28755"/>
    <cellStyle name="SAPBEXaggItemX 5 13" xfId="28756"/>
    <cellStyle name="SAPBEXaggItemX 5 14" xfId="28757"/>
    <cellStyle name="SAPBEXaggItemX 5 15" xfId="28758"/>
    <cellStyle name="SAPBEXaggItemX 5 16" xfId="28759"/>
    <cellStyle name="SAPBEXaggItemX 5 17" xfId="28760"/>
    <cellStyle name="SAPBEXaggItemX 5 18" xfId="28761"/>
    <cellStyle name="SAPBEXaggItemX 5 19" xfId="28762"/>
    <cellStyle name="SAPBEXaggItemX 5 2" xfId="1676"/>
    <cellStyle name="SAPBEXaggItemX 5 2 2" xfId="6169"/>
    <cellStyle name="SAPBEXaggItemX 5 2 2 2" xfId="6170"/>
    <cellStyle name="SAPBEXaggItemX 5 2 2 2 2" xfId="6171"/>
    <cellStyle name="SAPBEXaggItemX 5 2 2 2 2 2" xfId="6172"/>
    <cellStyle name="SAPBEXaggItemX 5 2 2 2 3" xfId="6173"/>
    <cellStyle name="SAPBEXaggItemX 5 2 2 3" xfId="6174"/>
    <cellStyle name="SAPBEXaggItemX 5 2 2 3 2" xfId="6175"/>
    <cellStyle name="SAPBEXaggItemX 5 2 2 3 2 2" xfId="6176"/>
    <cellStyle name="SAPBEXaggItemX 5 2 2 4" xfId="6177"/>
    <cellStyle name="SAPBEXaggItemX 5 2 2 4 2" xfId="6178"/>
    <cellStyle name="SAPBEXaggItemX 5 2 3" xfId="6179"/>
    <cellStyle name="SAPBEXaggItemX 5 2 3 2" xfId="6180"/>
    <cellStyle name="SAPBEXaggItemX 5 2 3 2 2" xfId="6181"/>
    <cellStyle name="SAPBEXaggItemX 5 2 3 3" xfId="6182"/>
    <cellStyle name="SAPBEXaggItemX 5 2 4" xfId="6183"/>
    <cellStyle name="SAPBEXaggItemX 5 2 4 2" xfId="6184"/>
    <cellStyle name="SAPBEXaggItemX 5 2 4 2 2" xfId="6185"/>
    <cellStyle name="SAPBEXaggItemX 5 2 5" xfId="6186"/>
    <cellStyle name="SAPBEXaggItemX 5 2 5 2" xfId="6187"/>
    <cellStyle name="SAPBEXaggItemX 5 2 6" xfId="28763"/>
    <cellStyle name="SAPBEXaggItemX 5 2 7" xfId="28764"/>
    <cellStyle name="SAPBEXaggItemX 5 20" xfId="28765"/>
    <cellStyle name="SAPBEXaggItemX 5 21" xfId="28766"/>
    <cellStyle name="SAPBEXaggItemX 5 22" xfId="28767"/>
    <cellStyle name="SAPBEXaggItemX 5 23" xfId="28768"/>
    <cellStyle name="SAPBEXaggItemX 5 24" xfId="28769"/>
    <cellStyle name="SAPBEXaggItemX 5 25" xfId="28770"/>
    <cellStyle name="SAPBEXaggItemX 5 26" xfId="28771"/>
    <cellStyle name="SAPBEXaggItemX 5 27" xfId="28772"/>
    <cellStyle name="SAPBEXaggItemX 5 28" xfId="48226"/>
    <cellStyle name="SAPBEXaggItemX 5 3" xfId="28773"/>
    <cellStyle name="SAPBEXaggItemX 5 4" xfId="28774"/>
    <cellStyle name="SAPBEXaggItemX 5 5" xfId="28775"/>
    <cellStyle name="SAPBEXaggItemX 5 6" xfId="28776"/>
    <cellStyle name="SAPBEXaggItemX 5 7" xfId="28777"/>
    <cellStyle name="SAPBEXaggItemX 5 8" xfId="28778"/>
    <cellStyle name="SAPBEXaggItemX 5 9" xfId="28779"/>
    <cellStyle name="SAPBEXaggItemX 6" xfId="737"/>
    <cellStyle name="SAPBEXaggItemX 6 10" xfId="28780"/>
    <cellStyle name="SAPBEXaggItemX 6 11" xfId="28781"/>
    <cellStyle name="SAPBEXaggItemX 6 12" xfId="28782"/>
    <cellStyle name="SAPBEXaggItemX 6 13" xfId="28783"/>
    <cellStyle name="SAPBEXaggItemX 6 14" xfId="28784"/>
    <cellStyle name="SAPBEXaggItemX 6 15" xfId="28785"/>
    <cellStyle name="SAPBEXaggItemX 6 16" xfId="28786"/>
    <cellStyle name="SAPBEXaggItemX 6 17" xfId="28787"/>
    <cellStyle name="SAPBEXaggItemX 6 18" xfId="28788"/>
    <cellStyle name="SAPBEXaggItemX 6 19" xfId="28789"/>
    <cellStyle name="SAPBEXaggItemX 6 2" xfId="1677"/>
    <cellStyle name="SAPBEXaggItemX 6 2 2" xfId="6188"/>
    <cellStyle name="SAPBEXaggItemX 6 2 2 2" xfId="6189"/>
    <cellStyle name="SAPBEXaggItemX 6 2 2 2 2" xfId="6190"/>
    <cellStyle name="SAPBEXaggItemX 6 2 2 2 2 2" xfId="6191"/>
    <cellStyle name="SAPBEXaggItemX 6 2 2 2 3" xfId="6192"/>
    <cellStyle name="SAPBEXaggItemX 6 2 2 3" xfId="6193"/>
    <cellStyle name="SAPBEXaggItemX 6 2 2 3 2" xfId="6194"/>
    <cellStyle name="SAPBEXaggItemX 6 2 2 3 2 2" xfId="6195"/>
    <cellStyle name="SAPBEXaggItemX 6 2 2 4" xfId="6196"/>
    <cellStyle name="SAPBEXaggItemX 6 2 2 4 2" xfId="6197"/>
    <cellStyle name="SAPBEXaggItemX 6 2 3" xfId="6198"/>
    <cellStyle name="SAPBEXaggItemX 6 2 3 2" xfId="6199"/>
    <cellStyle name="SAPBEXaggItemX 6 2 3 2 2" xfId="6200"/>
    <cellStyle name="SAPBEXaggItemX 6 2 3 3" xfId="6201"/>
    <cellStyle name="SAPBEXaggItemX 6 2 4" xfId="6202"/>
    <cellStyle name="SAPBEXaggItemX 6 2 4 2" xfId="6203"/>
    <cellStyle name="SAPBEXaggItemX 6 2 4 2 2" xfId="6204"/>
    <cellStyle name="SAPBEXaggItemX 6 2 5" xfId="6205"/>
    <cellStyle name="SAPBEXaggItemX 6 2 5 2" xfId="6206"/>
    <cellStyle name="SAPBEXaggItemX 6 2 6" xfId="28790"/>
    <cellStyle name="SAPBEXaggItemX 6 2 7" xfId="28791"/>
    <cellStyle name="SAPBEXaggItemX 6 20" xfId="28792"/>
    <cellStyle name="SAPBEXaggItemX 6 21" xfId="28793"/>
    <cellStyle name="SAPBEXaggItemX 6 22" xfId="28794"/>
    <cellStyle name="SAPBEXaggItemX 6 23" xfId="28795"/>
    <cellStyle name="SAPBEXaggItemX 6 24" xfId="28796"/>
    <cellStyle name="SAPBEXaggItemX 6 25" xfId="28797"/>
    <cellStyle name="SAPBEXaggItemX 6 26" xfId="28798"/>
    <cellStyle name="SAPBEXaggItemX 6 27" xfId="28799"/>
    <cellStyle name="SAPBEXaggItemX 6 28" xfId="48227"/>
    <cellStyle name="SAPBEXaggItemX 6 3" xfId="28800"/>
    <cellStyle name="SAPBEXaggItemX 6 4" xfId="28801"/>
    <cellStyle name="SAPBEXaggItemX 6 5" xfId="28802"/>
    <cellStyle name="SAPBEXaggItemX 6 6" xfId="28803"/>
    <cellStyle name="SAPBEXaggItemX 6 7" xfId="28804"/>
    <cellStyle name="SAPBEXaggItemX 6 8" xfId="28805"/>
    <cellStyle name="SAPBEXaggItemX 6 9" xfId="28806"/>
    <cellStyle name="SAPBEXaggItemX 7" xfId="738"/>
    <cellStyle name="SAPBEXaggItemX 7 10" xfId="28807"/>
    <cellStyle name="SAPBEXaggItemX 7 11" xfId="28808"/>
    <cellStyle name="SAPBEXaggItemX 7 12" xfId="28809"/>
    <cellStyle name="SAPBEXaggItemX 7 13" xfId="28810"/>
    <cellStyle name="SAPBEXaggItemX 7 14" xfId="28811"/>
    <cellStyle name="SAPBEXaggItemX 7 15" xfId="28812"/>
    <cellStyle name="SAPBEXaggItemX 7 16" xfId="28813"/>
    <cellStyle name="SAPBEXaggItemX 7 17" xfId="28814"/>
    <cellStyle name="SAPBEXaggItemX 7 18" xfId="28815"/>
    <cellStyle name="SAPBEXaggItemX 7 19" xfId="28816"/>
    <cellStyle name="SAPBEXaggItemX 7 2" xfId="1678"/>
    <cellStyle name="SAPBEXaggItemX 7 2 2" xfId="6207"/>
    <cellStyle name="SAPBEXaggItemX 7 2 2 2" xfId="6208"/>
    <cellStyle name="SAPBEXaggItemX 7 2 2 2 2" xfId="6209"/>
    <cellStyle name="SAPBEXaggItemX 7 2 2 2 2 2" xfId="6210"/>
    <cellStyle name="SAPBEXaggItemX 7 2 2 2 3" xfId="6211"/>
    <cellStyle name="SAPBEXaggItemX 7 2 2 3" xfId="6212"/>
    <cellStyle name="SAPBEXaggItemX 7 2 2 3 2" xfId="6213"/>
    <cellStyle name="SAPBEXaggItemX 7 2 2 3 2 2" xfId="6214"/>
    <cellStyle name="SAPBEXaggItemX 7 2 2 4" xfId="6215"/>
    <cellStyle name="SAPBEXaggItemX 7 2 2 4 2" xfId="6216"/>
    <cellStyle name="SAPBEXaggItemX 7 2 3" xfId="6217"/>
    <cellStyle name="SAPBEXaggItemX 7 2 3 2" xfId="6218"/>
    <cellStyle name="SAPBEXaggItemX 7 2 3 2 2" xfId="6219"/>
    <cellStyle name="SAPBEXaggItemX 7 2 3 3" xfId="6220"/>
    <cellStyle name="SAPBEXaggItemX 7 2 4" xfId="6221"/>
    <cellStyle name="SAPBEXaggItemX 7 2 4 2" xfId="6222"/>
    <cellStyle name="SAPBEXaggItemX 7 2 4 2 2" xfId="6223"/>
    <cellStyle name="SAPBEXaggItemX 7 2 5" xfId="6224"/>
    <cellStyle name="SAPBEXaggItemX 7 2 5 2" xfId="6225"/>
    <cellStyle name="SAPBEXaggItemX 7 2 6" xfId="28817"/>
    <cellStyle name="SAPBEXaggItemX 7 2 7" xfId="28818"/>
    <cellStyle name="SAPBEXaggItemX 7 20" xfId="28819"/>
    <cellStyle name="SAPBEXaggItemX 7 21" xfId="28820"/>
    <cellStyle name="SAPBEXaggItemX 7 22" xfId="28821"/>
    <cellStyle name="SAPBEXaggItemX 7 23" xfId="28822"/>
    <cellStyle name="SAPBEXaggItemX 7 24" xfId="28823"/>
    <cellStyle name="SAPBEXaggItemX 7 25" xfId="28824"/>
    <cellStyle name="SAPBEXaggItemX 7 26" xfId="28825"/>
    <cellStyle name="SAPBEXaggItemX 7 27" xfId="28826"/>
    <cellStyle name="SAPBEXaggItemX 7 28" xfId="48228"/>
    <cellStyle name="SAPBEXaggItemX 7 3" xfId="28827"/>
    <cellStyle name="SAPBEXaggItemX 7 4" xfId="28828"/>
    <cellStyle name="SAPBEXaggItemX 7 5" xfId="28829"/>
    <cellStyle name="SAPBEXaggItemX 7 6" xfId="28830"/>
    <cellStyle name="SAPBEXaggItemX 7 7" xfId="28831"/>
    <cellStyle name="SAPBEXaggItemX 7 8" xfId="28832"/>
    <cellStyle name="SAPBEXaggItemX 7 9" xfId="28833"/>
    <cellStyle name="SAPBEXaggItemX 8" xfId="728"/>
    <cellStyle name="SAPBEXaggItemX 8 10" xfId="28834"/>
    <cellStyle name="SAPBEXaggItemX 8 11" xfId="28835"/>
    <cellStyle name="SAPBEXaggItemX 8 12" xfId="28836"/>
    <cellStyle name="SAPBEXaggItemX 8 13" xfId="28837"/>
    <cellStyle name="SAPBEXaggItemX 8 14" xfId="28838"/>
    <cellStyle name="SAPBEXaggItemX 8 15" xfId="28839"/>
    <cellStyle name="SAPBEXaggItemX 8 16" xfId="28840"/>
    <cellStyle name="SAPBEXaggItemX 8 17" xfId="28841"/>
    <cellStyle name="SAPBEXaggItemX 8 18" xfId="28842"/>
    <cellStyle name="SAPBEXaggItemX 8 19" xfId="28843"/>
    <cellStyle name="SAPBEXaggItemX 8 2" xfId="1679"/>
    <cellStyle name="SAPBEXaggItemX 8 2 2" xfId="6226"/>
    <cellStyle name="SAPBEXaggItemX 8 2 2 2" xfId="6227"/>
    <cellStyle name="SAPBEXaggItemX 8 2 2 2 2" xfId="6228"/>
    <cellStyle name="SAPBEXaggItemX 8 2 2 2 2 2" xfId="6229"/>
    <cellStyle name="SAPBEXaggItemX 8 2 2 2 3" xfId="6230"/>
    <cellStyle name="SAPBEXaggItemX 8 2 2 3" xfId="6231"/>
    <cellStyle name="SAPBEXaggItemX 8 2 2 3 2" xfId="6232"/>
    <cellStyle name="SAPBEXaggItemX 8 2 2 3 2 2" xfId="6233"/>
    <cellStyle name="SAPBEXaggItemX 8 2 2 4" xfId="6234"/>
    <cellStyle name="SAPBEXaggItemX 8 2 2 4 2" xfId="6235"/>
    <cellStyle name="SAPBEXaggItemX 8 2 3" xfId="6236"/>
    <cellStyle name="SAPBEXaggItemX 8 2 3 2" xfId="6237"/>
    <cellStyle name="SAPBEXaggItemX 8 2 3 2 2" xfId="6238"/>
    <cellStyle name="SAPBEXaggItemX 8 2 3 3" xfId="6239"/>
    <cellStyle name="SAPBEXaggItemX 8 2 4" xfId="6240"/>
    <cellStyle name="SAPBEXaggItemX 8 2 4 2" xfId="6241"/>
    <cellStyle name="SAPBEXaggItemX 8 2 4 2 2" xfId="6242"/>
    <cellStyle name="SAPBEXaggItemX 8 2 5" xfId="6243"/>
    <cellStyle name="SAPBEXaggItemX 8 2 5 2" xfId="6244"/>
    <cellStyle name="SAPBEXaggItemX 8 2 6" xfId="28844"/>
    <cellStyle name="SAPBEXaggItemX 8 2 7" xfId="28845"/>
    <cellStyle name="SAPBEXaggItemX 8 20" xfId="28846"/>
    <cellStyle name="SAPBEXaggItemX 8 21" xfId="28847"/>
    <cellStyle name="SAPBEXaggItemX 8 22" xfId="28848"/>
    <cellStyle name="SAPBEXaggItemX 8 23" xfId="28849"/>
    <cellStyle name="SAPBEXaggItemX 8 24" xfId="28850"/>
    <cellStyle name="SAPBEXaggItemX 8 25" xfId="28851"/>
    <cellStyle name="SAPBEXaggItemX 8 26" xfId="28852"/>
    <cellStyle name="SAPBEXaggItemX 8 27" xfId="28853"/>
    <cellStyle name="SAPBEXaggItemX 8 28" xfId="48229"/>
    <cellStyle name="SAPBEXaggItemX 8 3" xfId="28854"/>
    <cellStyle name="SAPBEXaggItemX 8 4" xfId="28855"/>
    <cellStyle name="SAPBEXaggItemX 8 5" xfId="28856"/>
    <cellStyle name="SAPBEXaggItemX 8 6" xfId="28857"/>
    <cellStyle name="SAPBEXaggItemX 8 7" xfId="28858"/>
    <cellStyle name="SAPBEXaggItemX 8 8" xfId="28859"/>
    <cellStyle name="SAPBEXaggItemX 8 9" xfId="28860"/>
    <cellStyle name="SAPBEXaggItemX 9" xfId="1680"/>
    <cellStyle name="SAPBEXaggItemX 9 2" xfId="1681"/>
    <cellStyle name="SAPBEXaggItemX 9 2 2" xfId="6245"/>
    <cellStyle name="SAPBEXaggItemX 9 2 2 2" xfId="6246"/>
    <cellStyle name="SAPBEXaggItemX 9 2 2 2 2" xfId="6247"/>
    <cellStyle name="SAPBEXaggItemX 9 2 2 3" xfId="6248"/>
    <cellStyle name="SAPBEXaggItemX 9 2 3" xfId="6249"/>
    <cellStyle name="SAPBEXaggItemX 9 2 3 2" xfId="6250"/>
    <cellStyle name="SAPBEXaggItemX 9 2 3 2 2" xfId="6251"/>
    <cellStyle name="SAPBEXaggItemX 9 2 4" xfId="6252"/>
    <cellStyle name="SAPBEXaggItemX 9 2 4 2" xfId="6253"/>
    <cellStyle name="SAPBEXaggItemX 9 3" xfId="6254"/>
    <cellStyle name="SAPBEXaggItemX 9 3 2" xfId="6255"/>
    <cellStyle name="SAPBEXaggItemX 9 3 2 2" xfId="6256"/>
    <cellStyle name="SAPBEXaggItemX 9 3 2 2 2" xfId="6257"/>
    <cellStyle name="SAPBEXaggItemX 9 3 2 3" xfId="6258"/>
    <cellStyle name="SAPBEXaggItemX 9 3 3" xfId="6259"/>
    <cellStyle name="SAPBEXaggItemX 9 3 3 2" xfId="6260"/>
    <cellStyle name="SAPBEXaggItemX 9 3 3 2 2" xfId="6261"/>
    <cellStyle name="SAPBEXaggItemX 9 3 4" xfId="6262"/>
    <cellStyle name="SAPBEXaggItemX 9 3 4 2" xfId="6263"/>
    <cellStyle name="SAPBEXaggItemX 9 3 5" xfId="28861"/>
    <cellStyle name="SAPBEXaggItemX 9 4" xfId="6264"/>
    <cellStyle name="SAPBEXaggItemX 9 4 2" xfId="6265"/>
    <cellStyle name="SAPBEXaggItemX 9 4 2 2" xfId="6266"/>
    <cellStyle name="SAPBEXaggItemX 9 4 2 2 2" xfId="6267"/>
    <cellStyle name="SAPBEXaggItemX 9 4 3" xfId="6268"/>
    <cellStyle name="SAPBEXaggItemX 9 4 3 2" xfId="6269"/>
    <cellStyle name="SAPBEXaggItemX 9 5" xfId="6270"/>
    <cellStyle name="SAPBEXaggItemX 9 5 2" xfId="6271"/>
    <cellStyle name="SAPBEXaggItemX 9 5 2 2" xfId="6272"/>
    <cellStyle name="SAPBEXaggItemX 9 5 3" xfId="6273"/>
    <cellStyle name="SAPBEXaggItemX 9 6" xfId="6274"/>
    <cellStyle name="SAPBEXaggItemX 9 6 2" xfId="6275"/>
    <cellStyle name="SAPBEXaggItemX 9 6 2 2" xfId="6276"/>
    <cellStyle name="SAPBEXaggItemX 9 7" xfId="6277"/>
    <cellStyle name="SAPBEXaggItemX 9 7 2" xfId="6278"/>
    <cellStyle name="SAPBEXaggItemX 9 8" xfId="48230"/>
    <cellStyle name="SAPBEXchaText" xfId="121"/>
    <cellStyle name="SAPBEXchaText 10" xfId="6279"/>
    <cellStyle name="SAPBEXchaText 10 2" xfId="6280"/>
    <cellStyle name="SAPBEXchaText 10 2 2" xfId="6281"/>
    <cellStyle name="SAPBEXchaText 10 2 2 2" xfId="6282"/>
    <cellStyle name="SAPBEXchaText 10 2 3" xfId="6283"/>
    <cellStyle name="SAPBEXchaText 10 3" xfId="6284"/>
    <cellStyle name="SAPBEXchaText 10 3 2" xfId="6285"/>
    <cellStyle name="SAPBEXchaText 10 3 2 2" xfId="6286"/>
    <cellStyle name="SAPBEXchaText 10 4" xfId="6287"/>
    <cellStyle name="SAPBEXchaText 10 4 2" xfId="6288"/>
    <cellStyle name="SAPBEXchaText 10 5" xfId="28862"/>
    <cellStyle name="SAPBEXchaText 10 6" xfId="28863"/>
    <cellStyle name="SAPBEXchaText 10 7" xfId="28864"/>
    <cellStyle name="SAPBEXchaText 11" xfId="28865"/>
    <cellStyle name="SAPBEXchaText 12" xfId="28866"/>
    <cellStyle name="SAPBEXchaText 13" xfId="28867"/>
    <cellStyle name="SAPBEXchaText 14" xfId="28868"/>
    <cellStyle name="SAPBEXchaText 15" xfId="28869"/>
    <cellStyle name="SAPBEXchaText 16" xfId="28870"/>
    <cellStyle name="SAPBEXchaText 17" xfId="28871"/>
    <cellStyle name="SAPBEXchaText 18" xfId="28872"/>
    <cellStyle name="SAPBEXchaText 19" xfId="28873"/>
    <cellStyle name="SAPBEXchaText 2" xfId="408"/>
    <cellStyle name="SAPBEXchaText 2 10" xfId="28874"/>
    <cellStyle name="SAPBEXchaText 2 11" xfId="28875"/>
    <cellStyle name="SAPBEXchaText 2 12" xfId="28876"/>
    <cellStyle name="SAPBEXchaText 2 13" xfId="28877"/>
    <cellStyle name="SAPBEXchaText 2 14" xfId="28878"/>
    <cellStyle name="SAPBEXchaText 2 15" xfId="28879"/>
    <cellStyle name="SAPBEXchaText 2 16" xfId="28880"/>
    <cellStyle name="SAPBEXchaText 2 17" xfId="28881"/>
    <cellStyle name="SAPBEXchaText 2 18" xfId="28882"/>
    <cellStyle name="SAPBEXchaText 2 19" xfId="28883"/>
    <cellStyle name="SAPBEXchaText 2 2" xfId="508"/>
    <cellStyle name="SAPBEXchaText 2 2 10" xfId="28884"/>
    <cellStyle name="SAPBEXchaText 2 2 11" xfId="28885"/>
    <cellStyle name="SAPBEXchaText 2 2 12" xfId="28886"/>
    <cellStyle name="SAPBEXchaText 2 2 13" xfId="28887"/>
    <cellStyle name="SAPBEXchaText 2 2 14" xfId="28888"/>
    <cellStyle name="SAPBEXchaText 2 2 15" xfId="28889"/>
    <cellStyle name="SAPBEXchaText 2 2 16" xfId="28890"/>
    <cellStyle name="SAPBEXchaText 2 2 17" xfId="28891"/>
    <cellStyle name="SAPBEXchaText 2 2 18" xfId="28892"/>
    <cellStyle name="SAPBEXchaText 2 2 19" xfId="28893"/>
    <cellStyle name="SAPBEXchaText 2 2 2" xfId="740"/>
    <cellStyle name="SAPBEXchaText 2 2 2 10" xfId="28894"/>
    <cellStyle name="SAPBEXchaText 2 2 2 11" xfId="28895"/>
    <cellStyle name="SAPBEXchaText 2 2 2 12" xfId="28896"/>
    <cellStyle name="SAPBEXchaText 2 2 2 13" xfId="28897"/>
    <cellStyle name="SAPBEXchaText 2 2 2 14" xfId="28898"/>
    <cellStyle name="SAPBEXchaText 2 2 2 15" xfId="28899"/>
    <cellStyle name="SAPBEXchaText 2 2 2 16" xfId="28900"/>
    <cellStyle name="SAPBEXchaText 2 2 2 17" xfId="28901"/>
    <cellStyle name="SAPBEXchaText 2 2 2 18" xfId="28902"/>
    <cellStyle name="SAPBEXchaText 2 2 2 19" xfId="28903"/>
    <cellStyle name="SAPBEXchaText 2 2 2 2" xfId="1682"/>
    <cellStyle name="SAPBEXchaText 2 2 2 2 2" xfId="6289"/>
    <cellStyle name="SAPBEXchaText 2 2 2 2 2 2" xfId="6290"/>
    <cellStyle name="SAPBEXchaText 2 2 2 2 2 2 2" xfId="6291"/>
    <cellStyle name="SAPBEXchaText 2 2 2 2 2 2 2 2" xfId="6292"/>
    <cellStyle name="SAPBEXchaText 2 2 2 2 2 2 3" xfId="6293"/>
    <cellStyle name="SAPBEXchaText 2 2 2 2 2 3" xfId="6294"/>
    <cellStyle name="SAPBEXchaText 2 2 2 2 2 3 2" xfId="6295"/>
    <cellStyle name="SAPBEXchaText 2 2 2 2 2 3 2 2" xfId="6296"/>
    <cellStyle name="SAPBEXchaText 2 2 2 2 2 4" xfId="6297"/>
    <cellStyle name="SAPBEXchaText 2 2 2 2 2 4 2" xfId="6298"/>
    <cellStyle name="SAPBEXchaText 2 2 2 2 3" xfId="6299"/>
    <cellStyle name="SAPBEXchaText 2 2 2 2 3 2" xfId="6300"/>
    <cellStyle name="SAPBEXchaText 2 2 2 2 3 2 2" xfId="6301"/>
    <cellStyle name="SAPBEXchaText 2 2 2 2 3 3" xfId="6302"/>
    <cellStyle name="SAPBEXchaText 2 2 2 2 4" xfId="6303"/>
    <cellStyle name="SAPBEXchaText 2 2 2 2 4 2" xfId="6304"/>
    <cellStyle name="SAPBEXchaText 2 2 2 2 4 2 2" xfId="6305"/>
    <cellStyle name="SAPBEXchaText 2 2 2 2 5" xfId="6306"/>
    <cellStyle name="SAPBEXchaText 2 2 2 2 5 2" xfId="6307"/>
    <cellStyle name="SAPBEXchaText 2 2 2 2 6" xfId="28904"/>
    <cellStyle name="SAPBEXchaText 2 2 2 2 7" xfId="28905"/>
    <cellStyle name="SAPBEXchaText 2 2 2 2 8" xfId="49625"/>
    <cellStyle name="SAPBEXchaText 2 2 2 20" xfId="28906"/>
    <cellStyle name="SAPBEXchaText 2 2 2 21" xfId="28907"/>
    <cellStyle name="SAPBEXchaText 2 2 2 22" xfId="28908"/>
    <cellStyle name="SAPBEXchaText 2 2 2 23" xfId="28909"/>
    <cellStyle name="SAPBEXchaText 2 2 2 24" xfId="28910"/>
    <cellStyle name="SAPBEXchaText 2 2 2 25" xfId="28911"/>
    <cellStyle name="SAPBEXchaText 2 2 2 26" xfId="28912"/>
    <cellStyle name="SAPBEXchaText 2 2 2 27" xfId="28913"/>
    <cellStyle name="SAPBEXchaText 2 2 2 28" xfId="48231"/>
    <cellStyle name="SAPBEXchaText 2 2 2 29" xfId="49110"/>
    <cellStyle name="SAPBEXchaText 2 2 2 3" xfId="28914"/>
    <cellStyle name="SAPBEXchaText 2 2 2 4" xfId="28915"/>
    <cellStyle name="SAPBEXchaText 2 2 2 5" xfId="28916"/>
    <cellStyle name="SAPBEXchaText 2 2 2 6" xfId="28917"/>
    <cellStyle name="SAPBEXchaText 2 2 2 7" xfId="28918"/>
    <cellStyle name="SAPBEXchaText 2 2 2 8" xfId="28919"/>
    <cellStyle name="SAPBEXchaText 2 2 2 9" xfId="28920"/>
    <cellStyle name="SAPBEXchaText 2 2 20" xfId="28921"/>
    <cellStyle name="SAPBEXchaText 2 2 21" xfId="28922"/>
    <cellStyle name="SAPBEXchaText 2 2 22" xfId="28923"/>
    <cellStyle name="SAPBEXchaText 2 2 23" xfId="28924"/>
    <cellStyle name="SAPBEXchaText 2 2 24" xfId="28925"/>
    <cellStyle name="SAPBEXchaText 2 2 25" xfId="28926"/>
    <cellStyle name="SAPBEXchaText 2 2 26" xfId="28927"/>
    <cellStyle name="SAPBEXchaText 2 2 27" xfId="28928"/>
    <cellStyle name="SAPBEXchaText 2 2 28" xfId="28929"/>
    <cellStyle name="SAPBEXchaText 2 2 29" xfId="28930"/>
    <cellStyle name="SAPBEXchaText 2 2 3" xfId="741"/>
    <cellStyle name="SAPBEXchaText 2 2 3 10" xfId="28931"/>
    <cellStyle name="SAPBEXchaText 2 2 3 11" xfId="28932"/>
    <cellStyle name="SAPBEXchaText 2 2 3 12" xfId="28933"/>
    <cellStyle name="SAPBEXchaText 2 2 3 13" xfId="28934"/>
    <cellStyle name="SAPBEXchaText 2 2 3 14" xfId="28935"/>
    <cellStyle name="SAPBEXchaText 2 2 3 15" xfId="28936"/>
    <cellStyle name="SAPBEXchaText 2 2 3 16" xfId="28937"/>
    <cellStyle name="SAPBEXchaText 2 2 3 17" xfId="28938"/>
    <cellStyle name="SAPBEXchaText 2 2 3 18" xfId="28939"/>
    <cellStyle name="SAPBEXchaText 2 2 3 19" xfId="28940"/>
    <cellStyle name="SAPBEXchaText 2 2 3 2" xfId="1683"/>
    <cellStyle name="SAPBEXchaText 2 2 3 2 2" xfId="6308"/>
    <cellStyle name="SAPBEXchaText 2 2 3 2 2 2" xfId="6309"/>
    <cellStyle name="SAPBEXchaText 2 2 3 2 2 2 2" xfId="6310"/>
    <cellStyle name="SAPBEXchaText 2 2 3 2 2 2 2 2" xfId="6311"/>
    <cellStyle name="SAPBEXchaText 2 2 3 2 2 2 3" xfId="6312"/>
    <cellStyle name="SAPBEXchaText 2 2 3 2 2 3" xfId="6313"/>
    <cellStyle name="SAPBEXchaText 2 2 3 2 2 3 2" xfId="6314"/>
    <cellStyle name="SAPBEXchaText 2 2 3 2 2 3 2 2" xfId="6315"/>
    <cellStyle name="SAPBEXchaText 2 2 3 2 2 4" xfId="6316"/>
    <cellStyle name="SAPBEXchaText 2 2 3 2 2 4 2" xfId="6317"/>
    <cellStyle name="SAPBEXchaText 2 2 3 2 3" xfId="6318"/>
    <cellStyle name="SAPBEXchaText 2 2 3 2 3 2" xfId="6319"/>
    <cellStyle name="SAPBEXchaText 2 2 3 2 3 2 2" xfId="6320"/>
    <cellStyle name="SAPBEXchaText 2 2 3 2 3 3" xfId="6321"/>
    <cellStyle name="SAPBEXchaText 2 2 3 2 4" xfId="6322"/>
    <cellStyle name="SAPBEXchaText 2 2 3 2 4 2" xfId="6323"/>
    <cellStyle name="SAPBEXchaText 2 2 3 2 4 2 2" xfId="6324"/>
    <cellStyle name="SAPBEXchaText 2 2 3 2 5" xfId="6325"/>
    <cellStyle name="SAPBEXchaText 2 2 3 2 5 2" xfId="6326"/>
    <cellStyle name="SAPBEXchaText 2 2 3 2 6" xfId="28941"/>
    <cellStyle name="SAPBEXchaText 2 2 3 2 7" xfId="28942"/>
    <cellStyle name="SAPBEXchaText 2 2 3 2 8" xfId="49626"/>
    <cellStyle name="SAPBEXchaText 2 2 3 20" xfId="28943"/>
    <cellStyle name="SAPBEXchaText 2 2 3 21" xfId="28944"/>
    <cellStyle name="SAPBEXchaText 2 2 3 22" xfId="28945"/>
    <cellStyle name="SAPBEXchaText 2 2 3 23" xfId="28946"/>
    <cellStyle name="SAPBEXchaText 2 2 3 24" xfId="28947"/>
    <cellStyle name="SAPBEXchaText 2 2 3 25" xfId="28948"/>
    <cellStyle name="SAPBEXchaText 2 2 3 26" xfId="28949"/>
    <cellStyle name="SAPBEXchaText 2 2 3 27" xfId="28950"/>
    <cellStyle name="SAPBEXchaText 2 2 3 28" xfId="48232"/>
    <cellStyle name="SAPBEXchaText 2 2 3 29" xfId="49111"/>
    <cellStyle name="SAPBEXchaText 2 2 3 3" xfId="28951"/>
    <cellStyle name="SAPBEXchaText 2 2 3 4" xfId="28952"/>
    <cellStyle name="SAPBEXchaText 2 2 3 5" xfId="28953"/>
    <cellStyle name="SAPBEXchaText 2 2 3 6" xfId="28954"/>
    <cellStyle name="SAPBEXchaText 2 2 3 7" xfId="28955"/>
    <cellStyle name="SAPBEXchaText 2 2 3 8" xfId="28956"/>
    <cellStyle name="SAPBEXchaText 2 2 3 9" xfId="28957"/>
    <cellStyle name="SAPBEXchaText 2 2 30" xfId="28958"/>
    <cellStyle name="SAPBEXchaText 2 2 31" xfId="28959"/>
    <cellStyle name="SAPBEXchaText 2 2 32" xfId="28960"/>
    <cellStyle name="SAPBEXchaText 2 2 33" xfId="48233"/>
    <cellStyle name="SAPBEXchaText 2 2 34" xfId="49109"/>
    <cellStyle name="SAPBEXchaText 2 2 4" xfId="742"/>
    <cellStyle name="SAPBEXchaText 2 2 4 10" xfId="28961"/>
    <cellStyle name="SAPBEXchaText 2 2 4 11" xfId="28962"/>
    <cellStyle name="SAPBEXchaText 2 2 4 12" xfId="28963"/>
    <cellStyle name="SAPBEXchaText 2 2 4 13" xfId="28964"/>
    <cellStyle name="SAPBEXchaText 2 2 4 14" xfId="28965"/>
    <cellStyle name="SAPBEXchaText 2 2 4 15" xfId="28966"/>
    <cellStyle name="SAPBEXchaText 2 2 4 16" xfId="28967"/>
    <cellStyle name="SAPBEXchaText 2 2 4 17" xfId="28968"/>
    <cellStyle name="SAPBEXchaText 2 2 4 18" xfId="28969"/>
    <cellStyle name="SAPBEXchaText 2 2 4 19" xfId="28970"/>
    <cellStyle name="SAPBEXchaText 2 2 4 2" xfId="1684"/>
    <cellStyle name="SAPBEXchaText 2 2 4 2 2" xfId="6327"/>
    <cellStyle name="SAPBEXchaText 2 2 4 2 2 2" xfId="6328"/>
    <cellStyle name="SAPBEXchaText 2 2 4 2 2 2 2" xfId="6329"/>
    <cellStyle name="SAPBEXchaText 2 2 4 2 2 2 2 2" xfId="6330"/>
    <cellStyle name="SAPBEXchaText 2 2 4 2 2 2 3" xfId="6331"/>
    <cellStyle name="SAPBEXchaText 2 2 4 2 2 3" xfId="6332"/>
    <cellStyle name="SAPBEXchaText 2 2 4 2 2 3 2" xfId="6333"/>
    <cellStyle name="SAPBEXchaText 2 2 4 2 2 3 2 2" xfId="6334"/>
    <cellStyle name="SAPBEXchaText 2 2 4 2 2 4" xfId="6335"/>
    <cellStyle name="SAPBEXchaText 2 2 4 2 2 4 2" xfId="6336"/>
    <cellStyle name="SAPBEXchaText 2 2 4 2 3" xfId="6337"/>
    <cellStyle name="SAPBEXchaText 2 2 4 2 3 2" xfId="6338"/>
    <cellStyle name="SAPBEXchaText 2 2 4 2 3 2 2" xfId="6339"/>
    <cellStyle name="SAPBEXchaText 2 2 4 2 3 3" xfId="6340"/>
    <cellStyle name="SAPBEXchaText 2 2 4 2 4" xfId="6341"/>
    <cellStyle name="SAPBEXchaText 2 2 4 2 4 2" xfId="6342"/>
    <cellStyle name="SAPBEXchaText 2 2 4 2 4 2 2" xfId="6343"/>
    <cellStyle name="SAPBEXchaText 2 2 4 2 5" xfId="6344"/>
    <cellStyle name="SAPBEXchaText 2 2 4 2 5 2" xfId="6345"/>
    <cellStyle name="SAPBEXchaText 2 2 4 2 6" xfId="28971"/>
    <cellStyle name="SAPBEXchaText 2 2 4 2 7" xfId="28972"/>
    <cellStyle name="SAPBEXchaText 2 2 4 2 8" xfId="49627"/>
    <cellStyle name="SAPBEXchaText 2 2 4 20" xfId="28973"/>
    <cellStyle name="SAPBEXchaText 2 2 4 21" xfId="28974"/>
    <cellStyle name="SAPBEXchaText 2 2 4 22" xfId="28975"/>
    <cellStyle name="SAPBEXchaText 2 2 4 23" xfId="28976"/>
    <cellStyle name="SAPBEXchaText 2 2 4 24" xfId="28977"/>
    <cellStyle name="SAPBEXchaText 2 2 4 25" xfId="28978"/>
    <cellStyle name="SAPBEXchaText 2 2 4 26" xfId="28979"/>
    <cellStyle name="SAPBEXchaText 2 2 4 27" xfId="28980"/>
    <cellStyle name="SAPBEXchaText 2 2 4 28" xfId="48234"/>
    <cellStyle name="SAPBEXchaText 2 2 4 29" xfId="49112"/>
    <cellStyle name="SAPBEXchaText 2 2 4 3" xfId="28981"/>
    <cellStyle name="SAPBEXchaText 2 2 4 4" xfId="28982"/>
    <cellStyle name="SAPBEXchaText 2 2 4 5" xfId="28983"/>
    <cellStyle name="SAPBEXchaText 2 2 4 6" xfId="28984"/>
    <cellStyle name="SAPBEXchaText 2 2 4 7" xfId="28985"/>
    <cellStyle name="SAPBEXchaText 2 2 4 8" xfId="28986"/>
    <cellStyle name="SAPBEXchaText 2 2 4 9" xfId="28987"/>
    <cellStyle name="SAPBEXchaText 2 2 5" xfId="743"/>
    <cellStyle name="SAPBEXchaText 2 2 5 10" xfId="28988"/>
    <cellStyle name="SAPBEXchaText 2 2 5 11" xfId="28989"/>
    <cellStyle name="SAPBEXchaText 2 2 5 12" xfId="28990"/>
    <cellStyle name="SAPBEXchaText 2 2 5 13" xfId="28991"/>
    <cellStyle name="SAPBEXchaText 2 2 5 14" xfId="28992"/>
    <cellStyle name="SAPBEXchaText 2 2 5 15" xfId="28993"/>
    <cellStyle name="SAPBEXchaText 2 2 5 16" xfId="28994"/>
    <cellStyle name="SAPBEXchaText 2 2 5 17" xfId="28995"/>
    <cellStyle name="SAPBEXchaText 2 2 5 18" xfId="28996"/>
    <cellStyle name="SAPBEXchaText 2 2 5 19" xfId="28997"/>
    <cellStyle name="SAPBEXchaText 2 2 5 2" xfId="1685"/>
    <cellStyle name="SAPBEXchaText 2 2 5 2 2" xfId="6346"/>
    <cellStyle name="SAPBEXchaText 2 2 5 2 2 2" xfId="6347"/>
    <cellStyle name="SAPBEXchaText 2 2 5 2 2 2 2" xfId="6348"/>
    <cellStyle name="SAPBEXchaText 2 2 5 2 2 2 2 2" xfId="6349"/>
    <cellStyle name="SAPBEXchaText 2 2 5 2 2 2 3" xfId="6350"/>
    <cellStyle name="SAPBEXchaText 2 2 5 2 2 3" xfId="6351"/>
    <cellStyle name="SAPBEXchaText 2 2 5 2 2 3 2" xfId="6352"/>
    <cellStyle name="SAPBEXchaText 2 2 5 2 2 3 2 2" xfId="6353"/>
    <cellStyle name="SAPBEXchaText 2 2 5 2 2 4" xfId="6354"/>
    <cellStyle name="SAPBEXchaText 2 2 5 2 2 4 2" xfId="6355"/>
    <cellStyle name="SAPBEXchaText 2 2 5 2 3" xfId="6356"/>
    <cellStyle name="SAPBEXchaText 2 2 5 2 3 2" xfId="6357"/>
    <cellStyle name="SAPBEXchaText 2 2 5 2 3 2 2" xfId="6358"/>
    <cellStyle name="SAPBEXchaText 2 2 5 2 3 3" xfId="6359"/>
    <cellStyle name="SAPBEXchaText 2 2 5 2 4" xfId="6360"/>
    <cellStyle name="SAPBEXchaText 2 2 5 2 4 2" xfId="6361"/>
    <cellStyle name="SAPBEXchaText 2 2 5 2 4 2 2" xfId="6362"/>
    <cellStyle name="SAPBEXchaText 2 2 5 2 5" xfId="6363"/>
    <cellStyle name="SAPBEXchaText 2 2 5 2 5 2" xfId="6364"/>
    <cellStyle name="SAPBEXchaText 2 2 5 2 6" xfId="28998"/>
    <cellStyle name="SAPBEXchaText 2 2 5 2 7" xfId="28999"/>
    <cellStyle name="SAPBEXchaText 2 2 5 2 8" xfId="49628"/>
    <cellStyle name="SAPBEXchaText 2 2 5 20" xfId="29000"/>
    <cellStyle name="SAPBEXchaText 2 2 5 21" xfId="29001"/>
    <cellStyle name="SAPBEXchaText 2 2 5 22" xfId="29002"/>
    <cellStyle name="SAPBEXchaText 2 2 5 23" xfId="29003"/>
    <cellStyle name="SAPBEXchaText 2 2 5 24" xfId="29004"/>
    <cellStyle name="SAPBEXchaText 2 2 5 25" xfId="29005"/>
    <cellStyle name="SAPBEXchaText 2 2 5 26" xfId="29006"/>
    <cellStyle name="SAPBEXchaText 2 2 5 27" xfId="29007"/>
    <cellStyle name="SAPBEXchaText 2 2 5 28" xfId="48235"/>
    <cellStyle name="SAPBEXchaText 2 2 5 29" xfId="49113"/>
    <cellStyle name="SAPBEXchaText 2 2 5 3" xfId="29008"/>
    <cellStyle name="SAPBEXchaText 2 2 5 4" xfId="29009"/>
    <cellStyle name="SAPBEXchaText 2 2 5 5" xfId="29010"/>
    <cellStyle name="SAPBEXchaText 2 2 5 6" xfId="29011"/>
    <cellStyle name="SAPBEXchaText 2 2 5 7" xfId="29012"/>
    <cellStyle name="SAPBEXchaText 2 2 5 8" xfId="29013"/>
    <cellStyle name="SAPBEXchaText 2 2 5 9" xfId="29014"/>
    <cellStyle name="SAPBEXchaText 2 2 6" xfId="744"/>
    <cellStyle name="SAPBEXchaText 2 2 6 10" xfId="29015"/>
    <cellStyle name="SAPBEXchaText 2 2 6 11" xfId="29016"/>
    <cellStyle name="SAPBEXchaText 2 2 6 12" xfId="29017"/>
    <cellStyle name="SAPBEXchaText 2 2 6 13" xfId="29018"/>
    <cellStyle name="SAPBEXchaText 2 2 6 14" xfId="29019"/>
    <cellStyle name="SAPBEXchaText 2 2 6 15" xfId="29020"/>
    <cellStyle name="SAPBEXchaText 2 2 6 16" xfId="29021"/>
    <cellStyle name="SAPBEXchaText 2 2 6 17" xfId="29022"/>
    <cellStyle name="SAPBEXchaText 2 2 6 18" xfId="29023"/>
    <cellStyle name="SAPBEXchaText 2 2 6 19" xfId="29024"/>
    <cellStyle name="SAPBEXchaText 2 2 6 2" xfId="1686"/>
    <cellStyle name="SAPBEXchaText 2 2 6 2 2" xfId="6365"/>
    <cellStyle name="SAPBEXchaText 2 2 6 2 2 2" xfId="6366"/>
    <cellStyle name="SAPBEXchaText 2 2 6 2 2 2 2" xfId="6367"/>
    <cellStyle name="SAPBEXchaText 2 2 6 2 2 2 2 2" xfId="6368"/>
    <cellStyle name="SAPBEXchaText 2 2 6 2 2 2 3" xfId="6369"/>
    <cellStyle name="SAPBEXchaText 2 2 6 2 2 3" xfId="6370"/>
    <cellStyle name="SAPBEXchaText 2 2 6 2 2 3 2" xfId="6371"/>
    <cellStyle name="SAPBEXchaText 2 2 6 2 2 3 2 2" xfId="6372"/>
    <cellStyle name="SAPBEXchaText 2 2 6 2 2 4" xfId="6373"/>
    <cellStyle name="SAPBEXchaText 2 2 6 2 2 4 2" xfId="6374"/>
    <cellStyle name="SAPBEXchaText 2 2 6 2 3" xfId="6375"/>
    <cellStyle name="SAPBEXchaText 2 2 6 2 3 2" xfId="6376"/>
    <cellStyle name="SAPBEXchaText 2 2 6 2 3 2 2" xfId="6377"/>
    <cellStyle name="SAPBEXchaText 2 2 6 2 3 3" xfId="6378"/>
    <cellStyle name="SAPBEXchaText 2 2 6 2 4" xfId="6379"/>
    <cellStyle name="SAPBEXchaText 2 2 6 2 4 2" xfId="6380"/>
    <cellStyle name="SAPBEXchaText 2 2 6 2 4 2 2" xfId="6381"/>
    <cellStyle name="SAPBEXchaText 2 2 6 2 5" xfId="6382"/>
    <cellStyle name="SAPBEXchaText 2 2 6 2 5 2" xfId="6383"/>
    <cellStyle name="SAPBEXchaText 2 2 6 2 6" xfId="29025"/>
    <cellStyle name="SAPBEXchaText 2 2 6 2 7" xfId="29026"/>
    <cellStyle name="SAPBEXchaText 2 2 6 2 8" xfId="49629"/>
    <cellStyle name="SAPBEXchaText 2 2 6 20" xfId="29027"/>
    <cellStyle name="SAPBEXchaText 2 2 6 21" xfId="29028"/>
    <cellStyle name="SAPBEXchaText 2 2 6 22" xfId="29029"/>
    <cellStyle name="SAPBEXchaText 2 2 6 23" xfId="29030"/>
    <cellStyle name="SAPBEXchaText 2 2 6 24" xfId="29031"/>
    <cellStyle name="SAPBEXchaText 2 2 6 25" xfId="29032"/>
    <cellStyle name="SAPBEXchaText 2 2 6 26" xfId="29033"/>
    <cellStyle name="SAPBEXchaText 2 2 6 27" xfId="29034"/>
    <cellStyle name="SAPBEXchaText 2 2 6 28" xfId="48236"/>
    <cellStyle name="SAPBEXchaText 2 2 6 29" xfId="49114"/>
    <cellStyle name="SAPBEXchaText 2 2 6 3" xfId="29035"/>
    <cellStyle name="SAPBEXchaText 2 2 6 4" xfId="29036"/>
    <cellStyle name="SAPBEXchaText 2 2 6 5" xfId="29037"/>
    <cellStyle name="SAPBEXchaText 2 2 6 6" xfId="29038"/>
    <cellStyle name="SAPBEXchaText 2 2 6 7" xfId="29039"/>
    <cellStyle name="SAPBEXchaText 2 2 6 8" xfId="29040"/>
    <cellStyle name="SAPBEXchaText 2 2 6 9" xfId="29041"/>
    <cellStyle name="SAPBEXchaText 2 2 7" xfId="1687"/>
    <cellStyle name="SAPBEXchaText 2 2 7 2" xfId="6384"/>
    <cellStyle name="SAPBEXchaText 2 2 7 2 2" xfId="6385"/>
    <cellStyle name="SAPBEXchaText 2 2 7 2 2 2" xfId="6386"/>
    <cellStyle name="SAPBEXchaText 2 2 7 2 2 2 2" xfId="6387"/>
    <cellStyle name="SAPBEXchaText 2 2 7 2 2 3" xfId="6388"/>
    <cellStyle name="SAPBEXchaText 2 2 7 2 3" xfId="6389"/>
    <cellStyle name="SAPBEXchaText 2 2 7 2 3 2" xfId="6390"/>
    <cellStyle name="SAPBEXchaText 2 2 7 2 3 2 2" xfId="6391"/>
    <cellStyle name="SAPBEXchaText 2 2 7 2 4" xfId="6392"/>
    <cellStyle name="SAPBEXchaText 2 2 7 2 4 2" xfId="6393"/>
    <cellStyle name="SAPBEXchaText 2 2 7 3" xfId="6394"/>
    <cellStyle name="SAPBEXchaText 2 2 7 3 2" xfId="6395"/>
    <cellStyle name="SAPBEXchaText 2 2 7 3 2 2" xfId="6396"/>
    <cellStyle name="SAPBEXchaText 2 2 7 3 3" xfId="6397"/>
    <cellStyle name="SAPBEXchaText 2 2 7 4" xfId="6398"/>
    <cellStyle name="SAPBEXchaText 2 2 7 4 2" xfId="6399"/>
    <cellStyle name="SAPBEXchaText 2 2 7 4 2 2" xfId="6400"/>
    <cellStyle name="SAPBEXchaText 2 2 7 5" xfId="6401"/>
    <cellStyle name="SAPBEXchaText 2 2 7 5 2" xfId="6402"/>
    <cellStyle name="SAPBEXchaText 2 2 7 6" xfId="29042"/>
    <cellStyle name="SAPBEXchaText 2 2 7 7" xfId="29043"/>
    <cellStyle name="SAPBEXchaText 2 2 7 8" xfId="49624"/>
    <cellStyle name="SAPBEXchaText 2 2 8" xfId="29044"/>
    <cellStyle name="SAPBEXchaText 2 2 9" xfId="29045"/>
    <cellStyle name="SAPBEXchaText 2 20" xfId="29046"/>
    <cellStyle name="SAPBEXchaText 2 21" xfId="29047"/>
    <cellStyle name="SAPBEXchaText 2 22" xfId="29048"/>
    <cellStyle name="SAPBEXchaText 2 23" xfId="29049"/>
    <cellStyle name="SAPBEXchaText 2 24" xfId="29050"/>
    <cellStyle name="SAPBEXchaText 2 25" xfId="29051"/>
    <cellStyle name="SAPBEXchaText 2 26" xfId="29052"/>
    <cellStyle name="SAPBEXchaText 2 27" xfId="29053"/>
    <cellStyle name="SAPBEXchaText 2 28" xfId="29054"/>
    <cellStyle name="SAPBEXchaText 2 29" xfId="29055"/>
    <cellStyle name="SAPBEXchaText 2 3" xfId="745"/>
    <cellStyle name="SAPBEXchaText 2 3 10" xfId="29056"/>
    <cellStyle name="SAPBEXchaText 2 3 11" xfId="29057"/>
    <cellStyle name="SAPBEXchaText 2 3 12" xfId="29058"/>
    <cellStyle name="SAPBEXchaText 2 3 13" xfId="29059"/>
    <cellStyle name="SAPBEXchaText 2 3 14" xfId="29060"/>
    <cellStyle name="SAPBEXchaText 2 3 15" xfId="29061"/>
    <cellStyle name="SAPBEXchaText 2 3 16" xfId="29062"/>
    <cellStyle name="SAPBEXchaText 2 3 17" xfId="29063"/>
    <cellStyle name="SAPBEXchaText 2 3 18" xfId="29064"/>
    <cellStyle name="SAPBEXchaText 2 3 19" xfId="29065"/>
    <cellStyle name="SAPBEXchaText 2 3 2" xfId="1688"/>
    <cellStyle name="SAPBEXchaText 2 3 2 2" xfId="6403"/>
    <cellStyle name="SAPBEXchaText 2 3 2 2 2" xfId="6404"/>
    <cellStyle name="SAPBEXchaText 2 3 2 2 2 2" xfId="6405"/>
    <cellStyle name="SAPBEXchaText 2 3 2 2 2 2 2" xfId="6406"/>
    <cellStyle name="SAPBEXchaText 2 3 2 2 2 3" xfId="6407"/>
    <cellStyle name="SAPBEXchaText 2 3 2 2 3" xfId="6408"/>
    <cellStyle name="SAPBEXchaText 2 3 2 2 3 2" xfId="6409"/>
    <cellStyle name="SAPBEXchaText 2 3 2 2 3 2 2" xfId="6410"/>
    <cellStyle name="SAPBEXchaText 2 3 2 2 4" xfId="6411"/>
    <cellStyle name="SAPBEXchaText 2 3 2 2 4 2" xfId="6412"/>
    <cellStyle name="SAPBEXchaText 2 3 2 3" xfId="6413"/>
    <cellStyle name="SAPBEXchaText 2 3 2 3 2" xfId="6414"/>
    <cellStyle name="SAPBEXchaText 2 3 2 3 2 2" xfId="6415"/>
    <cellStyle name="SAPBEXchaText 2 3 2 3 3" xfId="6416"/>
    <cellStyle name="SAPBEXchaText 2 3 2 4" xfId="6417"/>
    <cellStyle name="SAPBEXchaText 2 3 2 4 2" xfId="6418"/>
    <cellStyle name="SAPBEXchaText 2 3 2 4 2 2" xfId="6419"/>
    <cellStyle name="SAPBEXchaText 2 3 2 5" xfId="6420"/>
    <cellStyle name="SAPBEXchaText 2 3 2 5 2" xfId="6421"/>
    <cellStyle name="SAPBEXchaText 2 3 2 6" xfId="29066"/>
    <cellStyle name="SAPBEXchaText 2 3 2 7" xfId="29067"/>
    <cellStyle name="SAPBEXchaText 2 3 2 8" xfId="49630"/>
    <cellStyle name="SAPBEXchaText 2 3 20" xfId="29068"/>
    <cellStyle name="SAPBEXchaText 2 3 21" xfId="29069"/>
    <cellStyle name="SAPBEXchaText 2 3 22" xfId="29070"/>
    <cellStyle name="SAPBEXchaText 2 3 23" xfId="29071"/>
    <cellStyle name="SAPBEXchaText 2 3 24" xfId="29072"/>
    <cellStyle name="SAPBEXchaText 2 3 25" xfId="29073"/>
    <cellStyle name="SAPBEXchaText 2 3 26" xfId="29074"/>
    <cellStyle name="SAPBEXchaText 2 3 27" xfId="29075"/>
    <cellStyle name="SAPBEXchaText 2 3 28" xfId="48237"/>
    <cellStyle name="SAPBEXchaText 2 3 29" xfId="49115"/>
    <cellStyle name="SAPBEXchaText 2 3 3" xfId="29076"/>
    <cellStyle name="SAPBEXchaText 2 3 4" xfId="29077"/>
    <cellStyle name="SAPBEXchaText 2 3 5" xfId="29078"/>
    <cellStyle name="SAPBEXchaText 2 3 6" xfId="29079"/>
    <cellStyle name="SAPBEXchaText 2 3 7" xfId="29080"/>
    <cellStyle name="SAPBEXchaText 2 3 8" xfId="29081"/>
    <cellStyle name="SAPBEXchaText 2 3 9" xfId="29082"/>
    <cellStyle name="SAPBEXchaText 2 30" xfId="29083"/>
    <cellStyle name="SAPBEXchaText 2 31" xfId="29084"/>
    <cellStyle name="SAPBEXchaText 2 32" xfId="29085"/>
    <cellStyle name="SAPBEXchaText 2 33" xfId="48238"/>
    <cellStyle name="SAPBEXchaText 2 34" xfId="49108"/>
    <cellStyle name="SAPBEXchaText 2 4" xfId="746"/>
    <cellStyle name="SAPBEXchaText 2 4 10" xfId="29086"/>
    <cellStyle name="SAPBEXchaText 2 4 11" xfId="29087"/>
    <cellStyle name="SAPBEXchaText 2 4 12" xfId="29088"/>
    <cellStyle name="SAPBEXchaText 2 4 13" xfId="29089"/>
    <cellStyle name="SAPBEXchaText 2 4 14" xfId="29090"/>
    <cellStyle name="SAPBEXchaText 2 4 15" xfId="29091"/>
    <cellStyle name="SAPBEXchaText 2 4 16" xfId="29092"/>
    <cellStyle name="SAPBEXchaText 2 4 17" xfId="29093"/>
    <cellStyle name="SAPBEXchaText 2 4 18" xfId="29094"/>
    <cellStyle name="SAPBEXchaText 2 4 19" xfId="29095"/>
    <cellStyle name="SAPBEXchaText 2 4 2" xfId="1689"/>
    <cellStyle name="SAPBEXchaText 2 4 2 2" xfId="6422"/>
    <cellStyle name="SAPBEXchaText 2 4 2 2 2" xfId="6423"/>
    <cellStyle name="SAPBEXchaText 2 4 2 2 2 2" xfId="6424"/>
    <cellStyle name="SAPBEXchaText 2 4 2 2 2 2 2" xfId="6425"/>
    <cellStyle name="SAPBEXchaText 2 4 2 2 2 3" xfId="6426"/>
    <cellStyle name="SAPBEXchaText 2 4 2 2 3" xfId="6427"/>
    <cellStyle name="SAPBEXchaText 2 4 2 2 3 2" xfId="6428"/>
    <cellStyle name="SAPBEXchaText 2 4 2 2 3 2 2" xfId="6429"/>
    <cellStyle name="SAPBEXchaText 2 4 2 2 4" xfId="6430"/>
    <cellStyle name="SAPBEXchaText 2 4 2 2 4 2" xfId="6431"/>
    <cellStyle name="SAPBEXchaText 2 4 2 3" xfId="6432"/>
    <cellStyle name="SAPBEXchaText 2 4 2 3 2" xfId="6433"/>
    <cellStyle name="SAPBEXchaText 2 4 2 3 2 2" xfId="6434"/>
    <cellStyle name="SAPBEXchaText 2 4 2 3 3" xfId="6435"/>
    <cellStyle name="SAPBEXchaText 2 4 2 4" xfId="6436"/>
    <cellStyle name="SAPBEXchaText 2 4 2 4 2" xfId="6437"/>
    <cellStyle name="SAPBEXchaText 2 4 2 4 2 2" xfId="6438"/>
    <cellStyle name="SAPBEXchaText 2 4 2 5" xfId="6439"/>
    <cellStyle name="SAPBEXchaText 2 4 2 5 2" xfId="6440"/>
    <cellStyle name="SAPBEXchaText 2 4 2 6" xfId="29096"/>
    <cellStyle name="SAPBEXchaText 2 4 2 7" xfId="29097"/>
    <cellStyle name="SAPBEXchaText 2 4 2 8" xfId="49631"/>
    <cellStyle name="SAPBEXchaText 2 4 20" xfId="29098"/>
    <cellStyle name="SAPBEXchaText 2 4 21" xfId="29099"/>
    <cellStyle name="SAPBEXchaText 2 4 22" xfId="29100"/>
    <cellStyle name="SAPBEXchaText 2 4 23" xfId="29101"/>
    <cellStyle name="SAPBEXchaText 2 4 24" xfId="29102"/>
    <cellStyle name="SAPBEXchaText 2 4 25" xfId="29103"/>
    <cellStyle name="SAPBEXchaText 2 4 26" xfId="29104"/>
    <cellStyle name="SAPBEXchaText 2 4 27" xfId="29105"/>
    <cellStyle name="SAPBEXchaText 2 4 28" xfId="48239"/>
    <cellStyle name="SAPBEXchaText 2 4 29" xfId="49116"/>
    <cellStyle name="SAPBEXchaText 2 4 3" xfId="29106"/>
    <cellStyle name="SAPBEXchaText 2 4 4" xfId="29107"/>
    <cellStyle name="SAPBEXchaText 2 4 5" xfId="29108"/>
    <cellStyle name="SAPBEXchaText 2 4 6" xfId="29109"/>
    <cellStyle name="SAPBEXchaText 2 4 7" xfId="29110"/>
    <cellStyle name="SAPBEXchaText 2 4 8" xfId="29111"/>
    <cellStyle name="SAPBEXchaText 2 4 9" xfId="29112"/>
    <cellStyle name="SAPBEXchaText 2 5" xfId="747"/>
    <cellStyle name="SAPBEXchaText 2 5 10" xfId="29113"/>
    <cellStyle name="SAPBEXchaText 2 5 11" xfId="29114"/>
    <cellStyle name="SAPBEXchaText 2 5 12" xfId="29115"/>
    <cellStyle name="SAPBEXchaText 2 5 13" xfId="29116"/>
    <cellStyle name="SAPBEXchaText 2 5 14" xfId="29117"/>
    <cellStyle name="SAPBEXchaText 2 5 15" xfId="29118"/>
    <cellStyle name="SAPBEXchaText 2 5 16" xfId="29119"/>
    <cellStyle name="SAPBEXchaText 2 5 17" xfId="29120"/>
    <cellStyle name="SAPBEXchaText 2 5 18" xfId="29121"/>
    <cellStyle name="SAPBEXchaText 2 5 19" xfId="29122"/>
    <cellStyle name="SAPBEXchaText 2 5 2" xfId="1690"/>
    <cellStyle name="SAPBEXchaText 2 5 2 2" xfId="6441"/>
    <cellStyle name="SAPBEXchaText 2 5 2 2 2" xfId="6442"/>
    <cellStyle name="SAPBEXchaText 2 5 2 2 2 2" xfId="6443"/>
    <cellStyle name="SAPBEXchaText 2 5 2 2 2 2 2" xfId="6444"/>
    <cellStyle name="SAPBEXchaText 2 5 2 2 2 3" xfId="6445"/>
    <cellStyle name="SAPBEXchaText 2 5 2 2 3" xfId="6446"/>
    <cellStyle name="SAPBEXchaText 2 5 2 2 3 2" xfId="6447"/>
    <cellStyle name="SAPBEXchaText 2 5 2 2 3 2 2" xfId="6448"/>
    <cellStyle name="SAPBEXchaText 2 5 2 2 4" xfId="6449"/>
    <cellStyle name="SAPBEXchaText 2 5 2 2 4 2" xfId="6450"/>
    <cellStyle name="SAPBEXchaText 2 5 2 3" xfId="6451"/>
    <cellStyle name="SAPBEXchaText 2 5 2 3 2" xfId="6452"/>
    <cellStyle name="SAPBEXchaText 2 5 2 3 2 2" xfId="6453"/>
    <cellStyle name="SAPBEXchaText 2 5 2 3 3" xfId="6454"/>
    <cellStyle name="SAPBEXchaText 2 5 2 4" xfId="6455"/>
    <cellStyle name="SAPBEXchaText 2 5 2 4 2" xfId="6456"/>
    <cellStyle name="SAPBEXchaText 2 5 2 4 2 2" xfId="6457"/>
    <cellStyle name="SAPBEXchaText 2 5 2 5" xfId="6458"/>
    <cellStyle name="SAPBEXchaText 2 5 2 5 2" xfId="6459"/>
    <cellStyle name="SAPBEXchaText 2 5 2 6" xfId="29123"/>
    <cellStyle name="SAPBEXchaText 2 5 2 7" xfId="29124"/>
    <cellStyle name="SAPBEXchaText 2 5 2 8" xfId="49632"/>
    <cellStyle name="SAPBEXchaText 2 5 20" xfId="29125"/>
    <cellStyle name="SAPBEXchaText 2 5 21" xfId="29126"/>
    <cellStyle name="SAPBEXchaText 2 5 22" xfId="29127"/>
    <cellStyle name="SAPBEXchaText 2 5 23" xfId="29128"/>
    <cellStyle name="SAPBEXchaText 2 5 24" xfId="29129"/>
    <cellStyle name="SAPBEXchaText 2 5 25" xfId="29130"/>
    <cellStyle name="SAPBEXchaText 2 5 26" xfId="29131"/>
    <cellStyle name="SAPBEXchaText 2 5 27" xfId="29132"/>
    <cellStyle name="SAPBEXchaText 2 5 28" xfId="48240"/>
    <cellStyle name="SAPBEXchaText 2 5 29" xfId="49117"/>
    <cellStyle name="SAPBEXchaText 2 5 3" xfId="29133"/>
    <cellStyle name="SAPBEXchaText 2 5 4" xfId="29134"/>
    <cellStyle name="SAPBEXchaText 2 5 5" xfId="29135"/>
    <cellStyle name="SAPBEXchaText 2 5 6" xfId="29136"/>
    <cellStyle name="SAPBEXchaText 2 5 7" xfId="29137"/>
    <cellStyle name="SAPBEXchaText 2 5 8" xfId="29138"/>
    <cellStyle name="SAPBEXchaText 2 5 9" xfId="29139"/>
    <cellStyle name="SAPBEXchaText 2 6" xfId="748"/>
    <cellStyle name="SAPBEXchaText 2 6 10" xfId="29140"/>
    <cellStyle name="SAPBEXchaText 2 6 11" xfId="29141"/>
    <cellStyle name="SAPBEXchaText 2 6 12" xfId="29142"/>
    <cellStyle name="SAPBEXchaText 2 6 13" xfId="29143"/>
    <cellStyle name="SAPBEXchaText 2 6 14" xfId="29144"/>
    <cellStyle name="SAPBEXchaText 2 6 15" xfId="29145"/>
    <cellStyle name="SAPBEXchaText 2 6 16" xfId="29146"/>
    <cellStyle name="SAPBEXchaText 2 6 17" xfId="29147"/>
    <cellStyle name="SAPBEXchaText 2 6 18" xfId="29148"/>
    <cellStyle name="SAPBEXchaText 2 6 19" xfId="29149"/>
    <cellStyle name="SAPBEXchaText 2 6 2" xfId="1691"/>
    <cellStyle name="SAPBEXchaText 2 6 2 2" xfId="6460"/>
    <cellStyle name="SAPBEXchaText 2 6 2 2 2" xfId="6461"/>
    <cellStyle name="SAPBEXchaText 2 6 2 2 2 2" xfId="6462"/>
    <cellStyle name="SAPBEXchaText 2 6 2 2 2 2 2" xfId="6463"/>
    <cellStyle name="SAPBEXchaText 2 6 2 2 2 3" xfId="6464"/>
    <cellStyle name="SAPBEXchaText 2 6 2 2 3" xfId="6465"/>
    <cellStyle name="SAPBEXchaText 2 6 2 2 3 2" xfId="6466"/>
    <cellStyle name="SAPBEXchaText 2 6 2 2 3 2 2" xfId="6467"/>
    <cellStyle name="SAPBEXchaText 2 6 2 2 4" xfId="6468"/>
    <cellStyle name="SAPBEXchaText 2 6 2 2 4 2" xfId="6469"/>
    <cellStyle name="SAPBEXchaText 2 6 2 3" xfId="6470"/>
    <cellStyle name="SAPBEXchaText 2 6 2 3 2" xfId="6471"/>
    <cellStyle name="SAPBEXchaText 2 6 2 3 2 2" xfId="6472"/>
    <cellStyle name="SAPBEXchaText 2 6 2 3 3" xfId="6473"/>
    <cellStyle name="SAPBEXchaText 2 6 2 4" xfId="6474"/>
    <cellStyle name="SAPBEXchaText 2 6 2 4 2" xfId="6475"/>
    <cellStyle name="SAPBEXchaText 2 6 2 4 2 2" xfId="6476"/>
    <cellStyle name="SAPBEXchaText 2 6 2 5" xfId="6477"/>
    <cellStyle name="SAPBEXchaText 2 6 2 5 2" xfId="6478"/>
    <cellStyle name="SAPBEXchaText 2 6 2 6" xfId="29150"/>
    <cellStyle name="SAPBEXchaText 2 6 2 7" xfId="29151"/>
    <cellStyle name="SAPBEXchaText 2 6 2 8" xfId="49633"/>
    <cellStyle name="SAPBEXchaText 2 6 20" xfId="29152"/>
    <cellStyle name="SAPBEXchaText 2 6 21" xfId="29153"/>
    <cellStyle name="SAPBEXchaText 2 6 22" xfId="29154"/>
    <cellStyle name="SAPBEXchaText 2 6 23" xfId="29155"/>
    <cellStyle name="SAPBEXchaText 2 6 24" xfId="29156"/>
    <cellStyle name="SAPBEXchaText 2 6 25" xfId="29157"/>
    <cellStyle name="SAPBEXchaText 2 6 26" xfId="29158"/>
    <cellStyle name="SAPBEXchaText 2 6 27" xfId="29159"/>
    <cellStyle name="SAPBEXchaText 2 6 28" xfId="48241"/>
    <cellStyle name="SAPBEXchaText 2 6 29" xfId="49118"/>
    <cellStyle name="SAPBEXchaText 2 6 3" xfId="29160"/>
    <cellStyle name="SAPBEXchaText 2 6 4" xfId="29161"/>
    <cellStyle name="SAPBEXchaText 2 6 5" xfId="29162"/>
    <cellStyle name="SAPBEXchaText 2 6 6" xfId="29163"/>
    <cellStyle name="SAPBEXchaText 2 6 7" xfId="29164"/>
    <cellStyle name="SAPBEXchaText 2 6 8" xfId="29165"/>
    <cellStyle name="SAPBEXchaText 2 6 9" xfId="29166"/>
    <cellStyle name="SAPBEXchaText 2 7" xfId="1692"/>
    <cellStyle name="SAPBEXchaText 2 7 2" xfId="1693"/>
    <cellStyle name="SAPBEXchaText 2 7 2 2" xfId="6479"/>
    <cellStyle name="SAPBEXchaText 2 7 2 2 2" xfId="6480"/>
    <cellStyle name="SAPBEXchaText 2 7 2 2 2 2" xfId="6481"/>
    <cellStyle name="SAPBEXchaText 2 7 2 2 3" xfId="6482"/>
    <cellStyle name="SAPBEXchaText 2 7 2 3" xfId="6483"/>
    <cellStyle name="SAPBEXchaText 2 7 2 3 2" xfId="6484"/>
    <cellStyle name="SAPBEXchaText 2 7 2 3 2 2" xfId="6485"/>
    <cellStyle name="SAPBEXchaText 2 7 2 4" xfId="6486"/>
    <cellStyle name="SAPBEXchaText 2 7 2 4 2" xfId="6487"/>
    <cellStyle name="SAPBEXchaText 2 7 2 5" xfId="49634"/>
    <cellStyle name="SAPBEXchaText 2 7 3" xfId="6488"/>
    <cellStyle name="SAPBEXchaText 2 7 3 2" xfId="6489"/>
    <cellStyle name="SAPBEXchaText 2 7 3 2 2" xfId="6490"/>
    <cellStyle name="SAPBEXchaText 2 7 3 2 2 2" xfId="6491"/>
    <cellStyle name="SAPBEXchaText 2 7 3 2 3" xfId="6492"/>
    <cellStyle name="SAPBEXchaText 2 7 3 3" xfId="6493"/>
    <cellStyle name="SAPBEXchaText 2 7 3 3 2" xfId="6494"/>
    <cellStyle name="SAPBEXchaText 2 7 3 3 2 2" xfId="6495"/>
    <cellStyle name="SAPBEXchaText 2 7 3 4" xfId="6496"/>
    <cellStyle name="SAPBEXchaText 2 7 3 4 2" xfId="6497"/>
    <cellStyle name="SAPBEXchaText 2 7 3 5" xfId="29167"/>
    <cellStyle name="SAPBEXchaText 2 7 4" xfId="6498"/>
    <cellStyle name="SAPBEXchaText 2 7 4 2" xfId="6499"/>
    <cellStyle name="SAPBEXchaText 2 7 4 2 2" xfId="6500"/>
    <cellStyle name="SAPBEXchaText 2 7 4 2 2 2" xfId="6501"/>
    <cellStyle name="SAPBEXchaText 2 7 4 3" xfId="6502"/>
    <cellStyle name="SAPBEXchaText 2 7 4 3 2" xfId="6503"/>
    <cellStyle name="SAPBEXchaText 2 7 5" xfId="6504"/>
    <cellStyle name="SAPBEXchaText 2 7 5 2" xfId="6505"/>
    <cellStyle name="SAPBEXchaText 2 7 5 2 2" xfId="6506"/>
    <cellStyle name="SAPBEXchaText 2 7 5 3" xfId="6507"/>
    <cellStyle name="SAPBEXchaText 2 7 6" xfId="6508"/>
    <cellStyle name="SAPBEXchaText 2 7 6 2" xfId="6509"/>
    <cellStyle name="SAPBEXchaText 2 7 6 2 2" xfId="6510"/>
    <cellStyle name="SAPBEXchaText 2 7 7" xfId="6511"/>
    <cellStyle name="SAPBEXchaText 2 7 7 2" xfId="6512"/>
    <cellStyle name="SAPBEXchaText 2 7 8" xfId="48242"/>
    <cellStyle name="SAPBEXchaText 2 7 9" xfId="49119"/>
    <cellStyle name="SAPBEXchaText 2 8" xfId="29168"/>
    <cellStyle name="SAPBEXchaText 2 8 2" xfId="49623"/>
    <cellStyle name="SAPBEXchaText 2 9" xfId="29169"/>
    <cellStyle name="SAPBEXchaText 20" xfId="29170"/>
    <cellStyle name="SAPBEXchaText 21" xfId="29171"/>
    <cellStyle name="SAPBEXchaText 22" xfId="29172"/>
    <cellStyle name="SAPBEXchaText 23" xfId="29173"/>
    <cellStyle name="SAPBEXchaText 24" xfId="29174"/>
    <cellStyle name="SAPBEXchaText 25" xfId="29175"/>
    <cellStyle name="SAPBEXchaText 26" xfId="29176"/>
    <cellStyle name="SAPBEXchaText 27" xfId="29177"/>
    <cellStyle name="SAPBEXchaText 28" xfId="29178"/>
    <cellStyle name="SAPBEXchaText 29" xfId="29179"/>
    <cellStyle name="SAPBEXchaText 3" xfId="509"/>
    <cellStyle name="SAPBEXchaText 3 10" xfId="29180"/>
    <cellStyle name="SAPBEXchaText 3 11" xfId="29181"/>
    <cellStyle name="SAPBEXchaText 3 12" xfId="29182"/>
    <cellStyle name="SAPBEXchaText 3 13" xfId="29183"/>
    <cellStyle name="SAPBEXchaText 3 14" xfId="29184"/>
    <cellStyle name="SAPBEXchaText 3 15" xfId="29185"/>
    <cellStyle name="SAPBEXchaText 3 16" xfId="29186"/>
    <cellStyle name="SAPBEXchaText 3 17" xfId="29187"/>
    <cellStyle name="SAPBEXchaText 3 18" xfId="29188"/>
    <cellStyle name="SAPBEXchaText 3 19" xfId="29189"/>
    <cellStyle name="SAPBEXchaText 3 2" xfId="749"/>
    <cellStyle name="SAPBEXchaText 3 2 10" xfId="29190"/>
    <cellStyle name="SAPBEXchaText 3 2 11" xfId="29191"/>
    <cellStyle name="SAPBEXchaText 3 2 12" xfId="29192"/>
    <cellStyle name="SAPBEXchaText 3 2 13" xfId="29193"/>
    <cellStyle name="SAPBEXchaText 3 2 14" xfId="29194"/>
    <cellStyle name="SAPBEXchaText 3 2 15" xfId="29195"/>
    <cellStyle name="SAPBEXchaText 3 2 16" xfId="29196"/>
    <cellStyle name="SAPBEXchaText 3 2 17" xfId="29197"/>
    <cellStyle name="SAPBEXchaText 3 2 18" xfId="29198"/>
    <cellStyle name="SAPBEXchaText 3 2 19" xfId="29199"/>
    <cellStyle name="SAPBEXchaText 3 2 2" xfId="1694"/>
    <cellStyle name="SAPBEXchaText 3 2 2 2" xfId="6513"/>
    <cellStyle name="SAPBEXchaText 3 2 2 2 2" xfId="6514"/>
    <cellStyle name="SAPBEXchaText 3 2 2 2 2 2" xfId="6515"/>
    <cellStyle name="SAPBEXchaText 3 2 2 2 2 2 2" xfId="6516"/>
    <cellStyle name="SAPBEXchaText 3 2 2 2 2 3" xfId="6517"/>
    <cellStyle name="SAPBEXchaText 3 2 2 2 3" xfId="6518"/>
    <cellStyle name="SAPBEXchaText 3 2 2 2 3 2" xfId="6519"/>
    <cellStyle name="SAPBEXchaText 3 2 2 2 3 2 2" xfId="6520"/>
    <cellStyle name="SAPBEXchaText 3 2 2 2 4" xfId="6521"/>
    <cellStyle name="SAPBEXchaText 3 2 2 2 4 2" xfId="6522"/>
    <cellStyle name="SAPBEXchaText 3 2 2 3" xfId="6523"/>
    <cellStyle name="SAPBEXchaText 3 2 2 3 2" xfId="6524"/>
    <cellStyle name="SAPBEXchaText 3 2 2 3 2 2" xfId="6525"/>
    <cellStyle name="SAPBEXchaText 3 2 2 3 3" xfId="6526"/>
    <cellStyle name="SAPBEXchaText 3 2 2 4" xfId="6527"/>
    <cellStyle name="SAPBEXchaText 3 2 2 4 2" xfId="6528"/>
    <cellStyle name="SAPBEXchaText 3 2 2 4 2 2" xfId="6529"/>
    <cellStyle name="SAPBEXchaText 3 2 2 5" xfId="6530"/>
    <cellStyle name="SAPBEXchaText 3 2 2 5 2" xfId="6531"/>
    <cellStyle name="SAPBEXchaText 3 2 2 6" xfId="29200"/>
    <cellStyle name="SAPBEXchaText 3 2 2 7" xfId="29201"/>
    <cellStyle name="SAPBEXchaText 3 2 2 8" xfId="49636"/>
    <cellStyle name="SAPBEXchaText 3 2 20" xfId="29202"/>
    <cellStyle name="SAPBEXchaText 3 2 21" xfId="29203"/>
    <cellStyle name="SAPBEXchaText 3 2 22" xfId="29204"/>
    <cellStyle name="SAPBEXchaText 3 2 23" xfId="29205"/>
    <cellStyle name="SAPBEXchaText 3 2 24" xfId="29206"/>
    <cellStyle name="SAPBEXchaText 3 2 25" xfId="29207"/>
    <cellStyle name="SAPBEXchaText 3 2 26" xfId="29208"/>
    <cellStyle name="SAPBEXchaText 3 2 27" xfId="29209"/>
    <cellStyle name="SAPBEXchaText 3 2 28" xfId="48243"/>
    <cellStyle name="SAPBEXchaText 3 2 29" xfId="49121"/>
    <cellStyle name="SAPBEXchaText 3 2 3" xfId="29210"/>
    <cellStyle name="SAPBEXchaText 3 2 4" xfId="29211"/>
    <cellStyle name="SAPBEXchaText 3 2 5" xfId="29212"/>
    <cellStyle name="SAPBEXchaText 3 2 6" xfId="29213"/>
    <cellStyle name="SAPBEXchaText 3 2 7" xfId="29214"/>
    <cellStyle name="SAPBEXchaText 3 2 8" xfId="29215"/>
    <cellStyle name="SAPBEXchaText 3 2 9" xfId="29216"/>
    <cellStyle name="SAPBEXchaText 3 20" xfId="29217"/>
    <cellStyle name="SAPBEXchaText 3 21" xfId="29218"/>
    <cellStyle name="SAPBEXchaText 3 22" xfId="29219"/>
    <cellStyle name="SAPBEXchaText 3 23" xfId="29220"/>
    <cellStyle name="SAPBEXchaText 3 24" xfId="29221"/>
    <cellStyle name="SAPBEXchaText 3 25" xfId="29222"/>
    <cellStyle name="SAPBEXchaText 3 26" xfId="29223"/>
    <cellStyle name="SAPBEXchaText 3 27" xfId="29224"/>
    <cellStyle name="SAPBEXchaText 3 28" xfId="29225"/>
    <cellStyle name="SAPBEXchaText 3 29" xfId="29226"/>
    <cellStyle name="SAPBEXchaText 3 3" xfId="750"/>
    <cellStyle name="SAPBEXchaText 3 3 10" xfId="29227"/>
    <cellStyle name="SAPBEXchaText 3 3 11" xfId="29228"/>
    <cellStyle name="SAPBEXchaText 3 3 12" xfId="29229"/>
    <cellStyle name="SAPBEXchaText 3 3 13" xfId="29230"/>
    <cellStyle name="SAPBEXchaText 3 3 14" xfId="29231"/>
    <cellStyle name="SAPBEXchaText 3 3 15" xfId="29232"/>
    <cellStyle name="SAPBEXchaText 3 3 16" xfId="29233"/>
    <cellStyle name="SAPBEXchaText 3 3 17" xfId="29234"/>
    <cellStyle name="SAPBEXchaText 3 3 18" xfId="29235"/>
    <cellStyle name="SAPBEXchaText 3 3 19" xfId="29236"/>
    <cellStyle name="SAPBEXchaText 3 3 2" xfId="1695"/>
    <cellStyle name="SAPBEXchaText 3 3 2 2" xfId="6532"/>
    <cellStyle name="SAPBEXchaText 3 3 2 2 2" xfId="6533"/>
    <cellStyle name="SAPBEXchaText 3 3 2 2 2 2" xfId="6534"/>
    <cellStyle name="SAPBEXchaText 3 3 2 2 2 2 2" xfId="6535"/>
    <cellStyle name="SAPBEXchaText 3 3 2 2 2 3" xfId="6536"/>
    <cellStyle name="SAPBEXchaText 3 3 2 2 3" xfId="6537"/>
    <cellStyle name="SAPBEXchaText 3 3 2 2 3 2" xfId="6538"/>
    <cellStyle name="SAPBEXchaText 3 3 2 2 3 2 2" xfId="6539"/>
    <cellStyle name="SAPBEXchaText 3 3 2 2 4" xfId="6540"/>
    <cellStyle name="SAPBEXchaText 3 3 2 2 4 2" xfId="6541"/>
    <cellStyle name="SAPBEXchaText 3 3 2 3" xfId="6542"/>
    <cellStyle name="SAPBEXchaText 3 3 2 3 2" xfId="6543"/>
    <cellStyle name="SAPBEXchaText 3 3 2 3 2 2" xfId="6544"/>
    <cellStyle name="SAPBEXchaText 3 3 2 3 3" xfId="6545"/>
    <cellStyle name="SAPBEXchaText 3 3 2 4" xfId="6546"/>
    <cellStyle name="SAPBEXchaText 3 3 2 4 2" xfId="6547"/>
    <cellStyle name="SAPBEXchaText 3 3 2 4 2 2" xfId="6548"/>
    <cellStyle name="SAPBEXchaText 3 3 2 5" xfId="6549"/>
    <cellStyle name="SAPBEXchaText 3 3 2 5 2" xfId="6550"/>
    <cellStyle name="SAPBEXchaText 3 3 2 6" xfId="29237"/>
    <cellStyle name="SAPBEXchaText 3 3 2 7" xfId="29238"/>
    <cellStyle name="SAPBEXchaText 3 3 2 8" xfId="49637"/>
    <cellStyle name="SAPBEXchaText 3 3 20" xfId="29239"/>
    <cellStyle name="SAPBEXchaText 3 3 21" xfId="29240"/>
    <cellStyle name="SAPBEXchaText 3 3 22" xfId="29241"/>
    <cellStyle name="SAPBEXchaText 3 3 23" xfId="29242"/>
    <cellStyle name="SAPBEXchaText 3 3 24" xfId="29243"/>
    <cellStyle name="SAPBEXchaText 3 3 25" xfId="29244"/>
    <cellStyle name="SAPBEXchaText 3 3 26" xfId="29245"/>
    <cellStyle name="SAPBEXchaText 3 3 27" xfId="29246"/>
    <cellStyle name="SAPBEXchaText 3 3 28" xfId="48244"/>
    <cellStyle name="SAPBEXchaText 3 3 29" xfId="49122"/>
    <cellStyle name="SAPBEXchaText 3 3 3" xfId="29247"/>
    <cellStyle name="SAPBEXchaText 3 3 4" xfId="29248"/>
    <cellStyle name="SAPBEXchaText 3 3 5" xfId="29249"/>
    <cellStyle name="SAPBEXchaText 3 3 6" xfId="29250"/>
    <cellStyle name="SAPBEXchaText 3 3 7" xfId="29251"/>
    <cellStyle name="SAPBEXchaText 3 3 8" xfId="29252"/>
    <cellStyle name="SAPBEXchaText 3 3 9" xfId="29253"/>
    <cellStyle name="SAPBEXchaText 3 30" xfId="29254"/>
    <cellStyle name="SAPBEXchaText 3 31" xfId="29255"/>
    <cellStyle name="SAPBEXchaText 3 32" xfId="29256"/>
    <cellStyle name="SAPBEXchaText 3 33" xfId="48245"/>
    <cellStyle name="SAPBEXchaText 3 34" xfId="49120"/>
    <cellStyle name="SAPBEXchaText 3 4" xfId="751"/>
    <cellStyle name="SAPBEXchaText 3 4 10" xfId="29257"/>
    <cellStyle name="SAPBEXchaText 3 4 11" xfId="29258"/>
    <cellStyle name="SAPBEXchaText 3 4 12" xfId="29259"/>
    <cellStyle name="SAPBEXchaText 3 4 13" xfId="29260"/>
    <cellStyle name="SAPBEXchaText 3 4 14" xfId="29261"/>
    <cellStyle name="SAPBEXchaText 3 4 15" xfId="29262"/>
    <cellStyle name="SAPBEXchaText 3 4 16" xfId="29263"/>
    <cellStyle name="SAPBEXchaText 3 4 17" xfId="29264"/>
    <cellStyle name="SAPBEXchaText 3 4 18" xfId="29265"/>
    <cellStyle name="SAPBEXchaText 3 4 19" xfId="29266"/>
    <cellStyle name="SAPBEXchaText 3 4 2" xfId="1696"/>
    <cellStyle name="SAPBEXchaText 3 4 2 2" xfId="6551"/>
    <cellStyle name="SAPBEXchaText 3 4 2 2 2" xfId="6552"/>
    <cellStyle name="SAPBEXchaText 3 4 2 2 2 2" xfId="6553"/>
    <cellStyle name="SAPBEXchaText 3 4 2 2 2 2 2" xfId="6554"/>
    <cellStyle name="SAPBEXchaText 3 4 2 2 2 3" xfId="6555"/>
    <cellStyle name="SAPBEXchaText 3 4 2 2 3" xfId="6556"/>
    <cellStyle name="SAPBEXchaText 3 4 2 2 3 2" xfId="6557"/>
    <cellStyle name="SAPBEXchaText 3 4 2 2 3 2 2" xfId="6558"/>
    <cellStyle name="SAPBEXchaText 3 4 2 2 4" xfId="6559"/>
    <cellStyle name="SAPBEXchaText 3 4 2 2 4 2" xfId="6560"/>
    <cellStyle name="SAPBEXchaText 3 4 2 3" xfId="6561"/>
    <cellStyle name="SAPBEXchaText 3 4 2 3 2" xfId="6562"/>
    <cellStyle name="SAPBEXchaText 3 4 2 3 2 2" xfId="6563"/>
    <cellStyle name="SAPBEXchaText 3 4 2 3 3" xfId="6564"/>
    <cellStyle name="SAPBEXchaText 3 4 2 4" xfId="6565"/>
    <cellStyle name="SAPBEXchaText 3 4 2 4 2" xfId="6566"/>
    <cellStyle name="SAPBEXchaText 3 4 2 4 2 2" xfId="6567"/>
    <cellStyle name="SAPBEXchaText 3 4 2 5" xfId="6568"/>
    <cellStyle name="SAPBEXchaText 3 4 2 5 2" xfId="6569"/>
    <cellStyle name="SAPBEXchaText 3 4 2 6" xfId="29267"/>
    <cellStyle name="SAPBEXchaText 3 4 2 7" xfId="29268"/>
    <cellStyle name="SAPBEXchaText 3 4 2 8" xfId="49638"/>
    <cellStyle name="SAPBEXchaText 3 4 20" xfId="29269"/>
    <cellStyle name="SAPBEXchaText 3 4 21" xfId="29270"/>
    <cellStyle name="SAPBEXchaText 3 4 22" xfId="29271"/>
    <cellStyle name="SAPBEXchaText 3 4 23" xfId="29272"/>
    <cellStyle name="SAPBEXchaText 3 4 24" xfId="29273"/>
    <cellStyle name="SAPBEXchaText 3 4 25" xfId="29274"/>
    <cellStyle name="SAPBEXchaText 3 4 26" xfId="29275"/>
    <cellStyle name="SAPBEXchaText 3 4 27" xfId="29276"/>
    <cellStyle name="SAPBEXchaText 3 4 28" xfId="48246"/>
    <cellStyle name="SAPBEXchaText 3 4 29" xfId="49123"/>
    <cellStyle name="SAPBEXchaText 3 4 3" xfId="29277"/>
    <cellStyle name="SAPBEXchaText 3 4 4" xfId="29278"/>
    <cellStyle name="SAPBEXchaText 3 4 5" xfId="29279"/>
    <cellStyle name="SAPBEXchaText 3 4 6" xfId="29280"/>
    <cellStyle name="SAPBEXchaText 3 4 7" xfId="29281"/>
    <cellStyle name="SAPBEXchaText 3 4 8" xfId="29282"/>
    <cellStyle name="SAPBEXchaText 3 4 9" xfId="29283"/>
    <cellStyle name="SAPBEXchaText 3 5" xfId="752"/>
    <cellStyle name="SAPBEXchaText 3 5 10" xfId="29284"/>
    <cellStyle name="SAPBEXchaText 3 5 11" xfId="29285"/>
    <cellStyle name="SAPBEXchaText 3 5 12" xfId="29286"/>
    <cellStyle name="SAPBEXchaText 3 5 13" xfId="29287"/>
    <cellStyle name="SAPBEXchaText 3 5 14" xfId="29288"/>
    <cellStyle name="SAPBEXchaText 3 5 15" xfId="29289"/>
    <cellStyle name="SAPBEXchaText 3 5 16" xfId="29290"/>
    <cellStyle name="SAPBEXchaText 3 5 17" xfId="29291"/>
    <cellStyle name="SAPBEXchaText 3 5 18" xfId="29292"/>
    <cellStyle name="SAPBEXchaText 3 5 19" xfId="29293"/>
    <cellStyle name="SAPBEXchaText 3 5 2" xfId="1697"/>
    <cellStyle name="SAPBEXchaText 3 5 2 2" xfId="6570"/>
    <cellStyle name="SAPBEXchaText 3 5 2 2 2" xfId="6571"/>
    <cellStyle name="SAPBEXchaText 3 5 2 2 2 2" xfId="6572"/>
    <cellStyle name="SAPBEXchaText 3 5 2 2 2 2 2" xfId="6573"/>
    <cellStyle name="SAPBEXchaText 3 5 2 2 2 3" xfId="6574"/>
    <cellStyle name="SAPBEXchaText 3 5 2 2 3" xfId="6575"/>
    <cellStyle name="SAPBEXchaText 3 5 2 2 3 2" xfId="6576"/>
    <cellStyle name="SAPBEXchaText 3 5 2 2 3 2 2" xfId="6577"/>
    <cellStyle name="SAPBEXchaText 3 5 2 2 4" xfId="6578"/>
    <cellStyle name="SAPBEXchaText 3 5 2 2 4 2" xfId="6579"/>
    <cellStyle name="SAPBEXchaText 3 5 2 3" xfId="6580"/>
    <cellStyle name="SAPBEXchaText 3 5 2 3 2" xfId="6581"/>
    <cellStyle name="SAPBEXchaText 3 5 2 3 2 2" xfId="6582"/>
    <cellStyle name="SAPBEXchaText 3 5 2 3 3" xfId="6583"/>
    <cellStyle name="SAPBEXchaText 3 5 2 4" xfId="6584"/>
    <cellStyle name="SAPBEXchaText 3 5 2 4 2" xfId="6585"/>
    <cellStyle name="SAPBEXchaText 3 5 2 4 2 2" xfId="6586"/>
    <cellStyle name="SAPBEXchaText 3 5 2 5" xfId="6587"/>
    <cellStyle name="SAPBEXchaText 3 5 2 5 2" xfId="6588"/>
    <cellStyle name="SAPBEXchaText 3 5 2 6" xfId="29294"/>
    <cellStyle name="SAPBEXchaText 3 5 2 7" xfId="29295"/>
    <cellStyle name="SAPBEXchaText 3 5 2 8" xfId="49639"/>
    <cellStyle name="SAPBEXchaText 3 5 20" xfId="29296"/>
    <cellStyle name="SAPBEXchaText 3 5 21" xfId="29297"/>
    <cellStyle name="SAPBEXchaText 3 5 22" xfId="29298"/>
    <cellStyle name="SAPBEXchaText 3 5 23" xfId="29299"/>
    <cellStyle name="SAPBEXchaText 3 5 24" xfId="29300"/>
    <cellStyle name="SAPBEXchaText 3 5 25" xfId="29301"/>
    <cellStyle name="SAPBEXchaText 3 5 26" xfId="29302"/>
    <cellStyle name="SAPBEXchaText 3 5 27" xfId="29303"/>
    <cellStyle name="SAPBEXchaText 3 5 28" xfId="48247"/>
    <cellStyle name="SAPBEXchaText 3 5 29" xfId="49124"/>
    <cellStyle name="SAPBEXchaText 3 5 3" xfId="29304"/>
    <cellStyle name="SAPBEXchaText 3 5 4" xfId="29305"/>
    <cellStyle name="SAPBEXchaText 3 5 5" xfId="29306"/>
    <cellStyle name="SAPBEXchaText 3 5 6" xfId="29307"/>
    <cellStyle name="SAPBEXchaText 3 5 7" xfId="29308"/>
    <cellStyle name="SAPBEXchaText 3 5 8" xfId="29309"/>
    <cellStyle name="SAPBEXchaText 3 5 9" xfId="29310"/>
    <cellStyle name="SAPBEXchaText 3 6" xfId="753"/>
    <cellStyle name="SAPBEXchaText 3 6 10" xfId="29311"/>
    <cellStyle name="SAPBEXchaText 3 6 11" xfId="29312"/>
    <cellStyle name="SAPBEXchaText 3 6 12" xfId="29313"/>
    <cellStyle name="SAPBEXchaText 3 6 13" xfId="29314"/>
    <cellStyle name="SAPBEXchaText 3 6 14" xfId="29315"/>
    <cellStyle name="SAPBEXchaText 3 6 15" xfId="29316"/>
    <cellStyle name="SAPBEXchaText 3 6 16" xfId="29317"/>
    <cellStyle name="SAPBEXchaText 3 6 17" xfId="29318"/>
    <cellStyle name="SAPBEXchaText 3 6 18" xfId="29319"/>
    <cellStyle name="SAPBEXchaText 3 6 19" xfId="29320"/>
    <cellStyle name="SAPBEXchaText 3 6 2" xfId="1698"/>
    <cellStyle name="SAPBEXchaText 3 6 2 2" xfId="6589"/>
    <cellStyle name="SAPBEXchaText 3 6 2 2 2" xfId="6590"/>
    <cellStyle name="SAPBEXchaText 3 6 2 2 2 2" xfId="6591"/>
    <cellStyle name="SAPBEXchaText 3 6 2 2 2 2 2" xfId="6592"/>
    <cellStyle name="SAPBEXchaText 3 6 2 2 2 3" xfId="6593"/>
    <cellStyle name="SAPBEXchaText 3 6 2 2 3" xfId="6594"/>
    <cellStyle name="SAPBEXchaText 3 6 2 2 3 2" xfId="6595"/>
    <cellStyle name="SAPBEXchaText 3 6 2 2 3 2 2" xfId="6596"/>
    <cellStyle name="SAPBEXchaText 3 6 2 2 4" xfId="6597"/>
    <cellStyle name="SAPBEXchaText 3 6 2 2 4 2" xfId="6598"/>
    <cellStyle name="SAPBEXchaText 3 6 2 3" xfId="6599"/>
    <cellStyle name="SAPBEXchaText 3 6 2 3 2" xfId="6600"/>
    <cellStyle name="SAPBEXchaText 3 6 2 3 2 2" xfId="6601"/>
    <cellStyle name="SAPBEXchaText 3 6 2 3 3" xfId="6602"/>
    <cellStyle name="SAPBEXchaText 3 6 2 4" xfId="6603"/>
    <cellStyle name="SAPBEXchaText 3 6 2 4 2" xfId="6604"/>
    <cellStyle name="SAPBEXchaText 3 6 2 4 2 2" xfId="6605"/>
    <cellStyle name="SAPBEXchaText 3 6 2 5" xfId="6606"/>
    <cellStyle name="SAPBEXchaText 3 6 2 5 2" xfId="6607"/>
    <cellStyle name="SAPBEXchaText 3 6 2 6" xfId="29321"/>
    <cellStyle name="SAPBEXchaText 3 6 2 7" xfId="29322"/>
    <cellStyle name="SAPBEXchaText 3 6 2 8" xfId="49640"/>
    <cellStyle name="SAPBEXchaText 3 6 20" xfId="29323"/>
    <cellStyle name="SAPBEXchaText 3 6 21" xfId="29324"/>
    <cellStyle name="SAPBEXchaText 3 6 22" xfId="29325"/>
    <cellStyle name="SAPBEXchaText 3 6 23" xfId="29326"/>
    <cellStyle name="SAPBEXchaText 3 6 24" xfId="29327"/>
    <cellStyle name="SAPBEXchaText 3 6 25" xfId="29328"/>
    <cellStyle name="SAPBEXchaText 3 6 26" xfId="29329"/>
    <cellStyle name="SAPBEXchaText 3 6 27" xfId="29330"/>
    <cellStyle name="SAPBEXchaText 3 6 28" xfId="48248"/>
    <cellStyle name="SAPBEXchaText 3 6 29" xfId="49125"/>
    <cellStyle name="SAPBEXchaText 3 6 3" xfId="29331"/>
    <cellStyle name="SAPBEXchaText 3 6 4" xfId="29332"/>
    <cellStyle name="SAPBEXchaText 3 6 5" xfId="29333"/>
    <cellStyle name="SAPBEXchaText 3 6 6" xfId="29334"/>
    <cellStyle name="SAPBEXchaText 3 6 7" xfId="29335"/>
    <cellStyle name="SAPBEXchaText 3 6 8" xfId="29336"/>
    <cellStyle name="SAPBEXchaText 3 6 9" xfId="29337"/>
    <cellStyle name="SAPBEXchaText 3 7" xfId="1699"/>
    <cellStyle name="SAPBEXchaText 3 7 2" xfId="6608"/>
    <cellStyle name="SAPBEXchaText 3 7 2 2" xfId="6609"/>
    <cellStyle name="SAPBEXchaText 3 7 2 2 2" xfId="6610"/>
    <cellStyle name="SAPBEXchaText 3 7 2 2 2 2" xfId="6611"/>
    <cellStyle name="SAPBEXchaText 3 7 2 2 3" xfId="6612"/>
    <cellStyle name="SAPBEXchaText 3 7 2 3" xfId="6613"/>
    <cellStyle name="SAPBEXchaText 3 7 2 3 2" xfId="6614"/>
    <cellStyle name="SAPBEXchaText 3 7 2 3 2 2" xfId="6615"/>
    <cellStyle name="SAPBEXchaText 3 7 2 4" xfId="6616"/>
    <cellStyle name="SAPBEXchaText 3 7 2 4 2" xfId="6617"/>
    <cellStyle name="SAPBEXchaText 3 7 3" xfId="6618"/>
    <cellStyle name="SAPBEXchaText 3 7 3 2" xfId="6619"/>
    <cellStyle name="SAPBEXchaText 3 7 3 2 2" xfId="6620"/>
    <cellStyle name="SAPBEXchaText 3 7 3 3" xfId="6621"/>
    <cellStyle name="SAPBEXchaText 3 7 4" xfId="6622"/>
    <cellStyle name="SAPBEXchaText 3 7 4 2" xfId="6623"/>
    <cellStyle name="SAPBEXchaText 3 7 4 2 2" xfId="6624"/>
    <cellStyle name="SAPBEXchaText 3 7 5" xfId="6625"/>
    <cellStyle name="SAPBEXchaText 3 7 5 2" xfId="6626"/>
    <cellStyle name="SAPBEXchaText 3 7 6" xfId="29338"/>
    <cellStyle name="SAPBEXchaText 3 7 7" xfId="29339"/>
    <cellStyle name="SAPBEXchaText 3 7 8" xfId="49635"/>
    <cellStyle name="SAPBEXchaText 3 8" xfId="29340"/>
    <cellStyle name="SAPBEXchaText 3 9" xfId="29341"/>
    <cellStyle name="SAPBEXchaText 30" xfId="29342"/>
    <cellStyle name="SAPBEXchaText 31" xfId="29343"/>
    <cellStyle name="SAPBEXchaText 32" xfId="29344"/>
    <cellStyle name="SAPBEXchaText 33" xfId="29345"/>
    <cellStyle name="SAPBEXchaText 34" xfId="29346"/>
    <cellStyle name="SAPBEXchaText 35" xfId="29347"/>
    <cellStyle name="SAPBEXchaText 36" xfId="48249"/>
    <cellStyle name="SAPBEXchaText 37" xfId="49107"/>
    <cellStyle name="SAPBEXchaText 4" xfId="754"/>
    <cellStyle name="SAPBEXchaText 4 10" xfId="29348"/>
    <cellStyle name="SAPBEXchaText 4 11" xfId="29349"/>
    <cellStyle name="SAPBEXchaText 4 12" xfId="29350"/>
    <cellStyle name="SAPBEXchaText 4 13" xfId="29351"/>
    <cellStyle name="SAPBEXchaText 4 14" xfId="29352"/>
    <cellStyle name="SAPBEXchaText 4 15" xfId="29353"/>
    <cellStyle name="SAPBEXchaText 4 16" xfId="29354"/>
    <cellStyle name="SAPBEXchaText 4 17" xfId="29355"/>
    <cellStyle name="SAPBEXchaText 4 18" xfId="29356"/>
    <cellStyle name="SAPBEXchaText 4 19" xfId="29357"/>
    <cellStyle name="SAPBEXchaText 4 2" xfId="1700"/>
    <cellStyle name="SAPBEXchaText 4 2 2" xfId="6627"/>
    <cellStyle name="SAPBEXchaText 4 2 2 2" xfId="6628"/>
    <cellStyle name="SAPBEXchaText 4 2 2 2 2" xfId="6629"/>
    <cellStyle name="SAPBEXchaText 4 2 2 2 2 2" xfId="6630"/>
    <cellStyle name="SAPBEXchaText 4 2 2 2 3" xfId="6631"/>
    <cellStyle name="SAPBEXchaText 4 2 2 3" xfId="6632"/>
    <cellStyle name="SAPBEXchaText 4 2 2 3 2" xfId="6633"/>
    <cellStyle name="SAPBEXchaText 4 2 2 3 2 2" xfId="6634"/>
    <cellStyle name="SAPBEXchaText 4 2 2 4" xfId="6635"/>
    <cellStyle name="SAPBEXchaText 4 2 2 4 2" xfId="6636"/>
    <cellStyle name="SAPBEXchaText 4 2 3" xfId="6637"/>
    <cellStyle name="SAPBEXchaText 4 2 3 2" xfId="6638"/>
    <cellStyle name="SAPBEXchaText 4 2 3 2 2" xfId="6639"/>
    <cellStyle name="SAPBEXchaText 4 2 3 3" xfId="6640"/>
    <cellStyle name="SAPBEXchaText 4 2 4" xfId="6641"/>
    <cellStyle name="SAPBEXchaText 4 2 4 2" xfId="6642"/>
    <cellStyle name="SAPBEXchaText 4 2 4 2 2" xfId="6643"/>
    <cellStyle name="SAPBEXchaText 4 2 5" xfId="6644"/>
    <cellStyle name="SAPBEXchaText 4 2 5 2" xfId="6645"/>
    <cellStyle name="SAPBEXchaText 4 2 6" xfId="29358"/>
    <cellStyle name="SAPBEXchaText 4 2 7" xfId="29359"/>
    <cellStyle name="SAPBEXchaText 4 2 8" xfId="49641"/>
    <cellStyle name="SAPBEXchaText 4 20" xfId="29360"/>
    <cellStyle name="SAPBEXchaText 4 21" xfId="29361"/>
    <cellStyle name="SAPBEXchaText 4 22" xfId="29362"/>
    <cellStyle name="SAPBEXchaText 4 23" xfId="29363"/>
    <cellStyle name="SAPBEXchaText 4 24" xfId="29364"/>
    <cellStyle name="SAPBEXchaText 4 25" xfId="29365"/>
    <cellStyle name="SAPBEXchaText 4 26" xfId="29366"/>
    <cellStyle name="SAPBEXchaText 4 27" xfId="29367"/>
    <cellStyle name="SAPBEXchaText 4 28" xfId="48250"/>
    <cellStyle name="SAPBEXchaText 4 29" xfId="49126"/>
    <cellStyle name="SAPBEXchaText 4 3" xfId="29368"/>
    <cellStyle name="SAPBEXchaText 4 4" xfId="29369"/>
    <cellStyle name="SAPBEXchaText 4 5" xfId="29370"/>
    <cellStyle name="SAPBEXchaText 4 6" xfId="29371"/>
    <cellStyle name="SAPBEXchaText 4 7" xfId="29372"/>
    <cellStyle name="SAPBEXchaText 4 8" xfId="29373"/>
    <cellStyle name="SAPBEXchaText 4 9" xfId="29374"/>
    <cellStyle name="SAPBEXchaText 5" xfId="755"/>
    <cellStyle name="SAPBEXchaText 5 10" xfId="29375"/>
    <cellStyle name="SAPBEXchaText 5 11" xfId="29376"/>
    <cellStyle name="SAPBEXchaText 5 12" xfId="29377"/>
    <cellStyle name="SAPBEXchaText 5 13" xfId="29378"/>
    <cellStyle name="SAPBEXchaText 5 14" xfId="29379"/>
    <cellStyle name="SAPBEXchaText 5 15" xfId="29380"/>
    <cellStyle name="SAPBEXchaText 5 16" xfId="29381"/>
    <cellStyle name="SAPBEXchaText 5 17" xfId="29382"/>
    <cellStyle name="SAPBEXchaText 5 18" xfId="29383"/>
    <cellStyle name="SAPBEXchaText 5 19" xfId="29384"/>
    <cellStyle name="SAPBEXchaText 5 2" xfId="1701"/>
    <cellStyle name="SAPBEXchaText 5 2 2" xfId="6646"/>
    <cellStyle name="SAPBEXchaText 5 2 2 2" xfId="6647"/>
    <cellStyle name="SAPBEXchaText 5 2 2 2 2" xfId="6648"/>
    <cellStyle name="SAPBEXchaText 5 2 2 2 2 2" xfId="6649"/>
    <cellStyle name="SAPBEXchaText 5 2 2 2 3" xfId="6650"/>
    <cellStyle name="SAPBEXchaText 5 2 2 3" xfId="6651"/>
    <cellStyle name="SAPBEXchaText 5 2 2 3 2" xfId="6652"/>
    <cellStyle name="SAPBEXchaText 5 2 2 3 2 2" xfId="6653"/>
    <cellStyle name="SAPBEXchaText 5 2 2 4" xfId="6654"/>
    <cellStyle name="SAPBEXchaText 5 2 2 4 2" xfId="6655"/>
    <cellStyle name="SAPBEXchaText 5 2 3" xfId="6656"/>
    <cellStyle name="SAPBEXchaText 5 2 3 2" xfId="6657"/>
    <cellStyle name="SAPBEXchaText 5 2 3 2 2" xfId="6658"/>
    <cellStyle name="SAPBEXchaText 5 2 3 3" xfId="6659"/>
    <cellStyle name="SAPBEXchaText 5 2 4" xfId="6660"/>
    <cellStyle name="SAPBEXchaText 5 2 4 2" xfId="6661"/>
    <cellStyle name="SAPBEXchaText 5 2 4 2 2" xfId="6662"/>
    <cellStyle name="SAPBEXchaText 5 2 5" xfId="6663"/>
    <cellStyle name="SAPBEXchaText 5 2 5 2" xfId="6664"/>
    <cellStyle name="SAPBEXchaText 5 2 6" xfId="29385"/>
    <cellStyle name="SAPBEXchaText 5 2 7" xfId="29386"/>
    <cellStyle name="SAPBEXchaText 5 2 8" xfId="49642"/>
    <cellStyle name="SAPBEXchaText 5 20" xfId="29387"/>
    <cellStyle name="SAPBEXchaText 5 21" xfId="29388"/>
    <cellStyle name="SAPBEXchaText 5 22" xfId="29389"/>
    <cellStyle name="SAPBEXchaText 5 23" xfId="29390"/>
    <cellStyle name="SAPBEXchaText 5 24" xfId="29391"/>
    <cellStyle name="SAPBEXchaText 5 25" xfId="29392"/>
    <cellStyle name="SAPBEXchaText 5 26" xfId="29393"/>
    <cellStyle name="SAPBEXchaText 5 27" xfId="29394"/>
    <cellStyle name="SAPBEXchaText 5 28" xfId="48251"/>
    <cellStyle name="SAPBEXchaText 5 29" xfId="49127"/>
    <cellStyle name="SAPBEXchaText 5 3" xfId="29395"/>
    <cellStyle name="SAPBEXchaText 5 4" xfId="29396"/>
    <cellStyle name="SAPBEXchaText 5 5" xfId="29397"/>
    <cellStyle name="SAPBEXchaText 5 6" xfId="29398"/>
    <cellStyle name="SAPBEXchaText 5 7" xfId="29399"/>
    <cellStyle name="SAPBEXchaText 5 8" xfId="29400"/>
    <cellStyle name="SAPBEXchaText 5 9" xfId="29401"/>
    <cellStyle name="SAPBEXchaText 6" xfId="756"/>
    <cellStyle name="SAPBEXchaText 6 10" xfId="29402"/>
    <cellStyle name="SAPBEXchaText 6 11" xfId="29403"/>
    <cellStyle name="SAPBEXchaText 6 12" xfId="29404"/>
    <cellStyle name="SAPBEXchaText 6 13" xfId="29405"/>
    <cellStyle name="SAPBEXchaText 6 14" xfId="29406"/>
    <cellStyle name="SAPBEXchaText 6 15" xfId="29407"/>
    <cellStyle name="SAPBEXchaText 6 16" xfId="29408"/>
    <cellStyle name="SAPBEXchaText 6 17" xfId="29409"/>
    <cellStyle name="SAPBEXchaText 6 18" xfId="29410"/>
    <cellStyle name="SAPBEXchaText 6 19" xfId="29411"/>
    <cellStyle name="SAPBEXchaText 6 2" xfId="1702"/>
    <cellStyle name="SAPBEXchaText 6 2 2" xfId="6665"/>
    <cellStyle name="SAPBEXchaText 6 2 2 2" xfId="6666"/>
    <cellStyle name="SAPBEXchaText 6 2 2 2 2" xfId="6667"/>
    <cellStyle name="SAPBEXchaText 6 2 2 2 2 2" xfId="6668"/>
    <cellStyle name="SAPBEXchaText 6 2 2 2 3" xfId="6669"/>
    <cellStyle name="SAPBEXchaText 6 2 2 3" xfId="6670"/>
    <cellStyle name="SAPBEXchaText 6 2 2 3 2" xfId="6671"/>
    <cellStyle name="SAPBEXchaText 6 2 2 3 2 2" xfId="6672"/>
    <cellStyle name="SAPBEXchaText 6 2 2 4" xfId="6673"/>
    <cellStyle name="SAPBEXchaText 6 2 2 4 2" xfId="6674"/>
    <cellStyle name="SAPBEXchaText 6 2 3" xfId="6675"/>
    <cellStyle name="SAPBEXchaText 6 2 3 2" xfId="6676"/>
    <cellStyle name="SAPBEXchaText 6 2 3 2 2" xfId="6677"/>
    <cellStyle name="SAPBEXchaText 6 2 3 3" xfId="6678"/>
    <cellStyle name="SAPBEXchaText 6 2 4" xfId="6679"/>
    <cellStyle name="SAPBEXchaText 6 2 4 2" xfId="6680"/>
    <cellStyle name="SAPBEXchaText 6 2 4 2 2" xfId="6681"/>
    <cellStyle name="SAPBEXchaText 6 2 5" xfId="6682"/>
    <cellStyle name="SAPBEXchaText 6 2 5 2" xfId="6683"/>
    <cellStyle name="SAPBEXchaText 6 2 6" xfId="29412"/>
    <cellStyle name="SAPBEXchaText 6 2 7" xfId="29413"/>
    <cellStyle name="SAPBEXchaText 6 2 8" xfId="49643"/>
    <cellStyle name="SAPBEXchaText 6 20" xfId="29414"/>
    <cellStyle name="SAPBEXchaText 6 21" xfId="29415"/>
    <cellStyle name="SAPBEXchaText 6 22" xfId="29416"/>
    <cellStyle name="SAPBEXchaText 6 23" xfId="29417"/>
    <cellStyle name="SAPBEXchaText 6 24" xfId="29418"/>
    <cellStyle name="SAPBEXchaText 6 25" xfId="29419"/>
    <cellStyle name="SAPBEXchaText 6 26" xfId="29420"/>
    <cellStyle name="SAPBEXchaText 6 27" xfId="29421"/>
    <cellStyle name="SAPBEXchaText 6 28" xfId="48252"/>
    <cellStyle name="SAPBEXchaText 6 29" xfId="49128"/>
    <cellStyle name="SAPBEXchaText 6 3" xfId="29422"/>
    <cellStyle name="SAPBEXchaText 6 4" xfId="29423"/>
    <cellStyle name="SAPBEXchaText 6 5" xfId="29424"/>
    <cellStyle name="SAPBEXchaText 6 6" xfId="29425"/>
    <cellStyle name="SAPBEXchaText 6 7" xfId="29426"/>
    <cellStyle name="SAPBEXchaText 6 8" xfId="29427"/>
    <cellStyle name="SAPBEXchaText 6 9" xfId="29428"/>
    <cellStyle name="SAPBEXchaText 7" xfId="757"/>
    <cellStyle name="SAPBEXchaText 7 10" xfId="29429"/>
    <cellStyle name="SAPBEXchaText 7 11" xfId="29430"/>
    <cellStyle name="SAPBEXchaText 7 12" xfId="29431"/>
    <cellStyle name="SAPBEXchaText 7 13" xfId="29432"/>
    <cellStyle name="SAPBEXchaText 7 14" xfId="29433"/>
    <cellStyle name="SAPBEXchaText 7 15" xfId="29434"/>
    <cellStyle name="SAPBEXchaText 7 16" xfId="29435"/>
    <cellStyle name="SAPBEXchaText 7 17" xfId="29436"/>
    <cellStyle name="SAPBEXchaText 7 18" xfId="29437"/>
    <cellStyle name="SAPBEXchaText 7 19" xfId="29438"/>
    <cellStyle name="SAPBEXchaText 7 2" xfId="1703"/>
    <cellStyle name="SAPBEXchaText 7 2 2" xfId="6684"/>
    <cellStyle name="SAPBEXchaText 7 2 2 2" xfId="6685"/>
    <cellStyle name="SAPBEXchaText 7 2 2 2 2" xfId="6686"/>
    <cellStyle name="SAPBEXchaText 7 2 2 2 2 2" xfId="6687"/>
    <cellStyle name="SAPBEXchaText 7 2 2 2 3" xfId="6688"/>
    <cellStyle name="SAPBEXchaText 7 2 2 3" xfId="6689"/>
    <cellStyle name="SAPBEXchaText 7 2 2 3 2" xfId="6690"/>
    <cellStyle name="SAPBEXchaText 7 2 2 3 2 2" xfId="6691"/>
    <cellStyle name="SAPBEXchaText 7 2 2 4" xfId="6692"/>
    <cellStyle name="SAPBEXchaText 7 2 2 4 2" xfId="6693"/>
    <cellStyle name="SAPBEXchaText 7 2 3" xfId="6694"/>
    <cellStyle name="SAPBEXchaText 7 2 3 2" xfId="6695"/>
    <cellStyle name="SAPBEXchaText 7 2 3 2 2" xfId="6696"/>
    <cellStyle name="SAPBEXchaText 7 2 3 3" xfId="6697"/>
    <cellStyle name="SAPBEXchaText 7 2 4" xfId="6698"/>
    <cellStyle name="SAPBEXchaText 7 2 4 2" xfId="6699"/>
    <cellStyle name="SAPBEXchaText 7 2 4 2 2" xfId="6700"/>
    <cellStyle name="SAPBEXchaText 7 2 5" xfId="6701"/>
    <cellStyle name="SAPBEXchaText 7 2 5 2" xfId="6702"/>
    <cellStyle name="SAPBEXchaText 7 2 6" xfId="29439"/>
    <cellStyle name="SAPBEXchaText 7 2 7" xfId="29440"/>
    <cellStyle name="SAPBEXchaText 7 2 8" xfId="49644"/>
    <cellStyle name="SAPBEXchaText 7 20" xfId="29441"/>
    <cellStyle name="SAPBEXchaText 7 21" xfId="29442"/>
    <cellStyle name="SAPBEXchaText 7 22" xfId="29443"/>
    <cellStyle name="SAPBEXchaText 7 23" xfId="29444"/>
    <cellStyle name="SAPBEXchaText 7 24" xfId="29445"/>
    <cellStyle name="SAPBEXchaText 7 25" xfId="29446"/>
    <cellStyle name="SAPBEXchaText 7 26" xfId="29447"/>
    <cellStyle name="SAPBEXchaText 7 27" xfId="29448"/>
    <cellStyle name="SAPBEXchaText 7 28" xfId="48253"/>
    <cellStyle name="SAPBEXchaText 7 29" xfId="49129"/>
    <cellStyle name="SAPBEXchaText 7 3" xfId="29449"/>
    <cellStyle name="SAPBEXchaText 7 4" xfId="29450"/>
    <cellStyle name="SAPBEXchaText 7 5" xfId="29451"/>
    <cellStyle name="SAPBEXchaText 7 6" xfId="29452"/>
    <cellStyle name="SAPBEXchaText 7 7" xfId="29453"/>
    <cellStyle name="SAPBEXchaText 7 8" xfId="29454"/>
    <cellStyle name="SAPBEXchaText 7 9" xfId="29455"/>
    <cellStyle name="SAPBEXchaText 8" xfId="739"/>
    <cellStyle name="SAPBEXchaText 8 10" xfId="29456"/>
    <cellStyle name="SAPBEXchaText 8 11" xfId="29457"/>
    <cellStyle name="SAPBEXchaText 8 12" xfId="29458"/>
    <cellStyle name="SAPBEXchaText 8 13" xfId="29459"/>
    <cellStyle name="SAPBEXchaText 8 14" xfId="29460"/>
    <cellStyle name="SAPBEXchaText 8 15" xfId="29461"/>
    <cellStyle name="SAPBEXchaText 8 16" xfId="29462"/>
    <cellStyle name="SAPBEXchaText 8 17" xfId="29463"/>
    <cellStyle name="SAPBEXchaText 8 18" xfId="29464"/>
    <cellStyle name="SAPBEXchaText 8 19" xfId="29465"/>
    <cellStyle name="SAPBEXchaText 8 2" xfId="1704"/>
    <cellStyle name="SAPBEXchaText 8 2 2" xfId="6703"/>
    <cellStyle name="SAPBEXchaText 8 2 2 2" xfId="6704"/>
    <cellStyle name="SAPBEXchaText 8 2 2 2 2" xfId="6705"/>
    <cellStyle name="SAPBEXchaText 8 2 2 2 2 2" xfId="6706"/>
    <cellStyle name="SAPBEXchaText 8 2 2 2 3" xfId="6707"/>
    <cellStyle name="SAPBEXchaText 8 2 2 3" xfId="6708"/>
    <cellStyle name="SAPBEXchaText 8 2 2 3 2" xfId="6709"/>
    <cellStyle name="SAPBEXchaText 8 2 2 3 2 2" xfId="6710"/>
    <cellStyle name="SAPBEXchaText 8 2 2 4" xfId="6711"/>
    <cellStyle name="SAPBEXchaText 8 2 2 4 2" xfId="6712"/>
    <cellStyle name="SAPBEXchaText 8 2 3" xfId="6713"/>
    <cellStyle name="SAPBEXchaText 8 2 3 2" xfId="6714"/>
    <cellStyle name="SAPBEXchaText 8 2 3 2 2" xfId="6715"/>
    <cellStyle name="SAPBEXchaText 8 2 3 3" xfId="6716"/>
    <cellStyle name="SAPBEXchaText 8 2 4" xfId="6717"/>
    <cellStyle name="SAPBEXchaText 8 2 4 2" xfId="6718"/>
    <cellStyle name="SAPBEXchaText 8 2 4 2 2" xfId="6719"/>
    <cellStyle name="SAPBEXchaText 8 2 5" xfId="6720"/>
    <cellStyle name="SAPBEXchaText 8 2 5 2" xfId="6721"/>
    <cellStyle name="SAPBEXchaText 8 2 6" xfId="29466"/>
    <cellStyle name="SAPBEXchaText 8 2 7" xfId="29467"/>
    <cellStyle name="SAPBEXchaText 8 2 8" xfId="49645"/>
    <cellStyle name="SAPBEXchaText 8 20" xfId="29468"/>
    <cellStyle name="SAPBEXchaText 8 21" xfId="29469"/>
    <cellStyle name="SAPBEXchaText 8 22" xfId="29470"/>
    <cellStyle name="SAPBEXchaText 8 23" xfId="29471"/>
    <cellStyle name="SAPBEXchaText 8 24" xfId="29472"/>
    <cellStyle name="SAPBEXchaText 8 25" xfId="29473"/>
    <cellStyle name="SAPBEXchaText 8 26" xfId="29474"/>
    <cellStyle name="SAPBEXchaText 8 27" xfId="29475"/>
    <cellStyle name="SAPBEXchaText 8 28" xfId="48254"/>
    <cellStyle name="SAPBEXchaText 8 29" xfId="49130"/>
    <cellStyle name="SAPBEXchaText 8 3" xfId="29476"/>
    <cellStyle name="SAPBEXchaText 8 4" xfId="29477"/>
    <cellStyle name="SAPBEXchaText 8 5" xfId="29478"/>
    <cellStyle name="SAPBEXchaText 8 6" xfId="29479"/>
    <cellStyle name="SAPBEXchaText 8 7" xfId="29480"/>
    <cellStyle name="SAPBEXchaText 8 8" xfId="29481"/>
    <cellStyle name="SAPBEXchaText 8 9" xfId="29482"/>
    <cellStyle name="SAPBEXchaText 9" xfId="1705"/>
    <cellStyle name="SAPBEXchaText 9 10" xfId="29483"/>
    <cellStyle name="SAPBEXchaText 9 11" xfId="29484"/>
    <cellStyle name="SAPBEXchaText 9 12" xfId="29485"/>
    <cellStyle name="SAPBEXchaText 9 13" xfId="29486"/>
    <cellStyle name="SAPBEXchaText 9 14" xfId="29487"/>
    <cellStyle name="SAPBEXchaText 9 15" xfId="29488"/>
    <cellStyle name="SAPBEXchaText 9 16" xfId="29489"/>
    <cellStyle name="SAPBEXchaText 9 17" xfId="29490"/>
    <cellStyle name="SAPBEXchaText 9 18" xfId="29491"/>
    <cellStyle name="SAPBEXchaText 9 19" xfId="29492"/>
    <cellStyle name="SAPBEXchaText 9 2" xfId="6722"/>
    <cellStyle name="SAPBEXchaText 9 2 2" xfId="6723"/>
    <cellStyle name="SAPBEXchaText 9 2 2 2" xfId="6724"/>
    <cellStyle name="SAPBEXchaText 9 2 2 2 2" xfId="6725"/>
    <cellStyle name="SAPBEXchaText 9 2 2 3" xfId="6726"/>
    <cellStyle name="SAPBEXchaText 9 2 3" xfId="6727"/>
    <cellStyle name="SAPBEXchaText 9 2 3 2" xfId="6728"/>
    <cellStyle name="SAPBEXchaText 9 2 3 2 2" xfId="6729"/>
    <cellStyle name="SAPBEXchaText 9 2 4" xfId="6730"/>
    <cellStyle name="SAPBEXchaText 9 2 4 2" xfId="6731"/>
    <cellStyle name="SAPBEXchaText 9 2 5" xfId="29493"/>
    <cellStyle name="SAPBEXchaText 9 2 6" xfId="29494"/>
    <cellStyle name="SAPBEXchaText 9 2 7" xfId="29495"/>
    <cellStyle name="SAPBEXchaText 9 20" xfId="29496"/>
    <cellStyle name="SAPBEXchaText 9 21" xfId="29497"/>
    <cellStyle name="SAPBEXchaText 9 22" xfId="29498"/>
    <cellStyle name="SAPBEXchaText 9 23" xfId="29499"/>
    <cellStyle name="SAPBEXchaText 9 24" xfId="29500"/>
    <cellStyle name="SAPBEXchaText 9 25" xfId="29501"/>
    <cellStyle name="SAPBEXchaText 9 26" xfId="29502"/>
    <cellStyle name="SAPBEXchaText 9 27" xfId="29503"/>
    <cellStyle name="SAPBEXchaText 9 28" xfId="48255"/>
    <cellStyle name="SAPBEXchaText 9 29" xfId="49622"/>
    <cellStyle name="SAPBEXchaText 9 3" xfId="29504"/>
    <cellStyle name="SAPBEXchaText 9 4" xfId="29505"/>
    <cellStyle name="SAPBEXchaText 9 5" xfId="29506"/>
    <cellStyle name="SAPBEXchaText 9 6" xfId="29507"/>
    <cellStyle name="SAPBEXchaText 9 7" xfId="29508"/>
    <cellStyle name="SAPBEXchaText 9 8" xfId="29509"/>
    <cellStyle name="SAPBEXchaText 9 9" xfId="29510"/>
    <cellStyle name="SAPBEXchaText_20120921_SF-grote-ronde-Liesbethdump2" xfId="409"/>
    <cellStyle name="SAPBEXexcBad7" xfId="122"/>
    <cellStyle name="SAPBEXexcBad7 10" xfId="6732"/>
    <cellStyle name="SAPBEXexcBad7 10 2" xfId="6733"/>
    <cellStyle name="SAPBEXexcBad7 10 2 2" xfId="6734"/>
    <cellStyle name="SAPBEXexcBad7 10 2 2 2" xfId="6735"/>
    <cellStyle name="SAPBEXexcBad7 10 2 3" xfId="6736"/>
    <cellStyle name="SAPBEXexcBad7 10 3" xfId="6737"/>
    <cellStyle name="SAPBEXexcBad7 10 3 2" xfId="6738"/>
    <cellStyle name="SAPBEXexcBad7 10 3 2 2" xfId="6739"/>
    <cellStyle name="SAPBEXexcBad7 10 4" xfId="6740"/>
    <cellStyle name="SAPBEXexcBad7 10 4 2" xfId="6741"/>
    <cellStyle name="SAPBEXexcBad7 10 5" xfId="29511"/>
    <cellStyle name="SAPBEXexcBad7 10 6" xfId="29512"/>
    <cellStyle name="SAPBEXexcBad7 10 7" xfId="29513"/>
    <cellStyle name="SAPBEXexcBad7 11" xfId="29514"/>
    <cellStyle name="SAPBEXexcBad7 12" xfId="29515"/>
    <cellStyle name="SAPBEXexcBad7 13" xfId="29516"/>
    <cellStyle name="SAPBEXexcBad7 14" xfId="29517"/>
    <cellStyle name="SAPBEXexcBad7 15" xfId="29518"/>
    <cellStyle name="SAPBEXexcBad7 16" xfId="29519"/>
    <cellStyle name="SAPBEXexcBad7 17" xfId="29520"/>
    <cellStyle name="SAPBEXexcBad7 18" xfId="29521"/>
    <cellStyle name="SAPBEXexcBad7 19" xfId="29522"/>
    <cellStyle name="SAPBEXexcBad7 2" xfId="410"/>
    <cellStyle name="SAPBEXexcBad7 2 10" xfId="29523"/>
    <cellStyle name="SAPBEXexcBad7 2 11" xfId="29524"/>
    <cellStyle name="SAPBEXexcBad7 2 12" xfId="29525"/>
    <cellStyle name="SAPBEXexcBad7 2 13" xfId="29526"/>
    <cellStyle name="SAPBEXexcBad7 2 14" xfId="29527"/>
    <cellStyle name="SAPBEXexcBad7 2 15" xfId="29528"/>
    <cellStyle name="SAPBEXexcBad7 2 16" xfId="29529"/>
    <cellStyle name="SAPBEXexcBad7 2 17" xfId="29530"/>
    <cellStyle name="SAPBEXexcBad7 2 18" xfId="29531"/>
    <cellStyle name="SAPBEXexcBad7 2 19" xfId="29532"/>
    <cellStyle name="SAPBEXexcBad7 2 2" xfId="510"/>
    <cellStyle name="SAPBEXexcBad7 2 2 10" xfId="29533"/>
    <cellStyle name="SAPBEXexcBad7 2 2 11" xfId="29534"/>
    <cellStyle name="SAPBEXexcBad7 2 2 12" xfId="29535"/>
    <cellStyle name="SAPBEXexcBad7 2 2 13" xfId="29536"/>
    <cellStyle name="SAPBEXexcBad7 2 2 14" xfId="29537"/>
    <cellStyle name="SAPBEXexcBad7 2 2 15" xfId="29538"/>
    <cellStyle name="SAPBEXexcBad7 2 2 16" xfId="29539"/>
    <cellStyle name="SAPBEXexcBad7 2 2 17" xfId="29540"/>
    <cellStyle name="SAPBEXexcBad7 2 2 18" xfId="29541"/>
    <cellStyle name="SAPBEXexcBad7 2 2 19" xfId="29542"/>
    <cellStyle name="SAPBEXexcBad7 2 2 2" xfId="759"/>
    <cellStyle name="SAPBEXexcBad7 2 2 2 10" xfId="29543"/>
    <cellStyle name="SAPBEXexcBad7 2 2 2 11" xfId="29544"/>
    <cellStyle name="SAPBEXexcBad7 2 2 2 12" xfId="29545"/>
    <cellStyle name="SAPBEXexcBad7 2 2 2 13" xfId="29546"/>
    <cellStyle name="SAPBEXexcBad7 2 2 2 14" xfId="29547"/>
    <cellStyle name="SAPBEXexcBad7 2 2 2 15" xfId="29548"/>
    <cellStyle name="SAPBEXexcBad7 2 2 2 16" xfId="29549"/>
    <cellStyle name="SAPBEXexcBad7 2 2 2 17" xfId="29550"/>
    <cellStyle name="SAPBEXexcBad7 2 2 2 18" xfId="29551"/>
    <cellStyle name="SAPBEXexcBad7 2 2 2 19" xfId="29552"/>
    <cellStyle name="SAPBEXexcBad7 2 2 2 2" xfId="1706"/>
    <cellStyle name="SAPBEXexcBad7 2 2 2 2 2" xfId="6742"/>
    <cellStyle name="SAPBEXexcBad7 2 2 2 2 2 2" xfId="6743"/>
    <cellStyle name="SAPBEXexcBad7 2 2 2 2 2 2 2" xfId="6744"/>
    <cellStyle name="SAPBEXexcBad7 2 2 2 2 2 2 2 2" xfId="6745"/>
    <cellStyle name="SAPBEXexcBad7 2 2 2 2 2 2 3" xfId="6746"/>
    <cellStyle name="SAPBEXexcBad7 2 2 2 2 2 3" xfId="6747"/>
    <cellStyle name="SAPBEXexcBad7 2 2 2 2 2 3 2" xfId="6748"/>
    <cellStyle name="SAPBEXexcBad7 2 2 2 2 2 3 2 2" xfId="6749"/>
    <cellStyle name="SAPBEXexcBad7 2 2 2 2 2 4" xfId="6750"/>
    <cellStyle name="SAPBEXexcBad7 2 2 2 2 2 4 2" xfId="6751"/>
    <cellStyle name="SAPBEXexcBad7 2 2 2 2 3" xfId="6752"/>
    <cellStyle name="SAPBEXexcBad7 2 2 2 2 3 2" xfId="6753"/>
    <cellStyle name="SAPBEXexcBad7 2 2 2 2 3 2 2" xfId="6754"/>
    <cellStyle name="SAPBEXexcBad7 2 2 2 2 3 3" xfId="6755"/>
    <cellStyle name="SAPBEXexcBad7 2 2 2 2 4" xfId="6756"/>
    <cellStyle name="SAPBEXexcBad7 2 2 2 2 4 2" xfId="6757"/>
    <cellStyle name="SAPBEXexcBad7 2 2 2 2 4 2 2" xfId="6758"/>
    <cellStyle name="SAPBEXexcBad7 2 2 2 2 5" xfId="6759"/>
    <cellStyle name="SAPBEXexcBad7 2 2 2 2 5 2" xfId="6760"/>
    <cellStyle name="SAPBEXexcBad7 2 2 2 2 6" xfId="29553"/>
    <cellStyle name="SAPBEXexcBad7 2 2 2 2 7" xfId="29554"/>
    <cellStyle name="SAPBEXexcBad7 2 2 2 2 8" xfId="49649"/>
    <cellStyle name="SAPBEXexcBad7 2 2 2 20" xfId="29555"/>
    <cellStyle name="SAPBEXexcBad7 2 2 2 21" xfId="29556"/>
    <cellStyle name="SAPBEXexcBad7 2 2 2 22" xfId="29557"/>
    <cellStyle name="SAPBEXexcBad7 2 2 2 23" xfId="29558"/>
    <cellStyle name="SAPBEXexcBad7 2 2 2 24" xfId="29559"/>
    <cellStyle name="SAPBEXexcBad7 2 2 2 25" xfId="29560"/>
    <cellStyle name="SAPBEXexcBad7 2 2 2 26" xfId="29561"/>
    <cellStyle name="SAPBEXexcBad7 2 2 2 27" xfId="29562"/>
    <cellStyle name="SAPBEXexcBad7 2 2 2 28" xfId="48256"/>
    <cellStyle name="SAPBEXexcBad7 2 2 2 29" xfId="49134"/>
    <cellStyle name="SAPBEXexcBad7 2 2 2 3" xfId="29563"/>
    <cellStyle name="SAPBEXexcBad7 2 2 2 4" xfId="29564"/>
    <cellStyle name="SAPBEXexcBad7 2 2 2 5" xfId="29565"/>
    <cellStyle name="SAPBEXexcBad7 2 2 2 6" xfId="29566"/>
    <cellStyle name="SAPBEXexcBad7 2 2 2 7" xfId="29567"/>
    <cellStyle name="SAPBEXexcBad7 2 2 2 8" xfId="29568"/>
    <cellStyle name="SAPBEXexcBad7 2 2 2 9" xfId="29569"/>
    <cellStyle name="SAPBEXexcBad7 2 2 20" xfId="29570"/>
    <cellStyle name="SAPBEXexcBad7 2 2 21" xfId="29571"/>
    <cellStyle name="SAPBEXexcBad7 2 2 22" xfId="29572"/>
    <cellStyle name="SAPBEXexcBad7 2 2 23" xfId="29573"/>
    <cellStyle name="SAPBEXexcBad7 2 2 24" xfId="29574"/>
    <cellStyle name="SAPBEXexcBad7 2 2 25" xfId="29575"/>
    <cellStyle name="SAPBEXexcBad7 2 2 26" xfId="29576"/>
    <cellStyle name="SAPBEXexcBad7 2 2 27" xfId="29577"/>
    <cellStyle name="SAPBEXexcBad7 2 2 28" xfId="29578"/>
    <cellStyle name="SAPBEXexcBad7 2 2 29" xfId="29579"/>
    <cellStyle name="SAPBEXexcBad7 2 2 3" xfId="760"/>
    <cellStyle name="SAPBEXexcBad7 2 2 3 10" xfId="29580"/>
    <cellStyle name="SAPBEXexcBad7 2 2 3 11" xfId="29581"/>
    <cellStyle name="SAPBEXexcBad7 2 2 3 12" xfId="29582"/>
    <cellStyle name="SAPBEXexcBad7 2 2 3 13" xfId="29583"/>
    <cellStyle name="SAPBEXexcBad7 2 2 3 14" xfId="29584"/>
    <cellStyle name="SAPBEXexcBad7 2 2 3 15" xfId="29585"/>
    <cellStyle name="SAPBEXexcBad7 2 2 3 16" xfId="29586"/>
    <cellStyle name="SAPBEXexcBad7 2 2 3 17" xfId="29587"/>
    <cellStyle name="SAPBEXexcBad7 2 2 3 18" xfId="29588"/>
    <cellStyle name="SAPBEXexcBad7 2 2 3 19" xfId="29589"/>
    <cellStyle name="SAPBEXexcBad7 2 2 3 2" xfId="1707"/>
    <cellStyle name="SAPBEXexcBad7 2 2 3 2 2" xfId="6761"/>
    <cellStyle name="SAPBEXexcBad7 2 2 3 2 2 2" xfId="6762"/>
    <cellStyle name="SAPBEXexcBad7 2 2 3 2 2 2 2" xfId="6763"/>
    <cellStyle name="SAPBEXexcBad7 2 2 3 2 2 2 2 2" xfId="6764"/>
    <cellStyle name="SAPBEXexcBad7 2 2 3 2 2 2 3" xfId="6765"/>
    <cellStyle name="SAPBEXexcBad7 2 2 3 2 2 3" xfId="6766"/>
    <cellStyle name="SAPBEXexcBad7 2 2 3 2 2 3 2" xfId="6767"/>
    <cellStyle name="SAPBEXexcBad7 2 2 3 2 2 3 2 2" xfId="6768"/>
    <cellStyle name="SAPBEXexcBad7 2 2 3 2 2 4" xfId="6769"/>
    <cellStyle name="SAPBEXexcBad7 2 2 3 2 2 4 2" xfId="6770"/>
    <cellStyle name="SAPBEXexcBad7 2 2 3 2 3" xfId="6771"/>
    <cellStyle name="SAPBEXexcBad7 2 2 3 2 3 2" xfId="6772"/>
    <cellStyle name="SAPBEXexcBad7 2 2 3 2 3 2 2" xfId="6773"/>
    <cellStyle name="SAPBEXexcBad7 2 2 3 2 3 3" xfId="6774"/>
    <cellStyle name="SAPBEXexcBad7 2 2 3 2 4" xfId="6775"/>
    <cellStyle name="SAPBEXexcBad7 2 2 3 2 4 2" xfId="6776"/>
    <cellStyle name="SAPBEXexcBad7 2 2 3 2 4 2 2" xfId="6777"/>
    <cellStyle name="SAPBEXexcBad7 2 2 3 2 5" xfId="6778"/>
    <cellStyle name="SAPBEXexcBad7 2 2 3 2 5 2" xfId="6779"/>
    <cellStyle name="SAPBEXexcBad7 2 2 3 2 6" xfId="29590"/>
    <cellStyle name="SAPBEXexcBad7 2 2 3 2 7" xfId="29591"/>
    <cellStyle name="SAPBEXexcBad7 2 2 3 2 8" xfId="49650"/>
    <cellStyle name="SAPBEXexcBad7 2 2 3 20" xfId="29592"/>
    <cellStyle name="SAPBEXexcBad7 2 2 3 21" xfId="29593"/>
    <cellStyle name="SAPBEXexcBad7 2 2 3 22" xfId="29594"/>
    <cellStyle name="SAPBEXexcBad7 2 2 3 23" xfId="29595"/>
    <cellStyle name="SAPBEXexcBad7 2 2 3 24" xfId="29596"/>
    <cellStyle name="SAPBEXexcBad7 2 2 3 25" xfId="29597"/>
    <cellStyle name="SAPBEXexcBad7 2 2 3 26" xfId="29598"/>
    <cellStyle name="SAPBEXexcBad7 2 2 3 27" xfId="29599"/>
    <cellStyle name="SAPBEXexcBad7 2 2 3 28" xfId="48257"/>
    <cellStyle name="SAPBEXexcBad7 2 2 3 29" xfId="49135"/>
    <cellStyle name="SAPBEXexcBad7 2 2 3 3" xfId="29600"/>
    <cellStyle name="SAPBEXexcBad7 2 2 3 4" xfId="29601"/>
    <cellStyle name="SAPBEXexcBad7 2 2 3 5" xfId="29602"/>
    <cellStyle name="SAPBEXexcBad7 2 2 3 6" xfId="29603"/>
    <cellStyle name="SAPBEXexcBad7 2 2 3 7" xfId="29604"/>
    <cellStyle name="SAPBEXexcBad7 2 2 3 8" xfId="29605"/>
    <cellStyle name="SAPBEXexcBad7 2 2 3 9" xfId="29606"/>
    <cellStyle name="SAPBEXexcBad7 2 2 30" xfId="29607"/>
    <cellStyle name="SAPBEXexcBad7 2 2 31" xfId="29608"/>
    <cellStyle name="SAPBEXexcBad7 2 2 32" xfId="29609"/>
    <cellStyle name="SAPBEXexcBad7 2 2 33" xfId="48258"/>
    <cellStyle name="SAPBEXexcBad7 2 2 34" xfId="49133"/>
    <cellStyle name="SAPBEXexcBad7 2 2 4" xfId="761"/>
    <cellStyle name="SAPBEXexcBad7 2 2 4 10" xfId="29610"/>
    <cellStyle name="SAPBEXexcBad7 2 2 4 11" xfId="29611"/>
    <cellStyle name="SAPBEXexcBad7 2 2 4 12" xfId="29612"/>
    <cellStyle name="SAPBEXexcBad7 2 2 4 13" xfId="29613"/>
    <cellStyle name="SAPBEXexcBad7 2 2 4 14" xfId="29614"/>
    <cellStyle name="SAPBEXexcBad7 2 2 4 15" xfId="29615"/>
    <cellStyle name="SAPBEXexcBad7 2 2 4 16" xfId="29616"/>
    <cellStyle name="SAPBEXexcBad7 2 2 4 17" xfId="29617"/>
    <cellStyle name="SAPBEXexcBad7 2 2 4 18" xfId="29618"/>
    <cellStyle name="SAPBEXexcBad7 2 2 4 19" xfId="29619"/>
    <cellStyle name="SAPBEXexcBad7 2 2 4 2" xfId="1708"/>
    <cellStyle name="SAPBEXexcBad7 2 2 4 2 2" xfId="6780"/>
    <cellStyle name="SAPBEXexcBad7 2 2 4 2 2 2" xfId="6781"/>
    <cellStyle name="SAPBEXexcBad7 2 2 4 2 2 2 2" xfId="6782"/>
    <cellStyle name="SAPBEXexcBad7 2 2 4 2 2 2 2 2" xfId="6783"/>
    <cellStyle name="SAPBEXexcBad7 2 2 4 2 2 2 3" xfId="6784"/>
    <cellStyle name="SAPBEXexcBad7 2 2 4 2 2 3" xfId="6785"/>
    <cellStyle name="SAPBEXexcBad7 2 2 4 2 2 3 2" xfId="6786"/>
    <cellStyle name="SAPBEXexcBad7 2 2 4 2 2 3 2 2" xfId="6787"/>
    <cellStyle name="SAPBEXexcBad7 2 2 4 2 2 4" xfId="6788"/>
    <cellStyle name="SAPBEXexcBad7 2 2 4 2 2 4 2" xfId="6789"/>
    <cellStyle name="SAPBEXexcBad7 2 2 4 2 3" xfId="6790"/>
    <cellStyle name="SAPBEXexcBad7 2 2 4 2 3 2" xfId="6791"/>
    <cellStyle name="SAPBEXexcBad7 2 2 4 2 3 2 2" xfId="6792"/>
    <cellStyle name="SAPBEXexcBad7 2 2 4 2 3 3" xfId="6793"/>
    <cellStyle name="SAPBEXexcBad7 2 2 4 2 4" xfId="6794"/>
    <cellStyle name="SAPBEXexcBad7 2 2 4 2 4 2" xfId="6795"/>
    <cellStyle name="SAPBEXexcBad7 2 2 4 2 4 2 2" xfId="6796"/>
    <cellStyle name="SAPBEXexcBad7 2 2 4 2 5" xfId="6797"/>
    <cellStyle name="SAPBEXexcBad7 2 2 4 2 5 2" xfId="6798"/>
    <cellStyle name="SAPBEXexcBad7 2 2 4 2 6" xfId="29620"/>
    <cellStyle name="SAPBEXexcBad7 2 2 4 2 7" xfId="29621"/>
    <cellStyle name="SAPBEXexcBad7 2 2 4 2 8" xfId="49651"/>
    <cellStyle name="SAPBEXexcBad7 2 2 4 20" xfId="29622"/>
    <cellStyle name="SAPBEXexcBad7 2 2 4 21" xfId="29623"/>
    <cellStyle name="SAPBEXexcBad7 2 2 4 22" xfId="29624"/>
    <cellStyle name="SAPBEXexcBad7 2 2 4 23" xfId="29625"/>
    <cellStyle name="SAPBEXexcBad7 2 2 4 24" xfId="29626"/>
    <cellStyle name="SAPBEXexcBad7 2 2 4 25" xfId="29627"/>
    <cellStyle name="SAPBEXexcBad7 2 2 4 26" xfId="29628"/>
    <cellStyle name="SAPBEXexcBad7 2 2 4 27" xfId="29629"/>
    <cellStyle name="SAPBEXexcBad7 2 2 4 28" xfId="48259"/>
    <cellStyle name="SAPBEXexcBad7 2 2 4 29" xfId="49136"/>
    <cellStyle name="SAPBEXexcBad7 2 2 4 3" xfId="29630"/>
    <cellStyle name="SAPBEXexcBad7 2 2 4 4" xfId="29631"/>
    <cellStyle name="SAPBEXexcBad7 2 2 4 5" xfId="29632"/>
    <cellStyle name="SAPBEXexcBad7 2 2 4 6" xfId="29633"/>
    <cellStyle name="SAPBEXexcBad7 2 2 4 7" xfId="29634"/>
    <cellStyle name="SAPBEXexcBad7 2 2 4 8" xfId="29635"/>
    <cellStyle name="SAPBEXexcBad7 2 2 4 9" xfId="29636"/>
    <cellStyle name="SAPBEXexcBad7 2 2 5" xfId="762"/>
    <cellStyle name="SAPBEXexcBad7 2 2 5 10" xfId="29637"/>
    <cellStyle name="SAPBEXexcBad7 2 2 5 11" xfId="29638"/>
    <cellStyle name="SAPBEXexcBad7 2 2 5 12" xfId="29639"/>
    <cellStyle name="SAPBEXexcBad7 2 2 5 13" xfId="29640"/>
    <cellStyle name="SAPBEXexcBad7 2 2 5 14" xfId="29641"/>
    <cellStyle name="SAPBEXexcBad7 2 2 5 15" xfId="29642"/>
    <cellStyle name="SAPBEXexcBad7 2 2 5 16" xfId="29643"/>
    <cellStyle name="SAPBEXexcBad7 2 2 5 17" xfId="29644"/>
    <cellStyle name="SAPBEXexcBad7 2 2 5 18" xfId="29645"/>
    <cellStyle name="SAPBEXexcBad7 2 2 5 19" xfId="29646"/>
    <cellStyle name="SAPBEXexcBad7 2 2 5 2" xfId="1709"/>
    <cellStyle name="SAPBEXexcBad7 2 2 5 2 2" xfId="6799"/>
    <cellStyle name="SAPBEXexcBad7 2 2 5 2 2 2" xfId="6800"/>
    <cellStyle name="SAPBEXexcBad7 2 2 5 2 2 2 2" xfId="6801"/>
    <cellStyle name="SAPBEXexcBad7 2 2 5 2 2 2 2 2" xfId="6802"/>
    <cellStyle name="SAPBEXexcBad7 2 2 5 2 2 2 3" xfId="6803"/>
    <cellStyle name="SAPBEXexcBad7 2 2 5 2 2 3" xfId="6804"/>
    <cellStyle name="SAPBEXexcBad7 2 2 5 2 2 3 2" xfId="6805"/>
    <cellStyle name="SAPBEXexcBad7 2 2 5 2 2 3 2 2" xfId="6806"/>
    <cellStyle name="SAPBEXexcBad7 2 2 5 2 2 4" xfId="6807"/>
    <cellStyle name="SAPBEXexcBad7 2 2 5 2 2 4 2" xfId="6808"/>
    <cellStyle name="SAPBEXexcBad7 2 2 5 2 3" xfId="6809"/>
    <cellStyle name="SAPBEXexcBad7 2 2 5 2 3 2" xfId="6810"/>
    <cellStyle name="SAPBEXexcBad7 2 2 5 2 3 2 2" xfId="6811"/>
    <cellStyle name="SAPBEXexcBad7 2 2 5 2 3 3" xfId="6812"/>
    <cellStyle name="SAPBEXexcBad7 2 2 5 2 4" xfId="6813"/>
    <cellStyle name="SAPBEXexcBad7 2 2 5 2 4 2" xfId="6814"/>
    <cellStyle name="SAPBEXexcBad7 2 2 5 2 4 2 2" xfId="6815"/>
    <cellStyle name="SAPBEXexcBad7 2 2 5 2 5" xfId="6816"/>
    <cellStyle name="SAPBEXexcBad7 2 2 5 2 5 2" xfId="6817"/>
    <cellStyle name="SAPBEXexcBad7 2 2 5 2 6" xfId="29647"/>
    <cellStyle name="SAPBEXexcBad7 2 2 5 2 7" xfId="29648"/>
    <cellStyle name="SAPBEXexcBad7 2 2 5 2 8" xfId="49652"/>
    <cellStyle name="SAPBEXexcBad7 2 2 5 20" xfId="29649"/>
    <cellStyle name="SAPBEXexcBad7 2 2 5 21" xfId="29650"/>
    <cellStyle name="SAPBEXexcBad7 2 2 5 22" xfId="29651"/>
    <cellStyle name="SAPBEXexcBad7 2 2 5 23" xfId="29652"/>
    <cellStyle name="SAPBEXexcBad7 2 2 5 24" xfId="29653"/>
    <cellStyle name="SAPBEXexcBad7 2 2 5 25" xfId="29654"/>
    <cellStyle name="SAPBEXexcBad7 2 2 5 26" xfId="29655"/>
    <cellStyle name="SAPBEXexcBad7 2 2 5 27" xfId="29656"/>
    <cellStyle name="SAPBEXexcBad7 2 2 5 28" xfId="48260"/>
    <cellStyle name="SAPBEXexcBad7 2 2 5 29" xfId="49137"/>
    <cellStyle name="SAPBEXexcBad7 2 2 5 3" xfId="29657"/>
    <cellStyle name="SAPBEXexcBad7 2 2 5 4" xfId="29658"/>
    <cellStyle name="SAPBEXexcBad7 2 2 5 5" xfId="29659"/>
    <cellStyle name="SAPBEXexcBad7 2 2 5 6" xfId="29660"/>
    <cellStyle name="SAPBEXexcBad7 2 2 5 7" xfId="29661"/>
    <cellStyle name="SAPBEXexcBad7 2 2 5 8" xfId="29662"/>
    <cellStyle name="SAPBEXexcBad7 2 2 5 9" xfId="29663"/>
    <cellStyle name="SAPBEXexcBad7 2 2 6" xfId="763"/>
    <cellStyle name="SAPBEXexcBad7 2 2 6 10" xfId="29664"/>
    <cellStyle name="SAPBEXexcBad7 2 2 6 11" xfId="29665"/>
    <cellStyle name="SAPBEXexcBad7 2 2 6 12" xfId="29666"/>
    <cellStyle name="SAPBEXexcBad7 2 2 6 13" xfId="29667"/>
    <cellStyle name="SAPBEXexcBad7 2 2 6 14" xfId="29668"/>
    <cellStyle name="SAPBEXexcBad7 2 2 6 15" xfId="29669"/>
    <cellStyle name="SAPBEXexcBad7 2 2 6 16" xfId="29670"/>
    <cellStyle name="SAPBEXexcBad7 2 2 6 17" xfId="29671"/>
    <cellStyle name="SAPBEXexcBad7 2 2 6 18" xfId="29672"/>
    <cellStyle name="SAPBEXexcBad7 2 2 6 19" xfId="29673"/>
    <cellStyle name="SAPBEXexcBad7 2 2 6 2" xfId="1710"/>
    <cellStyle name="SAPBEXexcBad7 2 2 6 2 2" xfId="6818"/>
    <cellStyle name="SAPBEXexcBad7 2 2 6 2 2 2" xfId="6819"/>
    <cellStyle name="SAPBEXexcBad7 2 2 6 2 2 2 2" xfId="6820"/>
    <cellStyle name="SAPBEXexcBad7 2 2 6 2 2 2 2 2" xfId="6821"/>
    <cellStyle name="SAPBEXexcBad7 2 2 6 2 2 2 3" xfId="6822"/>
    <cellStyle name="SAPBEXexcBad7 2 2 6 2 2 3" xfId="6823"/>
    <cellStyle name="SAPBEXexcBad7 2 2 6 2 2 3 2" xfId="6824"/>
    <cellStyle name="SAPBEXexcBad7 2 2 6 2 2 3 2 2" xfId="6825"/>
    <cellStyle name="SAPBEXexcBad7 2 2 6 2 2 4" xfId="6826"/>
    <cellStyle name="SAPBEXexcBad7 2 2 6 2 2 4 2" xfId="6827"/>
    <cellStyle name="SAPBEXexcBad7 2 2 6 2 3" xfId="6828"/>
    <cellStyle name="SAPBEXexcBad7 2 2 6 2 3 2" xfId="6829"/>
    <cellStyle name="SAPBEXexcBad7 2 2 6 2 3 2 2" xfId="6830"/>
    <cellStyle name="SAPBEXexcBad7 2 2 6 2 3 3" xfId="6831"/>
    <cellStyle name="SAPBEXexcBad7 2 2 6 2 4" xfId="6832"/>
    <cellStyle name="SAPBEXexcBad7 2 2 6 2 4 2" xfId="6833"/>
    <cellStyle name="SAPBEXexcBad7 2 2 6 2 4 2 2" xfId="6834"/>
    <cellStyle name="SAPBEXexcBad7 2 2 6 2 5" xfId="6835"/>
    <cellStyle name="SAPBEXexcBad7 2 2 6 2 5 2" xfId="6836"/>
    <cellStyle name="SAPBEXexcBad7 2 2 6 2 6" xfId="29674"/>
    <cellStyle name="SAPBEXexcBad7 2 2 6 2 7" xfId="29675"/>
    <cellStyle name="SAPBEXexcBad7 2 2 6 2 8" xfId="49653"/>
    <cellStyle name="SAPBEXexcBad7 2 2 6 20" xfId="29676"/>
    <cellStyle name="SAPBEXexcBad7 2 2 6 21" xfId="29677"/>
    <cellStyle name="SAPBEXexcBad7 2 2 6 22" xfId="29678"/>
    <cellStyle name="SAPBEXexcBad7 2 2 6 23" xfId="29679"/>
    <cellStyle name="SAPBEXexcBad7 2 2 6 24" xfId="29680"/>
    <cellStyle name="SAPBEXexcBad7 2 2 6 25" xfId="29681"/>
    <cellStyle name="SAPBEXexcBad7 2 2 6 26" xfId="29682"/>
    <cellStyle name="SAPBEXexcBad7 2 2 6 27" xfId="29683"/>
    <cellStyle name="SAPBEXexcBad7 2 2 6 28" xfId="48261"/>
    <cellStyle name="SAPBEXexcBad7 2 2 6 29" xfId="49138"/>
    <cellStyle name="SAPBEXexcBad7 2 2 6 3" xfId="29684"/>
    <cellStyle name="SAPBEXexcBad7 2 2 6 4" xfId="29685"/>
    <cellStyle name="SAPBEXexcBad7 2 2 6 5" xfId="29686"/>
    <cellStyle name="SAPBEXexcBad7 2 2 6 6" xfId="29687"/>
    <cellStyle name="SAPBEXexcBad7 2 2 6 7" xfId="29688"/>
    <cellStyle name="SAPBEXexcBad7 2 2 6 8" xfId="29689"/>
    <cellStyle name="SAPBEXexcBad7 2 2 6 9" xfId="29690"/>
    <cellStyle name="SAPBEXexcBad7 2 2 7" xfId="1711"/>
    <cellStyle name="SAPBEXexcBad7 2 2 7 2" xfId="6837"/>
    <cellStyle name="SAPBEXexcBad7 2 2 7 2 2" xfId="6838"/>
    <cellStyle name="SAPBEXexcBad7 2 2 7 2 2 2" xfId="6839"/>
    <cellStyle name="SAPBEXexcBad7 2 2 7 2 2 2 2" xfId="6840"/>
    <cellStyle name="SAPBEXexcBad7 2 2 7 2 2 3" xfId="6841"/>
    <cellStyle name="SAPBEXexcBad7 2 2 7 2 3" xfId="6842"/>
    <cellStyle name="SAPBEXexcBad7 2 2 7 2 3 2" xfId="6843"/>
    <cellStyle name="SAPBEXexcBad7 2 2 7 2 3 2 2" xfId="6844"/>
    <cellStyle name="SAPBEXexcBad7 2 2 7 2 4" xfId="6845"/>
    <cellStyle name="SAPBEXexcBad7 2 2 7 2 4 2" xfId="6846"/>
    <cellStyle name="SAPBEXexcBad7 2 2 7 3" xfId="6847"/>
    <cellStyle name="SAPBEXexcBad7 2 2 7 3 2" xfId="6848"/>
    <cellStyle name="SAPBEXexcBad7 2 2 7 3 2 2" xfId="6849"/>
    <cellStyle name="SAPBEXexcBad7 2 2 7 3 3" xfId="6850"/>
    <cellStyle name="SAPBEXexcBad7 2 2 7 4" xfId="6851"/>
    <cellStyle name="SAPBEXexcBad7 2 2 7 4 2" xfId="6852"/>
    <cellStyle name="SAPBEXexcBad7 2 2 7 4 2 2" xfId="6853"/>
    <cellStyle name="SAPBEXexcBad7 2 2 7 5" xfId="6854"/>
    <cellStyle name="SAPBEXexcBad7 2 2 7 5 2" xfId="6855"/>
    <cellStyle name="SAPBEXexcBad7 2 2 7 6" xfId="29691"/>
    <cellStyle name="SAPBEXexcBad7 2 2 7 7" xfId="29692"/>
    <cellStyle name="SAPBEXexcBad7 2 2 7 8" xfId="49648"/>
    <cellStyle name="SAPBEXexcBad7 2 2 8" xfId="29693"/>
    <cellStyle name="SAPBEXexcBad7 2 2 9" xfId="29694"/>
    <cellStyle name="SAPBEXexcBad7 2 20" xfId="29695"/>
    <cellStyle name="SAPBEXexcBad7 2 21" xfId="29696"/>
    <cellStyle name="SAPBEXexcBad7 2 22" xfId="29697"/>
    <cellStyle name="SAPBEXexcBad7 2 23" xfId="29698"/>
    <cellStyle name="SAPBEXexcBad7 2 24" xfId="29699"/>
    <cellStyle name="SAPBEXexcBad7 2 25" xfId="29700"/>
    <cellStyle name="SAPBEXexcBad7 2 26" xfId="29701"/>
    <cellStyle name="SAPBEXexcBad7 2 27" xfId="29702"/>
    <cellStyle name="SAPBEXexcBad7 2 28" xfId="29703"/>
    <cellStyle name="SAPBEXexcBad7 2 29" xfId="29704"/>
    <cellStyle name="SAPBEXexcBad7 2 3" xfId="764"/>
    <cellStyle name="SAPBEXexcBad7 2 3 10" xfId="29705"/>
    <cellStyle name="SAPBEXexcBad7 2 3 11" xfId="29706"/>
    <cellStyle name="SAPBEXexcBad7 2 3 12" xfId="29707"/>
    <cellStyle name="SAPBEXexcBad7 2 3 13" xfId="29708"/>
    <cellStyle name="SAPBEXexcBad7 2 3 14" xfId="29709"/>
    <cellStyle name="SAPBEXexcBad7 2 3 15" xfId="29710"/>
    <cellStyle name="SAPBEXexcBad7 2 3 16" xfId="29711"/>
    <cellStyle name="SAPBEXexcBad7 2 3 17" xfId="29712"/>
    <cellStyle name="SAPBEXexcBad7 2 3 18" xfId="29713"/>
    <cellStyle name="SAPBEXexcBad7 2 3 19" xfId="29714"/>
    <cellStyle name="SAPBEXexcBad7 2 3 2" xfId="1712"/>
    <cellStyle name="SAPBEXexcBad7 2 3 2 2" xfId="6856"/>
    <cellStyle name="SAPBEXexcBad7 2 3 2 2 2" xfId="6857"/>
    <cellStyle name="SAPBEXexcBad7 2 3 2 2 2 2" xfId="6858"/>
    <cellStyle name="SAPBEXexcBad7 2 3 2 2 2 2 2" xfId="6859"/>
    <cellStyle name="SAPBEXexcBad7 2 3 2 2 2 3" xfId="6860"/>
    <cellStyle name="SAPBEXexcBad7 2 3 2 2 3" xfId="6861"/>
    <cellStyle name="SAPBEXexcBad7 2 3 2 2 3 2" xfId="6862"/>
    <cellStyle name="SAPBEXexcBad7 2 3 2 2 3 2 2" xfId="6863"/>
    <cellStyle name="SAPBEXexcBad7 2 3 2 2 4" xfId="6864"/>
    <cellStyle name="SAPBEXexcBad7 2 3 2 2 4 2" xfId="6865"/>
    <cellStyle name="SAPBEXexcBad7 2 3 2 3" xfId="6866"/>
    <cellStyle name="SAPBEXexcBad7 2 3 2 3 2" xfId="6867"/>
    <cellStyle name="SAPBEXexcBad7 2 3 2 3 2 2" xfId="6868"/>
    <cellStyle name="SAPBEXexcBad7 2 3 2 3 3" xfId="6869"/>
    <cellStyle name="SAPBEXexcBad7 2 3 2 4" xfId="6870"/>
    <cellStyle name="SAPBEXexcBad7 2 3 2 4 2" xfId="6871"/>
    <cellStyle name="SAPBEXexcBad7 2 3 2 4 2 2" xfId="6872"/>
    <cellStyle name="SAPBEXexcBad7 2 3 2 5" xfId="6873"/>
    <cellStyle name="SAPBEXexcBad7 2 3 2 5 2" xfId="6874"/>
    <cellStyle name="SAPBEXexcBad7 2 3 2 6" xfId="29715"/>
    <cellStyle name="SAPBEXexcBad7 2 3 2 7" xfId="29716"/>
    <cellStyle name="SAPBEXexcBad7 2 3 2 8" xfId="49654"/>
    <cellStyle name="SAPBEXexcBad7 2 3 20" xfId="29717"/>
    <cellStyle name="SAPBEXexcBad7 2 3 21" xfId="29718"/>
    <cellStyle name="SAPBEXexcBad7 2 3 22" xfId="29719"/>
    <cellStyle name="SAPBEXexcBad7 2 3 23" xfId="29720"/>
    <cellStyle name="SAPBEXexcBad7 2 3 24" xfId="29721"/>
    <cellStyle name="SAPBEXexcBad7 2 3 25" xfId="29722"/>
    <cellStyle name="SAPBEXexcBad7 2 3 26" xfId="29723"/>
    <cellStyle name="SAPBEXexcBad7 2 3 27" xfId="29724"/>
    <cellStyle name="SAPBEXexcBad7 2 3 28" xfId="48262"/>
    <cellStyle name="SAPBEXexcBad7 2 3 29" xfId="49139"/>
    <cellStyle name="SAPBEXexcBad7 2 3 3" xfId="29725"/>
    <cellStyle name="SAPBEXexcBad7 2 3 4" xfId="29726"/>
    <cellStyle name="SAPBEXexcBad7 2 3 5" xfId="29727"/>
    <cellStyle name="SAPBEXexcBad7 2 3 6" xfId="29728"/>
    <cellStyle name="SAPBEXexcBad7 2 3 7" xfId="29729"/>
    <cellStyle name="SAPBEXexcBad7 2 3 8" xfId="29730"/>
    <cellStyle name="SAPBEXexcBad7 2 3 9" xfId="29731"/>
    <cellStyle name="SAPBEXexcBad7 2 30" xfId="29732"/>
    <cellStyle name="SAPBEXexcBad7 2 31" xfId="29733"/>
    <cellStyle name="SAPBEXexcBad7 2 32" xfId="29734"/>
    <cellStyle name="SAPBEXexcBad7 2 33" xfId="48263"/>
    <cellStyle name="SAPBEXexcBad7 2 34" xfId="49132"/>
    <cellStyle name="SAPBEXexcBad7 2 4" xfId="765"/>
    <cellStyle name="SAPBEXexcBad7 2 4 10" xfId="29735"/>
    <cellStyle name="SAPBEXexcBad7 2 4 11" xfId="29736"/>
    <cellStyle name="SAPBEXexcBad7 2 4 12" xfId="29737"/>
    <cellStyle name="SAPBEXexcBad7 2 4 13" xfId="29738"/>
    <cellStyle name="SAPBEXexcBad7 2 4 14" xfId="29739"/>
    <cellStyle name="SAPBEXexcBad7 2 4 15" xfId="29740"/>
    <cellStyle name="SAPBEXexcBad7 2 4 16" xfId="29741"/>
    <cellStyle name="SAPBEXexcBad7 2 4 17" xfId="29742"/>
    <cellStyle name="SAPBEXexcBad7 2 4 18" xfId="29743"/>
    <cellStyle name="SAPBEXexcBad7 2 4 19" xfId="29744"/>
    <cellStyle name="SAPBEXexcBad7 2 4 2" xfId="1713"/>
    <cellStyle name="SAPBEXexcBad7 2 4 2 2" xfId="6875"/>
    <cellStyle name="SAPBEXexcBad7 2 4 2 2 2" xfId="6876"/>
    <cellStyle name="SAPBEXexcBad7 2 4 2 2 2 2" xfId="6877"/>
    <cellStyle name="SAPBEXexcBad7 2 4 2 2 2 2 2" xfId="6878"/>
    <cellStyle name="SAPBEXexcBad7 2 4 2 2 2 3" xfId="6879"/>
    <cellStyle name="SAPBEXexcBad7 2 4 2 2 3" xfId="6880"/>
    <cellStyle name="SAPBEXexcBad7 2 4 2 2 3 2" xfId="6881"/>
    <cellStyle name="SAPBEXexcBad7 2 4 2 2 3 2 2" xfId="6882"/>
    <cellStyle name="SAPBEXexcBad7 2 4 2 2 4" xfId="6883"/>
    <cellStyle name="SAPBEXexcBad7 2 4 2 2 4 2" xfId="6884"/>
    <cellStyle name="SAPBEXexcBad7 2 4 2 3" xfId="6885"/>
    <cellStyle name="SAPBEXexcBad7 2 4 2 3 2" xfId="6886"/>
    <cellStyle name="SAPBEXexcBad7 2 4 2 3 2 2" xfId="6887"/>
    <cellStyle name="SAPBEXexcBad7 2 4 2 3 3" xfId="6888"/>
    <cellStyle name="SAPBEXexcBad7 2 4 2 4" xfId="6889"/>
    <cellStyle name="SAPBEXexcBad7 2 4 2 4 2" xfId="6890"/>
    <cellStyle name="SAPBEXexcBad7 2 4 2 4 2 2" xfId="6891"/>
    <cellStyle name="SAPBEXexcBad7 2 4 2 5" xfId="6892"/>
    <cellStyle name="SAPBEXexcBad7 2 4 2 5 2" xfId="6893"/>
    <cellStyle name="SAPBEXexcBad7 2 4 2 6" xfId="29745"/>
    <cellStyle name="SAPBEXexcBad7 2 4 2 7" xfId="29746"/>
    <cellStyle name="SAPBEXexcBad7 2 4 2 8" xfId="49655"/>
    <cellStyle name="SAPBEXexcBad7 2 4 20" xfId="29747"/>
    <cellStyle name="SAPBEXexcBad7 2 4 21" xfId="29748"/>
    <cellStyle name="SAPBEXexcBad7 2 4 22" xfId="29749"/>
    <cellStyle name="SAPBEXexcBad7 2 4 23" xfId="29750"/>
    <cellStyle name="SAPBEXexcBad7 2 4 24" xfId="29751"/>
    <cellStyle name="SAPBEXexcBad7 2 4 25" xfId="29752"/>
    <cellStyle name="SAPBEXexcBad7 2 4 26" xfId="29753"/>
    <cellStyle name="SAPBEXexcBad7 2 4 27" xfId="29754"/>
    <cellStyle name="SAPBEXexcBad7 2 4 28" xfId="48264"/>
    <cellStyle name="SAPBEXexcBad7 2 4 29" xfId="49140"/>
    <cellStyle name="SAPBEXexcBad7 2 4 3" xfId="29755"/>
    <cellStyle name="SAPBEXexcBad7 2 4 4" xfId="29756"/>
    <cellStyle name="SAPBEXexcBad7 2 4 5" xfId="29757"/>
    <cellStyle name="SAPBEXexcBad7 2 4 6" xfId="29758"/>
    <cellStyle name="SAPBEXexcBad7 2 4 7" xfId="29759"/>
    <cellStyle name="SAPBEXexcBad7 2 4 8" xfId="29760"/>
    <cellStyle name="SAPBEXexcBad7 2 4 9" xfId="29761"/>
    <cellStyle name="SAPBEXexcBad7 2 5" xfId="766"/>
    <cellStyle name="SAPBEXexcBad7 2 5 10" xfId="29762"/>
    <cellStyle name="SAPBEXexcBad7 2 5 11" xfId="29763"/>
    <cellStyle name="SAPBEXexcBad7 2 5 12" xfId="29764"/>
    <cellStyle name="SAPBEXexcBad7 2 5 13" xfId="29765"/>
    <cellStyle name="SAPBEXexcBad7 2 5 14" xfId="29766"/>
    <cellStyle name="SAPBEXexcBad7 2 5 15" xfId="29767"/>
    <cellStyle name="SAPBEXexcBad7 2 5 16" xfId="29768"/>
    <cellStyle name="SAPBEXexcBad7 2 5 17" xfId="29769"/>
    <cellStyle name="SAPBEXexcBad7 2 5 18" xfId="29770"/>
    <cellStyle name="SAPBEXexcBad7 2 5 19" xfId="29771"/>
    <cellStyle name="SAPBEXexcBad7 2 5 2" xfId="1714"/>
    <cellStyle name="SAPBEXexcBad7 2 5 2 2" xfId="6894"/>
    <cellStyle name="SAPBEXexcBad7 2 5 2 2 2" xfId="6895"/>
    <cellStyle name="SAPBEXexcBad7 2 5 2 2 2 2" xfId="6896"/>
    <cellStyle name="SAPBEXexcBad7 2 5 2 2 2 2 2" xfId="6897"/>
    <cellStyle name="SAPBEXexcBad7 2 5 2 2 2 3" xfId="6898"/>
    <cellStyle name="SAPBEXexcBad7 2 5 2 2 3" xfId="6899"/>
    <cellStyle name="SAPBEXexcBad7 2 5 2 2 3 2" xfId="6900"/>
    <cellStyle name="SAPBEXexcBad7 2 5 2 2 3 2 2" xfId="6901"/>
    <cellStyle name="SAPBEXexcBad7 2 5 2 2 4" xfId="6902"/>
    <cellStyle name="SAPBEXexcBad7 2 5 2 2 4 2" xfId="6903"/>
    <cellStyle name="SAPBEXexcBad7 2 5 2 3" xfId="6904"/>
    <cellStyle name="SAPBEXexcBad7 2 5 2 3 2" xfId="6905"/>
    <cellStyle name="SAPBEXexcBad7 2 5 2 3 2 2" xfId="6906"/>
    <cellStyle name="SAPBEXexcBad7 2 5 2 3 3" xfId="6907"/>
    <cellStyle name="SAPBEXexcBad7 2 5 2 4" xfId="6908"/>
    <cellStyle name="SAPBEXexcBad7 2 5 2 4 2" xfId="6909"/>
    <cellStyle name="SAPBEXexcBad7 2 5 2 4 2 2" xfId="6910"/>
    <cellStyle name="SAPBEXexcBad7 2 5 2 5" xfId="6911"/>
    <cellStyle name="SAPBEXexcBad7 2 5 2 5 2" xfId="6912"/>
    <cellStyle name="SAPBEXexcBad7 2 5 2 6" xfId="29772"/>
    <cellStyle name="SAPBEXexcBad7 2 5 2 7" xfId="29773"/>
    <cellStyle name="SAPBEXexcBad7 2 5 2 8" xfId="49656"/>
    <cellStyle name="SAPBEXexcBad7 2 5 20" xfId="29774"/>
    <cellStyle name="SAPBEXexcBad7 2 5 21" xfId="29775"/>
    <cellStyle name="SAPBEXexcBad7 2 5 22" xfId="29776"/>
    <cellStyle name="SAPBEXexcBad7 2 5 23" xfId="29777"/>
    <cellStyle name="SAPBEXexcBad7 2 5 24" xfId="29778"/>
    <cellStyle name="SAPBEXexcBad7 2 5 25" xfId="29779"/>
    <cellStyle name="SAPBEXexcBad7 2 5 26" xfId="29780"/>
    <cellStyle name="SAPBEXexcBad7 2 5 27" xfId="29781"/>
    <cellStyle name="SAPBEXexcBad7 2 5 28" xfId="48265"/>
    <cellStyle name="SAPBEXexcBad7 2 5 29" xfId="49141"/>
    <cellStyle name="SAPBEXexcBad7 2 5 3" xfId="29782"/>
    <cellStyle name="SAPBEXexcBad7 2 5 4" xfId="29783"/>
    <cellStyle name="SAPBEXexcBad7 2 5 5" xfId="29784"/>
    <cellStyle name="SAPBEXexcBad7 2 5 6" xfId="29785"/>
    <cellStyle name="SAPBEXexcBad7 2 5 7" xfId="29786"/>
    <cellStyle name="SAPBEXexcBad7 2 5 8" xfId="29787"/>
    <cellStyle name="SAPBEXexcBad7 2 5 9" xfId="29788"/>
    <cellStyle name="SAPBEXexcBad7 2 6" xfId="767"/>
    <cellStyle name="SAPBEXexcBad7 2 6 10" xfId="29789"/>
    <cellStyle name="SAPBEXexcBad7 2 6 11" xfId="29790"/>
    <cellStyle name="SAPBEXexcBad7 2 6 12" xfId="29791"/>
    <cellStyle name="SAPBEXexcBad7 2 6 13" xfId="29792"/>
    <cellStyle name="SAPBEXexcBad7 2 6 14" xfId="29793"/>
    <cellStyle name="SAPBEXexcBad7 2 6 15" xfId="29794"/>
    <cellStyle name="SAPBEXexcBad7 2 6 16" xfId="29795"/>
    <cellStyle name="SAPBEXexcBad7 2 6 17" xfId="29796"/>
    <cellStyle name="SAPBEXexcBad7 2 6 18" xfId="29797"/>
    <cellStyle name="SAPBEXexcBad7 2 6 19" xfId="29798"/>
    <cellStyle name="SAPBEXexcBad7 2 6 2" xfId="1715"/>
    <cellStyle name="SAPBEXexcBad7 2 6 2 2" xfId="6913"/>
    <cellStyle name="SAPBEXexcBad7 2 6 2 2 2" xfId="6914"/>
    <cellStyle name="SAPBEXexcBad7 2 6 2 2 2 2" xfId="6915"/>
    <cellStyle name="SAPBEXexcBad7 2 6 2 2 2 2 2" xfId="6916"/>
    <cellStyle name="SAPBEXexcBad7 2 6 2 2 2 3" xfId="6917"/>
    <cellStyle name="SAPBEXexcBad7 2 6 2 2 3" xfId="6918"/>
    <cellStyle name="SAPBEXexcBad7 2 6 2 2 3 2" xfId="6919"/>
    <cellStyle name="SAPBEXexcBad7 2 6 2 2 3 2 2" xfId="6920"/>
    <cellStyle name="SAPBEXexcBad7 2 6 2 2 4" xfId="6921"/>
    <cellStyle name="SAPBEXexcBad7 2 6 2 2 4 2" xfId="6922"/>
    <cellStyle name="SAPBEXexcBad7 2 6 2 3" xfId="6923"/>
    <cellStyle name="SAPBEXexcBad7 2 6 2 3 2" xfId="6924"/>
    <cellStyle name="SAPBEXexcBad7 2 6 2 3 2 2" xfId="6925"/>
    <cellStyle name="SAPBEXexcBad7 2 6 2 3 3" xfId="6926"/>
    <cellStyle name="SAPBEXexcBad7 2 6 2 4" xfId="6927"/>
    <cellStyle name="SAPBEXexcBad7 2 6 2 4 2" xfId="6928"/>
    <cellStyle name="SAPBEXexcBad7 2 6 2 4 2 2" xfId="6929"/>
    <cellStyle name="SAPBEXexcBad7 2 6 2 5" xfId="6930"/>
    <cellStyle name="SAPBEXexcBad7 2 6 2 5 2" xfId="6931"/>
    <cellStyle name="SAPBEXexcBad7 2 6 2 6" xfId="29799"/>
    <cellStyle name="SAPBEXexcBad7 2 6 2 7" xfId="29800"/>
    <cellStyle name="SAPBEXexcBad7 2 6 2 8" xfId="49657"/>
    <cellStyle name="SAPBEXexcBad7 2 6 20" xfId="29801"/>
    <cellStyle name="SAPBEXexcBad7 2 6 21" xfId="29802"/>
    <cellStyle name="SAPBEXexcBad7 2 6 22" xfId="29803"/>
    <cellStyle name="SAPBEXexcBad7 2 6 23" xfId="29804"/>
    <cellStyle name="SAPBEXexcBad7 2 6 24" xfId="29805"/>
    <cellStyle name="SAPBEXexcBad7 2 6 25" xfId="29806"/>
    <cellStyle name="SAPBEXexcBad7 2 6 26" xfId="29807"/>
    <cellStyle name="SAPBEXexcBad7 2 6 27" xfId="29808"/>
    <cellStyle name="SAPBEXexcBad7 2 6 28" xfId="48266"/>
    <cellStyle name="SAPBEXexcBad7 2 6 29" xfId="49142"/>
    <cellStyle name="SAPBEXexcBad7 2 6 3" xfId="29809"/>
    <cellStyle name="SAPBEXexcBad7 2 6 4" xfId="29810"/>
    <cellStyle name="SAPBEXexcBad7 2 6 5" xfId="29811"/>
    <cellStyle name="SAPBEXexcBad7 2 6 6" xfId="29812"/>
    <cellStyle name="SAPBEXexcBad7 2 6 7" xfId="29813"/>
    <cellStyle name="SAPBEXexcBad7 2 6 8" xfId="29814"/>
    <cellStyle name="SAPBEXexcBad7 2 6 9" xfId="29815"/>
    <cellStyle name="SAPBEXexcBad7 2 7" xfId="1716"/>
    <cellStyle name="SAPBEXexcBad7 2 7 2" xfId="6932"/>
    <cellStyle name="SAPBEXexcBad7 2 7 2 2" xfId="6933"/>
    <cellStyle name="SAPBEXexcBad7 2 7 2 2 2" xfId="6934"/>
    <cellStyle name="SAPBEXexcBad7 2 7 2 2 2 2" xfId="6935"/>
    <cellStyle name="SAPBEXexcBad7 2 7 2 2 3" xfId="6936"/>
    <cellStyle name="SAPBEXexcBad7 2 7 2 3" xfId="6937"/>
    <cellStyle name="SAPBEXexcBad7 2 7 2 3 2" xfId="6938"/>
    <cellStyle name="SAPBEXexcBad7 2 7 2 3 2 2" xfId="6939"/>
    <cellStyle name="SAPBEXexcBad7 2 7 2 4" xfId="6940"/>
    <cellStyle name="SAPBEXexcBad7 2 7 2 4 2" xfId="6941"/>
    <cellStyle name="SAPBEXexcBad7 2 7 3" xfId="6942"/>
    <cellStyle name="SAPBEXexcBad7 2 7 3 2" xfId="6943"/>
    <cellStyle name="SAPBEXexcBad7 2 7 3 2 2" xfId="6944"/>
    <cellStyle name="SAPBEXexcBad7 2 7 3 3" xfId="6945"/>
    <cellStyle name="SAPBEXexcBad7 2 7 4" xfId="6946"/>
    <cellStyle name="SAPBEXexcBad7 2 7 4 2" xfId="6947"/>
    <cellStyle name="SAPBEXexcBad7 2 7 4 2 2" xfId="6948"/>
    <cellStyle name="SAPBEXexcBad7 2 7 5" xfId="6949"/>
    <cellStyle name="SAPBEXexcBad7 2 7 5 2" xfId="6950"/>
    <cellStyle name="SAPBEXexcBad7 2 7 6" xfId="29816"/>
    <cellStyle name="SAPBEXexcBad7 2 7 7" xfId="29817"/>
    <cellStyle name="SAPBEXexcBad7 2 7 8" xfId="49647"/>
    <cellStyle name="SAPBEXexcBad7 2 8" xfId="29818"/>
    <cellStyle name="SAPBEXexcBad7 2 9" xfId="29819"/>
    <cellStyle name="SAPBEXexcBad7 20" xfId="29820"/>
    <cellStyle name="SAPBEXexcBad7 21" xfId="29821"/>
    <cellStyle name="SAPBEXexcBad7 22" xfId="29822"/>
    <cellStyle name="SAPBEXexcBad7 23" xfId="29823"/>
    <cellStyle name="SAPBEXexcBad7 24" xfId="29824"/>
    <cellStyle name="SAPBEXexcBad7 25" xfId="29825"/>
    <cellStyle name="SAPBEXexcBad7 26" xfId="29826"/>
    <cellStyle name="SAPBEXexcBad7 27" xfId="29827"/>
    <cellStyle name="SAPBEXexcBad7 28" xfId="29828"/>
    <cellStyle name="SAPBEXexcBad7 29" xfId="29829"/>
    <cellStyle name="SAPBEXexcBad7 3" xfId="511"/>
    <cellStyle name="SAPBEXexcBad7 3 10" xfId="29830"/>
    <cellStyle name="SAPBEXexcBad7 3 11" xfId="29831"/>
    <cellStyle name="SAPBEXexcBad7 3 12" xfId="29832"/>
    <cellStyle name="SAPBEXexcBad7 3 13" xfId="29833"/>
    <cellStyle name="SAPBEXexcBad7 3 14" xfId="29834"/>
    <cellStyle name="SAPBEXexcBad7 3 15" xfId="29835"/>
    <cellStyle name="SAPBEXexcBad7 3 16" xfId="29836"/>
    <cellStyle name="SAPBEXexcBad7 3 17" xfId="29837"/>
    <cellStyle name="SAPBEXexcBad7 3 18" xfId="29838"/>
    <cellStyle name="SAPBEXexcBad7 3 19" xfId="29839"/>
    <cellStyle name="SAPBEXexcBad7 3 2" xfId="768"/>
    <cellStyle name="SAPBEXexcBad7 3 2 10" xfId="29840"/>
    <cellStyle name="SAPBEXexcBad7 3 2 11" xfId="29841"/>
    <cellStyle name="SAPBEXexcBad7 3 2 12" xfId="29842"/>
    <cellStyle name="SAPBEXexcBad7 3 2 13" xfId="29843"/>
    <cellStyle name="SAPBEXexcBad7 3 2 14" xfId="29844"/>
    <cellStyle name="SAPBEXexcBad7 3 2 15" xfId="29845"/>
    <cellStyle name="SAPBEXexcBad7 3 2 16" xfId="29846"/>
    <cellStyle name="SAPBEXexcBad7 3 2 17" xfId="29847"/>
    <cellStyle name="SAPBEXexcBad7 3 2 18" xfId="29848"/>
    <cellStyle name="SAPBEXexcBad7 3 2 19" xfId="29849"/>
    <cellStyle name="SAPBEXexcBad7 3 2 2" xfId="1717"/>
    <cellStyle name="SAPBEXexcBad7 3 2 2 2" xfId="6951"/>
    <cellStyle name="SAPBEXexcBad7 3 2 2 2 2" xfId="6952"/>
    <cellStyle name="SAPBEXexcBad7 3 2 2 2 2 2" xfId="6953"/>
    <cellStyle name="SAPBEXexcBad7 3 2 2 2 2 2 2" xfId="6954"/>
    <cellStyle name="SAPBEXexcBad7 3 2 2 2 2 3" xfId="6955"/>
    <cellStyle name="SAPBEXexcBad7 3 2 2 2 3" xfId="6956"/>
    <cellStyle name="SAPBEXexcBad7 3 2 2 2 3 2" xfId="6957"/>
    <cellStyle name="SAPBEXexcBad7 3 2 2 2 3 2 2" xfId="6958"/>
    <cellStyle name="SAPBEXexcBad7 3 2 2 2 4" xfId="6959"/>
    <cellStyle name="SAPBEXexcBad7 3 2 2 2 4 2" xfId="6960"/>
    <cellStyle name="SAPBEXexcBad7 3 2 2 3" xfId="6961"/>
    <cellStyle name="SAPBEXexcBad7 3 2 2 3 2" xfId="6962"/>
    <cellStyle name="SAPBEXexcBad7 3 2 2 3 2 2" xfId="6963"/>
    <cellStyle name="SAPBEXexcBad7 3 2 2 3 3" xfId="6964"/>
    <cellStyle name="SAPBEXexcBad7 3 2 2 4" xfId="6965"/>
    <cellStyle name="SAPBEXexcBad7 3 2 2 4 2" xfId="6966"/>
    <cellStyle name="SAPBEXexcBad7 3 2 2 4 2 2" xfId="6967"/>
    <cellStyle name="SAPBEXexcBad7 3 2 2 5" xfId="6968"/>
    <cellStyle name="SAPBEXexcBad7 3 2 2 5 2" xfId="6969"/>
    <cellStyle name="SAPBEXexcBad7 3 2 2 6" xfId="29850"/>
    <cellStyle name="SAPBEXexcBad7 3 2 2 7" xfId="29851"/>
    <cellStyle name="SAPBEXexcBad7 3 2 2 8" xfId="49659"/>
    <cellStyle name="SAPBEXexcBad7 3 2 20" xfId="29852"/>
    <cellStyle name="SAPBEXexcBad7 3 2 21" xfId="29853"/>
    <cellStyle name="SAPBEXexcBad7 3 2 22" xfId="29854"/>
    <cellStyle name="SAPBEXexcBad7 3 2 23" xfId="29855"/>
    <cellStyle name="SAPBEXexcBad7 3 2 24" xfId="29856"/>
    <cellStyle name="SAPBEXexcBad7 3 2 25" xfId="29857"/>
    <cellStyle name="SAPBEXexcBad7 3 2 26" xfId="29858"/>
    <cellStyle name="SAPBEXexcBad7 3 2 27" xfId="29859"/>
    <cellStyle name="SAPBEXexcBad7 3 2 28" xfId="48267"/>
    <cellStyle name="SAPBEXexcBad7 3 2 29" xfId="49144"/>
    <cellStyle name="SAPBEXexcBad7 3 2 3" xfId="29860"/>
    <cellStyle name="SAPBEXexcBad7 3 2 4" xfId="29861"/>
    <cellStyle name="SAPBEXexcBad7 3 2 5" xfId="29862"/>
    <cellStyle name="SAPBEXexcBad7 3 2 6" xfId="29863"/>
    <cellStyle name="SAPBEXexcBad7 3 2 7" xfId="29864"/>
    <cellStyle name="SAPBEXexcBad7 3 2 8" xfId="29865"/>
    <cellStyle name="SAPBEXexcBad7 3 2 9" xfId="29866"/>
    <cellStyle name="SAPBEXexcBad7 3 20" xfId="29867"/>
    <cellStyle name="SAPBEXexcBad7 3 21" xfId="29868"/>
    <cellStyle name="SAPBEXexcBad7 3 22" xfId="29869"/>
    <cellStyle name="SAPBEXexcBad7 3 23" xfId="29870"/>
    <cellStyle name="SAPBEXexcBad7 3 24" xfId="29871"/>
    <cellStyle name="SAPBEXexcBad7 3 25" xfId="29872"/>
    <cellStyle name="SAPBEXexcBad7 3 26" xfId="29873"/>
    <cellStyle name="SAPBEXexcBad7 3 27" xfId="29874"/>
    <cellStyle name="SAPBEXexcBad7 3 28" xfId="29875"/>
    <cellStyle name="SAPBEXexcBad7 3 29" xfId="29876"/>
    <cellStyle name="SAPBEXexcBad7 3 3" xfId="769"/>
    <cellStyle name="SAPBEXexcBad7 3 3 10" xfId="29877"/>
    <cellStyle name="SAPBEXexcBad7 3 3 11" xfId="29878"/>
    <cellStyle name="SAPBEXexcBad7 3 3 12" xfId="29879"/>
    <cellStyle name="SAPBEXexcBad7 3 3 13" xfId="29880"/>
    <cellStyle name="SAPBEXexcBad7 3 3 14" xfId="29881"/>
    <cellStyle name="SAPBEXexcBad7 3 3 15" xfId="29882"/>
    <cellStyle name="SAPBEXexcBad7 3 3 16" xfId="29883"/>
    <cellStyle name="SAPBEXexcBad7 3 3 17" xfId="29884"/>
    <cellStyle name="SAPBEXexcBad7 3 3 18" xfId="29885"/>
    <cellStyle name="SAPBEXexcBad7 3 3 19" xfId="29886"/>
    <cellStyle name="SAPBEXexcBad7 3 3 2" xfId="1718"/>
    <cellStyle name="SAPBEXexcBad7 3 3 2 2" xfId="6970"/>
    <cellStyle name="SAPBEXexcBad7 3 3 2 2 2" xfId="6971"/>
    <cellStyle name="SAPBEXexcBad7 3 3 2 2 2 2" xfId="6972"/>
    <cellStyle name="SAPBEXexcBad7 3 3 2 2 2 2 2" xfId="6973"/>
    <cellStyle name="SAPBEXexcBad7 3 3 2 2 2 3" xfId="6974"/>
    <cellStyle name="SAPBEXexcBad7 3 3 2 2 3" xfId="6975"/>
    <cellStyle name="SAPBEXexcBad7 3 3 2 2 3 2" xfId="6976"/>
    <cellStyle name="SAPBEXexcBad7 3 3 2 2 3 2 2" xfId="6977"/>
    <cellStyle name="SAPBEXexcBad7 3 3 2 2 4" xfId="6978"/>
    <cellStyle name="SAPBEXexcBad7 3 3 2 2 4 2" xfId="6979"/>
    <cellStyle name="SAPBEXexcBad7 3 3 2 3" xfId="6980"/>
    <cellStyle name="SAPBEXexcBad7 3 3 2 3 2" xfId="6981"/>
    <cellStyle name="SAPBEXexcBad7 3 3 2 3 2 2" xfId="6982"/>
    <cellStyle name="SAPBEXexcBad7 3 3 2 3 3" xfId="6983"/>
    <cellStyle name="SAPBEXexcBad7 3 3 2 4" xfId="6984"/>
    <cellStyle name="SAPBEXexcBad7 3 3 2 4 2" xfId="6985"/>
    <cellStyle name="SAPBEXexcBad7 3 3 2 4 2 2" xfId="6986"/>
    <cellStyle name="SAPBEXexcBad7 3 3 2 5" xfId="6987"/>
    <cellStyle name="SAPBEXexcBad7 3 3 2 5 2" xfId="6988"/>
    <cellStyle name="SAPBEXexcBad7 3 3 2 6" xfId="29887"/>
    <cellStyle name="SAPBEXexcBad7 3 3 2 7" xfId="29888"/>
    <cellStyle name="SAPBEXexcBad7 3 3 2 8" xfId="49660"/>
    <cellStyle name="SAPBEXexcBad7 3 3 20" xfId="29889"/>
    <cellStyle name="SAPBEXexcBad7 3 3 21" xfId="29890"/>
    <cellStyle name="SAPBEXexcBad7 3 3 22" xfId="29891"/>
    <cellStyle name="SAPBEXexcBad7 3 3 23" xfId="29892"/>
    <cellStyle name="SAPBEXexcBad7 3 3 24" xfId="29893"/>
    <cellStyle name="SAPBEXexcBad7 3 3 25" xfId="29894"/>
    <cellStyle name="SAPBEXexcBad7 3 3 26" xfId="29895"/>
    <cellStyle name="SAPBEXexcBad7 3 3 27" xfId="29896"/>
    <cellStyle name="SAPBEXexcBad7 3 3 28" xfId="48268"/>
    <cellStyle name="SAPBEXexcBad7 3 3 29" xfId="49145"/>
    <cellStyle name="SAPBEXexcBad7 3 3 3" xfId="29897"/>
    <cellStyle name="SAPBEXexcBad7 3 3 4" xfId="29898"/>
    <cellStyle name="SAPBEXexcBad7 3 3 5" xfId="29899"/>
    <cellStyle name="SAPBEXexcBad7 3 3 6" xfId="29900"/>
    <cellStyle name="SAPBEXexcBad7 3 3 7" xfId="29901"/>
    <cellStyle name="SAPBEXexcBad7 3 3 8" xfId="29902"/>
    <cellStyle name="SAPBEXexcBad7 3 3 9" xfId="29903"/>
    <cellStyle name="SAPBEXexcBad7 3 30" xfId="29904"/>
    <cellStyle name="SAPBEXexcBad7 3 31" xfId="29905"/>
    <cellStyle name="SAPBEXexcBad7 3 32" xfId="29906"/>
    <cellStyle name="SAPBEXexcBad7 3 33" xfId="48269"/>
    <cellStyle name="SAPBEXexcBad7 3 34" xfId="49143"/>
    <cellStyle name="SAPBEXexcBad7 3 4" xfId="770"/>
    <cellStyle name="SAPBEXexcBad7 3 4 10" xfId="29907"/>
    <cellStyle name="SAPBEXexcBad7 3 4 11" xfId="29908"/>
    <cellStyle name="SAPBEXexcBad7 3 4 12" xfId="29909"/>
    <cellStyle name="SAPBEXexcBad7 3 4 13" xfId="29910"/>
    <cellStyle name="SAPBEXexcBad7 3 4 14" xfId="29911"/>
    <cellStyle name="SAPBEXexcBad7 3 4 15" xfId="29912"/>
    <cellStyle name="SAPBEXexcBad7 3 4 16" xfId="29913"/>
    <cellStyle name="SAPBEXexcBad7 3 4 17" xfId="29914"/>
    <cellStyle name="SAPBEXexcBad7 3 4 18" xfId="29915"/>
    <cellStyle name="SAPBEXexcBad7 3 4 19" xfId="29916"/>
    <cellStyle name="SAPBEXexcBad7 3 4 2" xfId="1719"/>
    <cellStyle name="SAPBEXexcBad7 3 4 2 2" xfId="6989"/>
    <cellStyle name="SAPBEXexcBad7 3 4 2 2 2" xfId="6990"/>
    <cellStyle name="SAPBEXexcBad7 3 4 2 2 2 2" xfId="6991"/>
    <cellStyle name="SAPBEXexcBad7 3 4 2 2 2 2 2" xfId="6992"/>
    <cellStyle name="SAPBEXexcBad7 3 4 2 2 2 3" xfId="6993"/>
    <cellStyle name="SAPBEXexcBad7 3 4 2 2 3" xfId="6994"/>
    <cellStyle name="SAPBEXexcBad7 3 4 2 2 3 2" xfId="6995"/>
    <cellStyle name="SAPBEXexcBad7 3 4 2 2 3 2 2" xfId="6996"/>
    <cellStyle name="SAPBEXexcBad7 3 4 2 2 4" xfId="6997"/>
    <cellStyle name="SAPBEXexcBad7 3 4 2 2 4 2" xfId="6998"/>
    <cellStyle name="SAPBEXexcBad7 3 4 2 3" xfId="6999"/>
    <cellStyle name="SAPBEXexcBad7 3 4 2 3 2" xfId="7000"/>
    <cellStyle name="SAPBEXexcBad7 3 4 2 3 2 2" xfId="7001"/>
    <cellStyle name="SAPBEXexcBad7 3 4 2 3 3" xfId="7002"/>
    <cellStyle name="SAPBEXexcBad7 3 4 2 4" xfId="7003"/>
    <cellStyle name="SAPBEXexcBad7 3 4 2 4 2" xfId="7004"/>
    <cellStyle name="SAPBEXexcBad7 3 4 2 4 2 2" xfId="7005"/>
    <cellStyle name="SAPBEXexcBad7 3 4 2 5" xfId="7006"/>
    <cellStyle name="SAPBEXexcBad7 3 4 2 5 2" xfId="7007"/>
    <cellStyle name="SAPBEXexcBad7 3 4 2 6" xfId="29917"/>
    <cellStyle name="SAPBEXexcBad7 3 4 2 7" xfId="29918"/>
    <cellStyle name="SAPBEXexcBad7 3 4 2 8" xfId="49661"/>
    <cellStyle name="SAPBEXexcBad7 3 4 20" xfId="29919"/>
    <cellStyle name="SAPBEXexcBad7 3 4 21" xfId="29920"/>
    <cellStyle name="SAPBEXexcBad7 3 4 22" xfId="29921"/>
    <cellStyle name="SAPBEXexcBad7 3 4 23" xfId="29922"/>
    <cellStyle name="SAPBEXexcBad7 3 4 24" xfId="29923"/>
    <cellStyle name="SAPBEXexcBad7 3 4 25" xfId="29924"/>
    <cellStyle name="SAPBEXexcBad7 3 4 26" xfId="29925"/>
    <cellStyle name="SAPBEXexcBad7 3 4 27" xfId="29926"/>
    <cellStyle name="SAPBEXexcBad7 3 4 28" xfId="48270"/>
    <cellStyle name="SAPBEXexcBad7 3 4 29" xfId="49146"/>
    <cellStyle name="SAPBEXexcBad7 3 4 3" xfId="29927"/>
    <cellStyle name="SAPBEXexcBad7 3 4 4" xfId="29928"/>
    <cellStyle name="SAPBEXexcBad7 3 4 5" xfId="29929"/>
    <cellStyle name="SAPBEXexcBad7 3 4 6" xfId="29930"/>
    <cellStyle name="SAPBEXexcBad7 3 4 7" xfId="29931"/>
    <cellStyle name="SAPBEXexcBad7 3 4 8" xfId="29932"/>
    <cellStyle name="SAPBEXexcBad7 3 4 9" xfId="29933"/>
    <cellStyle name="SAPBEXexcBad7 3 5" xfId="771"/>
    <cellStyle name="SAPBEXexcBad7 3 5 10" xfId="29934"/>
    <cellStyle name="SAPBEXexcBad7 3 5 11" xfId="29935"/>
    <cellStyle name="SAPBEXexcBad7 3 5 12" xfId="29936"/>
    <cellStyle name="SAPBEXexcBad7 3 5 13" xfId="29937"/>
    <cellStyle name="SAPBEXexcBad7 3 5 14" xfId="29938"/>
    <cellStyle name="SAPBEXexcBad7 3 5 15" xfId="29939"/>
    <cellStyle name="SAPBEXexcBad7 3 5 16" xfId="29940"/>
    <cellStyle name="SAPBEXexcBad7 3 5 17" xfId="29941"/>
    <cellStyle name="SAPBEXexcBad7 3 5 18" xfId="29942"/>
    <cellStyle name="SAPBEXexcBad7 3 5 19" xfId="29943"/>
    <cellStyle name="SAPBEXexcBad7 3 5 2" xfId="1720"/>
    <cellStyle name="SAPBEXexcBad7 3 5 2 2" xfId="7008"/>
    <cellStyle name="SAPBEXexcBad7 3 5 2 2 2" xfId="7009"/>
    <cellStyle name="SAPBEXexcBad7 3 5 2 2 2 2" xfId="7010"/>
    <cellStyle name="SAPBEXexcBad7 3 5 2 2 2 2 2" xfId="7011"/>
    <cellStyle name="SAPBEXexcBad7 3 5 2 2 2 3" xfId="7012"/>
    <cellStyle name="SAPBEXexcBad7 3 5 2 2 3" xfId="7013"/>
    <cellStyle name="SAPBEXexcBad7 3 5 2 2 3 2" xfId="7014"/>
    <cellStyle name="SAPBEXexcBad7 3 5 2 2 3 2 2" xfId="7015"/>
    <cellStyle name="SAPBEXexcBad7 3 5 2 2 4" xfId="7016"/>
    <cellStyle name="SAPBEXexcBad7 3 5 2 2 4 2" xfId="7017"/>
    <cellStyle name="SAPBEXexcBad7 3 5 2 3" xfId="7018"/>
    <cellStyle name="SAPBEXexcBad7 3 5 2 3 2" xfId="7019"/>
    <cellStyle name="SAPBEXexcBad7 3 5 2 3 2 2" xfId="7020"/>
    <cellStyle name="SAPBEXexcBad7 3 5 2 3 3" xfId="7021"/>
    <cellStyle name="SAPBEXexcBad7 3 5 2 4" xfId="7022"/>
    <cellStyle name="SAPBEXexcBad7 3 5 2 4 2" xfId="7023"/>
    <cellStyle name="SAPBEXexcBad7 3 5 2 4 2 2" xfId="7024"/>
    <cellStyle name="SAPBEXexcBad7 3 5 2 5" xfId="7025"/>
    <cellStyle name="SAPBEXexcBad7 3 5 2 5 2" xfId="7026"/>
    <cellStyle name="SAPBEXexcBad7 3 5 2 6" xfId="29944"/>
    <cellStyle name="SAPBEXexcBad7 3 5 2 7" xfId="29945"/>
    <cellStyle name="SAPBEXexcBad7 3 5 2 8" xfId="49662"/>
    <cellStyle name="SAPBEXexcBad7 3 5 20" xfId="29946"/>
    <cellStyle name="SAPBEXexcBad7 3 5 21" xfId="29947"/>
    <cellStyle name="SAPBEXexcBad7 3 5 22" xfId="29948"/>
    <cellStyle name="SAPBEXexcBad7 3 5 23" xfId="29949"/>
    <cellStyle name="SAPBEXexcBad7 3 5 24" xfId="29950"/>
    <cellStyle name="SAPBEXexcBad7 3 5 25" xfId="29951"/>
    <cellStyle name="SAPBEXexcBad7 3 5 26" xfId="29952"/>
    <cellStyle name="SAPBEXexcBad7 3 5 27" xfId="29953"/>
    <cellStyle name="SAPBEXexcBad7 3 5 28" xfId="48271"/>
    <cellStyle name="SAPBEXexcBad7 3 5 29" xfId="49147"/>
    <cellStyle name="SAPBEXexcBad7 3 5 3" xfId="29954"/>
    <cellStyle name="SAPBEXexcBad7 3 5 4" xfId="29955"/>
    <cellStyle name="SAPBEXexcBad7 3 5 5" xfId="29956"/>
    <cellStyle name="SAPBEXexcBad7 3 5 6" xfId="29957"/>
    <cellStyle name="SAPBEXexcBad7 3 5 7" xfId="29958"/>
    <cellStyle name="SAPBEXexcBad7 3 5 8" xfId="29959"/>
    <cellStyle name="SAPBEXexcBad7 3 5 9" xfId="29960"/>
    <cellStyle name="SAPBEXexcBad7 3 6" xfId="772"/>
    <cellStyle name="SAPBEXexcBad7 3 6 10" xfId="29961"/>
    <cellStyle name="SAPBEXexcBad7 3 6 11" xfId="29962"/>
    <cellStyle name="SAPBEXexcBad7 3 6 12" xfId="29963"/>
    <cellStyle name="SAPBEXexcBad7 3 6 13" xfId="29964"/>
    <cellStyle name="SAPBEXexcBad7 3 6 14" xfId="29965"/>
    <cellStyle name="SAPBEXexcBad7 3 6 15" xfId="29966"/>
    <cellStyle name="SAPBEXexcBad7 3 6 16" xfId="29967"/>
    <cellStyle name="SAPBEXexcBad7 3 6 17" xfId="29968"/>
    <cellStyle name="SAPBEXexcBad7 3 6 18" xfId="29969"/>
    <cellStyle name="SAPBEXexcBad7 3 6 19" xfId="29970"/>
    <cellStyle name="SAPBEXexcBad7 3 6 2" xfId="1721"/>
    <cellStyle name="SAPBEXexcBad7 3 6 2 2" xfId="7027"/>
    <cellStyle name="SAPBEXexcBad7 3 6 2 2 2" xfId="7028"/>
    <cellStyle name="SAPBEXexcBad7 3 6 2 2 2 2" xfId="7029"/>
    <cellStyle name="SAPBEXexcBad7 3 6 2 2 2 2 2" xfId="7030"/>
    <cellStyle name="SAPBEXexcBad7 3 6 2 2 2 3" xfId="7031"/>
    <cellStyle name="SAPBEXexcBad7 3 6 2 2 3" xfId="7032"/>
    <cellStyle name="SAPBEXexcBad7 3 6 2 2 3 2" xfId="7033"/>
    <cellStyle name="SAPBEXexcBad7 3 6 2 2 3 2 2" xfId="7034"/>
    <cellStyle name="SAPBEXexcBad7 3 6 2 2 4" xfId="7035"/>
    <cellStyle name="SAPBEXexcBad7 3 6 2 2 4 2" xfId="7036"/>
    <cellStyle name="SAPBEXexcBad7 3 6 2 3" xfId="7037"/>
    <cellStyle name="SAPBEXexcBad7 3 6 2 3 2" xfId="7038"/>
    <cellStyle name="SAPBEXexcBad7 3 6 2 3 2 2" xfId="7039"/>
    <cellStyle name="SAPBEXexcBad7 3 6 2 3 3" xfId="7040"/>
    <cellStyle name="SAPBEXexcBad7 3 6 2 4" xfId="7041"/>
    <cellStyle name="SAPBEXexcBad7 3 6 2 4 2" xfId="7042"/>
    <cellStyle name="SAPBEXexcBad7 3 6 2 4 2 2" xfId="7043"/>
    <cellStyle name="SAPBEXexcBad7 3 6 2 5" xfId="7044"/>
    <cellStyle name="SAPBEXexcBad7 3 6 2 5 2" xfId="7045"/>
    <cellStyle name="SAPBEXexcBad7 3 6 2 6" xfId="29971"/>
    <cellStyle name="SAPBEXexcBad7 3 6 2 7" xfId="29972"/>
    <cellStyle name="SAPBEXexcBad7 3 6 2 8" xfId="49663"/>
    <cellStyle name="SAPBEXexcBad7 3 6 20" xfId="29973"/>
    <cellStyle name="SAPBEXexcBad7 3 6 21" xfId="29974"/>
    <cellStyle name="SAPBEXexcBad7 3 6 22" xfId="29975"/>
    <cellStyle name="SAPBEXexcBad7 3 6 23" xfId="29976"/>
    <cellStyle name="SAPBEXexcBad7 3 6 24" xfId="29977"/>
    <cellStyle name="SAPBEXexcBad7 3 6 25" xfId="29978"/>
    <cellStyle name="SAPBEXexcBad7 3 6 26" xfId="29979"/>
    <cellStyle name="SAPBEXexcBad7 3 6 27" xfId="29980"/>
    <cellStyle name="SAPBEXexcBad7 3 6 28" xfId="48272"/>
    <cellStyle name="SAPBEXexcBad7 3 6 29" xfId="49148"/>
    <cellStyle name="SAPBEXexcBad7 3 6 3" xfId="29981"/>
    <cellStyle name="SAPBEXexcBad7 3 6 4" xfId="29982"/>
    <cellStyle name="SAPBEXexcBad7 3 6 5" xfId="29983"/>
    <cellStyle name="SAPBEXexcBad7 3 6 6" xfId="29984"/>
    <cellStyle name="SAPBEXexcBad7 3 6 7" xfId="29985"/>
    <cellStyle name="SAPBEXexcBad7 3 6 8" xfId="29986"/>
    <cellStyle name="SAPBEXexcBad7 3 6 9" xfId="29987"/>
    <cellStyle name="SAPBEXexcBad7 3 7" xfId="1722"/>
    <cellStyle name="SAPBEXexcBad7 3 7 2" xfId="7046"/>
    <cellStyle name="SAPBEXexcBad7 3 7 2 2" xfId="7047"/>
    <cellStyle name="SAPBEXexcBad7 3 7 2 2 2" xfId="7048"/>
    <cellStyle name="SAPBEXexcBad7 3 7 2 2 2 2" xfId="7049"/>
    <cellStyle name="SAPBEXexcBad7 3 7 2 2 3" xfId="7050"/>
    <cellStyle name="SAPBEXexcBad7 3 7 2 3" xfId="7051"/>
    <cellStyle name="SAPBEXexcBad7 3 7 2 3 2" xfId="7052"/>
    <cellStyle name="SAPBEXexcBad7 3 7 2 3 2 2" xfId="7053"/>
    <cellStyle name="SAPBEXexcBad7 3 7 2 4" xfId="7054"/>
    <cellStyle name="SAPBEXexcBad7 3 7 2 4 2" xfId="7055"/>
    <cellStyle name="SAPBEXexcBad7 3 7 3" xfId="7056"/>
    <cellStyle name="SAPBEXexcBad7 3 7 3 2" xfId="7057"/>
    <cellStyle name="SAPBEXexcBad7 3 7 3 2 2" xfId="7058"/>
    <cellStyle name="SAPBEXexcBad7 3 7 3 3" xfId="7059"/>
    <cellStyle name="SAPBEXexcBad7 3 7 4" xfId="7060"/>
    <cellStyle name="SAPBEXexcBad7 3 7 4 2" xfId="7061"/>
    <cellStyle name="SAPBEXexcBad7 3 7 4 2 2" xfId="7062"/>
    <cellStyle name="SAPBEXexcBad7 3 7 5" xfId="7063"/>
    <cellStyle name="SAPBEXexcBad7 3 7 5 2" xfId="7064"/>
    <cellStyle name="SAPBEXexcBad7 3 7 6" xfId="29988"/>
    <cellStyle name="SAPBEXexcBad7 3 7 7" xfId="29989"/>
    <cellStyle name="SAPBEXexcBad7 3 7 8" xfId="49658"/>
    <cellStyle name="SAPBEXexcBad7 3 8" xfId="29990"/>
    <cellStyle name="SAPBEXexcBad7 3 9" xfId="29991"/>
    <cellStyle name="SAPBEXexcBad7 30" xfId="29992"/>
    <cellStyle name="SAPBEXexcBad7 31" xfId="29993"/>
    <cellStyle name="SAPBEXexcBad7 32" xfId="29994"/>
    <cellStyle name="SAPBEXexcBad7 33" xfId="29995"/>
    <cellStyle name="SAPBEXexcBad7 34" xfId="29996"/>
    <cellStyle name="SAPBEXexcBad7 35" xfId="29997"/>
    <cellStyle name="SAPBEXexcBad7 36" xfId="48273"/>
    <cellStyle name="SAPBEXexcBad7 37" xfId="49131"/>
    <cellStyle name="SAPBEXexcBad7 4" xfId="773"/>
    <cellStyle name="SAPBEXexcBad7 4 10" xfId="29998"/>
    <cellStyle name="SAPBEXexcBad7 4 11" xfId="29999"/>
    <cellStyle name="SAPBEXexcBad7 4 12" xfId="30000"/>
    <cellStyle name="SAPBEXexcBad7 4 13" xfId="30001"/>
    <cellStyle name="SAPBEXexcBad7 4 14" xfId="30002"/>
    <cellStyle name="SAPBEXexcBad7 4 15" xfId="30003"/>
    <cellStyle name="SAPBEXexcBad7 4 16" xfId="30004"/>
    <cellStyle name="SAPBEXexcBad7 4 17" xfId="30005"/>
    <cellStyle name="SAPBEXexcBad7 4 18" xfId="30006"/>
    <cellStyle name="SAPBEXexcBad7 4 19" xfId="30007"/>
    <cellStyle name="SAPBEXexcBad7 4 2" xfId="1723"/>
    <cellStyle name="SAPBEXexcBad7 4 2 2" xfId="7065"/>
    <cellStyle name="SAPBEXexcBad7 4 2 2 2" xfId="7066"/>
    <cellStyle name="SAPBEXexcBad7 4 2 2 2 2" xfId="7067"/>
    <cellStyle name="SAPBEXexcBad7 4 2 2 2 2 2" xfId="7068"/>
    <cellStyle name="SAPBEXexcBad7 4 2 2 2 3" xfId="7069"/>
    <cellStyle name="SAPBEXexcBad7 4 2 2 3" xfId="7070"/>
    <cellStyle name="SAPBEXexcBad7 4 2 2 3 2" xfId="7071"/>
    <cellStyle name="SAPBEXexcBad7 4 2 2 3 2 2" xfId="7072"/>
    <cellStyle name="SAPBEXexcBad7 4 2 2 4" xfId="7073"/>
    <cellStyle name="SAPBEXexcBad7 4 2 2 4 2" xfId="7074"/>
    <cellStyle name="SAPBEXexcBad7 4 2 3" xfId="7075"/>
    <cellStyle name="SAPBEXexcBad7 4 2 3 2" xfId="7076"/>
    <cellStyle name="SAPBEXexcBad7 4 2 3 2 2" xfId="7077"/>
    <cellStyle name="SAPBEXexcBad7 4 2 3 3" xfId="7078"/>
    <cellStyle name="SAPBEXexcBad7 4 2 4" xfId="7079"/>
    <cellStyle name="SAPBEXexcBad7 4 2 4 2" xfId="7080"/>
    <cellStyle name="SAPBEXexcBad7 4 2 4 2 2" xfId="7081"/>
    <cellStyle name="SAPBEXexcBad7 4 2 5" xfId="7082"/>
    <cellStyle name="SAPBEXexcBad7 4 2 5 2" xfId="7083"/>
    <cellStyle name="SAPBEXexcBad7 4 2 6" xfId="30008"/>
    <cellStyle name="SAPBEXexcBad7 4 2 7" xfId="30009"/>
    <cellStyle name="SAPBEXexcBad7 4 2 8" xfId="49664"/>
    <cellStyle name="SAPBEXexcBad7 4 20" xfId="30010"/>
    <cellStyle name="SAPBEXexcBad7 4 21" xfId="30011"/>
    <cellStyle name="SAPBEXexcBad7 4 22" xfId="30012"/>
    <cellStyle name="SAPBEXexcBad7 4 23" xfId="30013"/>
    <cellStyle name="SAPBEXexcBad7 4 24" xfId="30014"/>
    <cellStyle name="SAPBEXexcBad7 4 25" xfId="30015"/>
    <cellStyle name="SAPBEXexcBad7 4 26" xfId="30016"/>
    <cellStyle name="SAPBEXexcBad7 4 27" xfId="30017"/>
    <cellStyle name="SAPBEXexcBad7 4 28" xfId="48274"/>
    <cellStyle name="SAPBEXexcBad7 4 29" xfId="49149"/>
    <cellStyle name="SAPBEXexcBad7 4 3" xfId="30018"/>
    <cellStyle name="SAPBEXexcBad7 4 4" xfId="30019"/>
    <cellStyle name="SAPBEXexcBad7 4 5" xfId="30020"/>
    <cellStyle name="SAPBEXexcBad7 4 6" xfId="30021"/>
    <cellStyle name="SAPBEXexcBad7 4 7" xfId="30022"/>
    <cellStyle name="SAPBEXexcBad7 4 8" xfId="30023"/>
    <cellStyle name="SAPBEXexcBad7 4 9" xfId="30024"/>
    <cellStyle name="SAPBEXexcBad7 5" xfId="774"/>
    <cellStyle name="SAPBEXexcBad7 5 10" xfId="30025"/>
    <cellStyle name="SAPBEXexcBad7 5 11" xfId="30026"/>
    <cellStyle name="SAPBEXexcBad7 5 12" xfId="30027"/>
    <cellStyle name="SAPBEXexcBad7 5 13" xfId="30028"/>
    <cellStyle name="SAPBEXexcBad7 5 14" xfId="30029"/>
    <cellStyle name="SAPBEXexcBad7 5 15" xfId="30030"/>
    <cellStyle name="SAPBEXexcBad7 5 16" xfId="30031"/>
    <cellStyle name="SAPBEXexcBad7 5 17" xfId="30032"/>
    <cellStyle name="SAPBEXexcBad7 5 18" xfId="30033"/>
    <cellStyle name="SAPBEXexcBad7 5 19" xfId="30034"/>
    <cellStyle name="SAPBEXexcBad7 5 2" xfId="1724"/>
    <cellStyle name="SAPBEXexcBad7 5 2 2" xfId="7084"/>
    <cellStyle name="SAPBEXexcBad7 5 2 2 2" xfId="7085"/>
    <cellStyle name="SAPBEXexcBad7 5 2 2 2 2" xfId="7086"/>
    <cellStyle name="SAPBEXexcBad7 5 2 2 2 2 2" xfId="7087"/>
    <cellStyle name="SAPBEXexcBad7 5 2 2 2 3" xfId="7088"/>
    <cellStyle name="SAPBEXexcBad7 5 2 2 3" xfId="7089"/>
    <cellStyle name="SAPBEXexcBad7 5 2 2 3 2" xfId="7090"/>
    <cellStyle name="SAPBEXexcBad7 5 2 2 3 2 2" xfId="7091"/>
    <cellStyle name="SAPBEXexcBad7 5 2 2 4" xfId="7092"/>
    <cellStyle name="SAPBEXexcBad7 5 2 2 4 2" xfId="7093"/>
    <cellStyle name="SAPBEXexcBad7 5 2 3" xfId="7094"/>
    <cellStyle name="SAPBEXexcBad7 5 2 3 2" xfId="7095"/>
    <cellStyle name="SAPBEXexcBad7 5 2 3 2 2" xfId="7096"/>
    <cellStyle name="SAPBEXexcBad7 5 2 3 3" xfId="7097"/>
    <cellStyle name="SAPBEXexcBad7 5 2 4" xfId="7098"/>
    <cellStyle name="SAPBEXexcBad7 5 2 4 2" xfId="7099"/>
    <cellStyle name="SAPBEXexcBad7 5 2 4 2 2" xfId="7100"/>
    <cellStyle name="SAPBEXexcBad7 5 2 5" xfId="7101"/>
    <cellStyle name="SAPBEXexcBad7 5 2 5 2" xfId="7102"/>
    <cellStyle name="SAPBEXexcBad7 5 2 6" xfId="30035"/>
    <cellStyle name="SAPBEXexcBad7 5 2 7" xfId="30036"/>
    <cellStyle name="SAPBEXexcBad7 5 2 8" xfId="49665"/>
    <cellStyle name="SAPBEXexcBad7 5 20" xfId="30037"/>
    <cellStyle name="SAPBEXexcBad7 5 21" xfId="30038"/>
    <cellStyle name="SAPBEXexcBad7 5 22" xfId="30039"/>
    <cellStyle name="SAPBEXexcBad7 5 23" xfId="30040"/>
    <cellStyle name="SAPBEXexcBad7 5 24" xfId="30041"/>
    <cellStyle name="SAPBEXexcBad7 5 25" xfId="30042"/>
    <cellStyle name="SAPBEXexcBad7 5 26" xfId="30043"/>
    <cellStyle name="SAPBEXexcBad7 5 27" xfId="30044"/>
    <cellStyle name="SAPBEXexcBad7 5 28" xfId="48275"/>
    <cellStyle name="SAPBEXexcBad7 5 29" xfId="49150"/>
    <cellStyle name="SAPBEXexcBad7 5 3" xfId="30045"/>
    <cellStyle name="SAPBEXexcBad7 5 4" xfId="30046"/>
    <cellStyle name="SAPBEXexcBad7 5 5" xfId="30047"/>
    <cellStyle name="SAPBEXexcBad7 5 6" xfId="30048"/>
    <cellStyle name="SAPBEXexcBad7 5 7" xfId="30049"/>
    <cellStyle name="SAPBEXexcBad7 5 8" xfId="30050"/>
    <cellStyle name="SAPBEXexcBad7 5 9" xfId="30051"/>
    <cellStyle name="SAPBEXexcBad7 6" xfId="775"/>
    <cellStyle name="SAPBEXexcBad7 6 10" xfId="30052"/>
    <cellStyle name="SAPBEXexcBad7 6 11" xfId="30053"/>
    <cellStyle name="SAPBEXexcBad7 6 12" xfId="30054"/>
    <cellStyle name="SAPBEXexcBad7 6 13" xfId="30055"/>
    <cellStyle name="SAPBEXexcBad7 6 14" xfId="30056"/>
    <cellStyle name="SAPBEXexcBad7 6 15" xfId="30057"/>
    <cellStyle name="SAPBEXexcBad7 6 16" xfId="30058"/>
    <cellStyle name="SAPBEXexcBad7 6 17" xfId="30059"/>
    <cellStyle name="SAPBEXexcBad7 6 18" xfId="30060"/>
    <cellStyle name="SAPBEXexcBad7 6 19" xfId="30061"/>
    <cellStyle name="SAPBEXexcBad7 6 2" xfId="1725"/>
    <cellStyle name="SAPBEXexcBad7 6 2 2" xfId="7103"/>
    <cellStyle name="SAPBEXexcBad7 6 2 2 2" xfId="7104"/>
    <cellStyle name="SAPBEXexcBad7 6 2 2 2 2" xfId="7105"/>
    <cellStyle name="SAPBEXexcBad7 6 2 2 2 2 2" xfId="7106"/>
    <cellStyle name="SAPBEXexcBad7 6 2 2 2 3" xfId="7107"/>
    <cellStyle name="SAPBEXexcBad7 6 2 2 3" xfId="7108"/>
    <cellStyle name="SAPBEXexcBad7 6 2 2 3 2" xfId="7109"/>
    <cellStyle name="SAPBEXexcBad7 6 2 2 3 2 2" xfId="7110"/>
    <cellStyle name="SAPBEXexcBad7 6 2 2 4" xfId="7111"/>
    <cellStyle name="SAPBEXexcBad7 6 2 2 4 2" xfId="7112"/>
    <cellStyle name="SAPBEXexcBad7 6 2 3" xfId="7113"/>
    <cellStyle name="SAPBEXexcBad7 6 2 3 2" xfId="7114"/>
    <cellStyle name="SAPBEXexcBad7 6 2 3 2 2" xfId="7115"/>
    <cellStyle name="SAPBEXexcBad7 6 2 3 3" xfId="7116"/>
    <cellStyle name="SAPBEXexcBad7 6 2 4" xfId="7117"/>
    <cellStyle name="SAPBEXexcBad7 6 2 4 2" xfId="7118"/>
    <cellStyle name="SAPBEXexcBad7 6 2 4 2 2" xfId="7119"/>
    <cellStyle name="SAPBEXexcBad7 6 2 5" xfId="7120"/>
    <cellStyle name="SAPBEXexcBad7 6 2 5 2" xfId="7121"/>
    <cellStyle name="SAPBEXexcBad7 6 2 6" xfId="30062"/>
    <cellStyle name="SAPBEXexcBad7 6 2 7" xfId="30063"/>
    <cellStyle name="SAPBEXexcBad7 6 2 8" xfId="49666"/>
    <cellStyle name="SAPBEXexcBad7 6 20" xfId="30064"/>
    <cellStyle name="SAPBEXexcBad7 6 21" xfId="30065"/>
    <cellStyle name="SAPBEXexcBad7 6 22" xfId="30066"/>
    <cellStyle name="SAPBEXexcBad7 6 23" xfId="30067"/>
    <cellStyle name="SAPBEXexcBad7 6 24" xfId="30068"/>
    <cellStyle name="SAPBEXexcBad7 6 25" xfId="30069"/>
    <cellStyle name="SAPBEXexcBad7 6 26" xfId="30070"/>
    <cellStyle name="SAPBEXexcBad7 6 27" xfId="30071"/>
    <cellStyle name="SAPBEXexcBad7 6 28" xfId="48276"/>
    <cellStyle name="SAPBEXexcBad7 6 29" xfId="49151"/>
    <cellStyle name="SAPBEXexcBad7 6 3" xfId="30072"/>
    <cellStyle name="SAPBEXexcBad7 6 4" xfId="30073"/>
    <cellStyle name="SAPBEXexcBad7 6 5" xfId="30074"/>
    <cellStyle name="SAPBEXexcBad7 6 6" xfId="30075"/>
    <cellStyle name="SAPBEXexcBad7 6 7" xfId="30076"/>
    <cellStyle name="SAPBEXexcBad7 6 8" xfId="30077"/>
    <cellStyle name="SAPBEXexcBad7 6 9" xfId="30078"/>
    <cellStyle name="SAPBEXexcBad7 7" xfId="776"/>
    <cellStyle name="SAPBEXexcBad7 7 10" xfId="30079"/>
    <cellStyle name="SAPBEXexcBad7 7 11" xfId="30080"/>
    <cellStyle name="SAPBEXexcBad7 7 12" xfId="30081"/>
    <cellStyle name="SAPBEXexcBad7 7 13" xfId="30082"/>
    <cellStyle name="SAPBEXexcBad7 7 14" xfId="30083"/>
    <cellStyle name="SAPBEXexcBad7 7 15" xfId="30084"/>
    <cellStyle name="SAPBEXexcBad7 7 16" xfId="30085"/>
    <cellStyle name="SAPBEXexcBad7 7 17" xfId="30086"/>
    <cellStyle name="SAPBEXexcBad7 7 18" xfId="30087"/>
    <cellStyle name="SAPBEXexcBad7 7 19" xfId="30088"/>
    <cellStyle name="SAPBEXexcBad7 7 2" xfId="1726"/>
    <cellStyle name="SAPBEXexcBad7 7 2 2" xfId="7122"/>
    <cellStyle name="SAPBEXexcBad7 7 2 2 2" xfId="7123"/>
    <cellStyle name="SAPBEXexcBad7 7 2 2 2 2" xfId="7124"/>
    <cellStyle name="SAPBEXexcBad7 7 2 2 2 2 2" xfId="7125"/>
    <cellStyle name="SAPBEXexcBad7 7 2 2 2 3" xfId="7126"/>
    <cellStyle name="SAPBEXexcBad7 7 2 2 3" xfId="7127"/>
    <cellStyle name="SAPBEXexcBad7 7 2 2 3 2" xfId="7128"/>
    <cellStyle name="SAPBEXexcBad7 7 2 2 3 2 2" xfId="7129"/>
    <cellStyle name="SAPBEXexcBad7 7 2 2 4" xfId="7130"/>
    <cellStyle name="SAPBEXexcBad7 7 2 2 4 2" xfId="7131"/>
    <cellStyle name="SAPBEXexcBad7 7 2 3" xfId="7132"/>
    <cellStyle name="SAPBEXexcBad7 7 2 3 2" xfId="7133"/>
    <cellStyle name="SAPBEXexcBad7 7 2 3 2 2" xfId="7134"/>
    <cellStyle name="SAPBEXexcBad7 7 2 3 3" xfId="7135"/>
    <cellStyle name="SAPBEXexcBad7 7 2 4" xfId="7136"/>
    <cellStyle name="SAPBEXexcBad7 7 2 4 2" xfId="7137"/>
    <cellStyle name="SAPBEXexcBad7 7 2 4 2 2" xfId="7138"/>
    <cellStyle name="SAPBEXexcBad7 7 2 5" xfId="7139"/>
    <cellStyle name="SAPBEXexcBad7 7 2 5 2" xfId="7140"/>
    <cellStyle name="SAPBEXexcBad7 7 2 6" xfId="30089"/>
    <cellStyle name="SAPBEXexcBad7 7 2 7" xfId="30090"/>
    <cellStyle name="SAPBEXexcBad7 7 2 8" xfId="49667"/>
    <cellStyle name="SAPBEXexcBad7 7 20" xfId="30091"/>
    <cellStyle name="SAPBEXexcBad7 7 21" xfId="30092"/>
    <cellStyle name="SAPBEXexcBad7 7 22" xfId="30093"/>
    <cellStyle name="SAPBEXexcBad7 7 23" xfId="30094"/>
    <cellStyle name="SAPBEXexcBad7 7 24" xfId="30095"/>
    <cellStyle name="SAPBEXexcBad7 7 25" xfId="30096"/>
    <cellStyle name="SAPBEXexcBad7 7 26" xfId="30097"/>
    <cellStyle name="SAPBEXexcBad7 7 27" xfId="30098"/>
    <cellStyle name="SAPBEXexcBad7 7 28" xfId="48277"/>
    <cellStyle name="SAPBEXexcBad7 7 29" xfId="49152"/>
    <cellStyle name="SAPBEXexcBad7 7 3" xfId="30099"/>
    <cellStyle name="SAPBEXexcBad7 7 4" xfId="30100"/>
    <cellStyle name="SAPBEXexcBad7 7 5" xfId="30101"/>
    <cellStyle name="SAPBEXexcBad7 7 6" xfId="30102"/>
    <cellStyle name="SAPBEXexcBad7 7 7" xfId="30103"/>
    <cellStyle name="SAPBEXexcBad7 7 8" xfId="30104"/>
    <cellStyle name="SAPBEXexcBad7 7 9" xfId="30105"/>
    <cellStyle name="SAPBEXexcBad7 8" xfId="758"/>
    <cellStyle name="SAPBEXexcBad7 8 10" xfId="30106"/>
    <cellStyle name="SAPBEXexcBad7 8 11" xfId="30107"/>
    <cellStyle name="SAPBEXexcBad7 8 12" xfId="30108"/>
    <cellStyle name="SAPBEXexcBad7 8 13" xfId="30109"/>
    <cellStyle name="SAPBEXexcBad7 8 14" xfId="30110"/>
    <cellStyle name="SAPBEXexcBad7 8 15" xfId="30111"/>
    <cellStyle name="SAPBEXexcBad7 8 16" xfId="30112"/>
    <cellStyle name="SAPBEXexcBad7 8 17" xfId="30113"/>
    <cellStyle name="SAPBEXexcBad7 8 18" xfId="30114"/>
    <cellStyle name="SAPBEXexcBad7 8 19" xfId="30115"/>
    <cellStyle name="SAPBEXexcBad7 8 2" xfId="1727"/>
    <cellStyle name="SAPBEXexcBad7 8 2 2" xfId="7141"/>
    <cellStyle name="SAPBEXexcBad7 8 2 2 2" xfId="7142"/>
    <cellStyle name="SAPBEXexcBad7 8 2 2 2 2" xfId="7143"/>
    <cellStyle name="SAPBEXexcBad7 8 2 2 2 2 2" xfId="7144"/>
    <cellStyle name="SAPBEXexcBad7 8 2 2 2 3" xfId="7145"/>
    <cellStyle name="SAPBEXexcBad7 8 2 2 3" xfId="7146"/>
    <cellStyle name="SAPBEXexcBad7 8 2 2 3 2" xfId="7147"/>
    <cellStyle name="SAPBEXexcBad7 8 2 2 3 2 2" xfId="7148"/>
    <cellStyle name="SAPBEXexcBad7 8 2 2 4" xfId="7149"/>
    <cellStyle name="SAPBEXexcBad7 8 2 2 4 2" xfId="7150"/>
    <cellStyle name="SAPBEXexcBad7 8 2 3" xfId="7151"/>
    <cellStyle name="SAPBEXexcBad7 8 2 3 2" xfId="7152"/>
    <cellStyle name="SAPBEXexcBad7 8 2 3 2 2" xfId="7153"/>
    <cellStyle name="SAPBEXexcBad7 8 2 3 3" xfId="7154"/>
    <cellStyle name="SAPBEXexcBad7 8 2 4" xfId="7155"/>
    <cellStyle name="SAPBEXexcBad7 8 2 4 2" xfId="7156"/>
    <cellStyle name="SAPBEXexcBad7 8 2 4 2 2" xfId="7157"/>
    <cellStyle name="SAPBEXexcBad7 8 2 5" xfId="7158"/>
    <cellStyle name="SAPBEXexcBad7 8 2 5 2" xfId="7159"/>
    <cellStyle name="SAPBEXexcBad7 8 2 6" xfId="30116"/>
    <cellStyle name="SAPBEXexcBad7 8 2 7" xfId="30117"/>
    <cellStyle name="SAPBEXexcBad7 8 20" xfId="30118"/>
    <cellStyle name="SAPBEXexcBad7 8 21" xfId="30119"/>
    <cellStyle name="SAPBEXexcBad7 8 22" xfId="30120"/>
    <cellStyle name="SAPBEXexcBad7 8 23" xfId="30121"/>
    <cellStyle name="SAPBEXexcBad7 8 24" xfId="30122"/>
    <cellStyle name="SAPBEXexcBad7 8 25" xfId="30123"/>
    <cellStyle name="SAPBEXexcBad7 8 26" xfId="30124"/>
    <cellStyle name="SAPBEXexcBad7 8 27" xfId="30125"/>
    <cellStyle name="SAPBEXexcBad7 8 28" xfId="48278"/>
    <cellStyle name="SAPBEXexcBad7 8 3" xfId="30126"/>
    <cellStyle name="SAPBEXexcBad7 8 4" xfId="30127"/>
    <cellStyle name="SAPBEXexcBad7 8 5" xfId="30128"/>
    <cellStyle name="SAPBEXexcBad7 8 6" xfId="30129"/>
    <cellStyle name="SAPBEXexcBad7 8 7" xfId="30130"/>
    <cellStyle name="SAPBEXexcBad7 8 8" xfId="30131"/>
    <cellStyle name="SAPBEXexcBad7 8 9" xfId="30132"/>
    <cellStyle name="SAPBEXexcBad7 9" xfId="1728"/>
    <cellStyle name="SAPBEXexcBad7 9 10" xfId="30133"/>
    <cellStyle name="SAPBEXexcBad7 9 11" xfId="30134"/>
    <cellStyle name="SAPBEXexcBad7 9 12" xfId="30135"/>
    <cellStyle name="SAPBEXexcBad7 9 13" xfId="30136"/>
    <cellStyle name="SAPBEXexcBad7 9 14" xfId="30137"/>
    <cellStyle name="SAPBEXexcBad7 9 15" xfId="30138"/>
    <cellStyle name="SAPBEXexcBad7 9 16" xfId="30139"/>
    <cellStyle name="SAPBEXexcBad7 9 17" xfId="30140"/>
    <cellStyle name="SAPBEXexcBad7 9 18" xfId="30141"/>
    <cellStyle name="SAPBEXexcBad7 9 19" xfId="30142"/>
    <cellStyle name="SAPBEXexcBad7 9 2" xfId="7160"/>
    <cellStyle name="SAPBEXexcBad7 9 2 2" xfId="7161"/>
    <cellStyle name="SAPBEXexcBad7 9 2 2 2" xfId="7162"/>
    <cellStyle name="SAPBEXexcBad7 9 2 2 2 2" xfId="7163"/>
    <cellStyle name="SAPBEXexcBad7 9 2 2 3" xfId="7164"/>
    <cellStyle name="SAPBEXexcBad7 9 2 3" xfId="7165"/>
    <cellStyle name="SAPBEXexcBad7 9 2 3 2" xfId="7166"/>
    <cellStyle name="SAPBEXexcBad7 9 2 3 2 2" xfId="7167"/>
    <cellStyle name="SAPBEXexcBad7 9 2 4" xfId="7168"/>
    <cellStyle name="SAPBEXexcBad7 9 2 4 2" xfId="7169"/>
    <cellStyle name="SAPBEXexcBad7 9 2 5" xfId="30143"/>
    <cellStyle name="SAPBEXexcBad7 9 2 6" xfId="30144"/>
    <cellStyle name="SAPBEXexcBad7 9 2 7" xfId="30145"/>
    <cellStyle name="SAPBEXexcBad7 9 20" xfId="30146"/>
    <cellStyle name="SAPBEXexcBad7 9 21" xfId="30147"/>
    <cellStyle name="SAPBEXexcBad7 9 22" xfId="30148"/>
    <cellStyle name="SAPBEXexcBad7 9 23" xfId="30149"/>
    <cellStyle name="SAPBEXexcBad7 9 24" xfId="30150"/>
    <cellStyle name="SAPBEXexcBad7 9 25" xfId="30151"/>
    <cellStyle name="SAPBEXexcBad7 9 26" xfId="30152"/>
    <cellStyle name="SAPBEXexcBad7 9 27" xfId="30153"/>
    <cellStyle name="SAPBEXexcBad7 9 28" xfId="48279"/>
    <cellStyle name="SAPBEXexcBad7 9 29" xfId="49646"/>
    <cellStyle name="SAPBEXexcBad7 9 3" xfId="30154"/>
    <cellStyle name="SAPBEXexcBad7 9 4" xfId="30155"/>
    <cellStyle name="SAPBEXexcBad7 9 5" xfId="30156"/>
    <cellStyle name="SAPBEXexcBad7 9 6" xfId="30157"/>
    <cellStyle name="SAPBEXexcBad7 9 7" xfId="30158"/>
    <cellStyle name="SAPBEXexcBad7 9 8" xfId="30159"/>
    <cellStyle name="SAPBEXexcBad7 9 9" xfId="30160"/>
    <cellStyle name="SAPBEXexcBad7_20120921_SF-grote-ronde-Liesbethdump2" xfId="411"/>
    <cellStyle name="SAPBEXexcBad8" xfId="123"/>
    <cellStyle name="SAPBEXexcBad8 10" xfId="7170"/>
    <cellStyle name="SAPBEXexcBad8 10 2" xfId="7171"/>
    <cellStyle name="SAPBEXexcBad8 10 2 2" xfId="7172"/>
    <cellStyle name="SAPBEXexcBad8 10 2 2 2" xfId="7173"/>
    <cellStyle name="SAPBEXexcBad8 10 2 3" xfId="7174"/>
    <cellStyle name="SAPBEXexcBad8 10 3" xfId="7175"/>
    <cellStyle name="SAPBEXexcBad8 10 3 2" xfId="7176"/>
    <cellStyle name="SAPBEXexcBad8 10 3 2 2" xfId="7177"/>
    <cellStyle name="SAPBEXexcBad8 10 4" xfId="7178"/>
    <cellStyle name="SAPBEXexcBad8 10 4 2" xfId="7179"/>
    <cellStyle name="SAPBEXexcBad8 10 5" xfId="30161"/>
    <cellStyle name="SAPBEXexcBad8 10 6" xfId="30162"/>
    <cellStyle name="SAPBEXexcBad8 10 7" xfId="30163"/>
    <cellStyle name="SAPBEXexcBad8 11" xfId="30164"/>
    <cellStyle name="SAPBEXexcBad8 12" xfId="30165"/>
    <cellStyle name="SAPBEXexcBad8 13" xfId="30166"/>
    <cellStyle name="SAPBEXexcBad8 14" xfId="30167"/>
    <cellStyle name="SAPBEXexcBad8 15" xfId="30168"/>
    <cellStyle name="SAPBEXexcBad8 16" xfId="30169"/>
    <cellStyle name="SAPBEXexcBad8 17" xfId="30170"/>
    <cellStyle name="SAPBEXexcBad8 18" xfId="30171"/>
    <cellStyle name="SAPBEXexcBad8 19" xfId="30172"/>
    <cellStyle name="SAPBEXexcBad8 2" xfId="412"/>
    <cellStyle name="SAPBEXexcBad8 2 10" xfId="30173"/>
    <cellStyle name="SAPBEXexcBad8 2 11" xfId="30174"/>
    <cellStyle name="SAPBEXexcBad8 2 12" xfId="30175"/>
    <cellStyle name="SAPBEXexcBad8 2 13" xfId="30176"/>
    <cellStyle name="SAPBEXexcBad8 2 14" xfId="30177"/>
    <cellStyle name="SAPBEXexcBad8 2 15" xfId="30178"/>
    <cellStyle name="SAPBEXexcBad8 2 16" xfId="30179"/>
    <cellStyle name="SAPBEXexcBad8 2 17" xfId="30180"/>
    <cellStyle name="SAPBEXexcBad8 2 18" xfId="30181"/>
    <cellStyle name="SAPBEXexcBad8 2 19" xfId="30182"/>
    <cellStyle name="SAPBEXexcBad8 2 2" xfId="512"/>
    <cellStyle name="SAPBEXexcBad8 2 2 10" xfId="30183"/>
    <cellStyle name="SAPBEXexcBad8 2 2 11" xfId="30184"/>
    <cellStyle name="SAPBEXexcBad8 2 2 12" xfId="30185"/>
    <cellStyle name="SAPBEXexcBad8 2 2 13" xfId="30186"/>
    <cellStyle name="SAPBEXexcBad8 2 2 14" xfId="30187"/>
    <cellStyle name="SAPBEXexcBad8 2 2 15" xfId="30188"/>
    <cellStyle name="SAPBEXexcBad8 2 2 16" xfId="30189"/>
    <cellStyle name="SAPBEXexcBad8 2 2 17" xfId="30190"/>
    <cellStyle name="SAPBEXexcBad8 2 2 18" xfId="30191"/>
    <cellStyle name="SAPBEXexcBad8 2 2 19" xfId="30192"/>
    <cellStyle name="SAPBEXexcBad8 2 2 2" xfId="778"/>
    <cellStyle name="SAPBEXexcBad8 2 2 2 10" xfId="30193"/>
    <cellStyle name="SAPBEXexcBad8 2 2 2 11" xfId="30194"/>
    <cellStyle name="SAPBEXexcBad8 2 2 2 12" xfId="30195"/>
    <cellStyle name="SAPBEXexcBad8 2 2 2 13" xfId="30196"/>
    <cellStyle name="SAPBEXexcBad8 2 2 2 14" xfId="30197"/>
    <cellStyle name="SAPBEXexcBad8 2 2 2 15" xfId="30198"/>
    <cellStyle name="SAPBEXexcBad8 2 2 2 16" xfId="30199"/>
    <cellStyle name="SAPBEXexcBad8 2 2 2 17" xfId="30200"/>
    <cellStyle name="SAPBEXexcBad8 2 2 2 18" xfId="30201"/>
    <cellStyle name="SAPBEXexcBad8 2 2 2 19" xfId="30202"/>
    <cellStyle name="SAPBEXexcBad8 2 2 2 2" xfId="1729"/>
    <cellStyle name="SAPBEXexcBad8 2 2 2 2 2" xfId="7180"/>
    <cellStyle name="SAPBEXexcBad8 2 2 2 2 2 2" xfId="7181"/>
    <cellStyle name="SAPBEXexcBad8 2 2 2 2 2 2 2" xfId="7182"/>
    <cellStyle name="SAPBEXexcBad8 2 2 2 2 2 2 2 2" xfId="7183"/>
    <cellStyle name="SAPBEXexcBad8 2 2 2 2 2 2 3" xfId="7184"/>
    <cellStyle name="SAPBEXexcBad8 2 2 2 2 2 3" xfId="7185"/>
    <cellStyle name="SAPBEXexcBad8 2 2 2 2 2 3 2" xfId="7186"/>
    <cellStyle name="SAPBEXexcBad8 2 2 2 2 2 3 2 2" xfId="7187"/>
    <cellStyle name="SAPBEXexcBad8 2 2 2 2 2 4" xfId="7188"/>
    <cellStyle name="SAPBEXexcBad8 2 2 2 2 2 4 2" xfId="7189"/>
    <cellStyle name="SAPBEXexcBad8 2 2 2 2 3" xfId="7190"/>
    <cellStyle name="SAPBEXexcBad8 2 2 2 2 3 2" xfId="7191"/>
    <cellStyle name="SAPBEXexcBad8 2 2 2 2 3 2 2" xfId="7192"/>
    <cellStyle name="SAPBEXexcBad8 2 2 2 2 3 3" xfId="7193"/>
    <cellStyle name="SAPBEXexcBad8 2 2 2 2 4" xfId="7194"/>
    <cellStyle name="SAPBEXexcBad8 2 2 2 2 4 2" xfId="7195"/>
    <cellStyle name="SAPBEXexcBad8 2 2 2 2 4 2 2" xfId="7196"/>
    <cellStyle name="SAPBEXexcBad8 2 2 2 2 5" xfId="7197"/>
    <cellStyle name="SAPBEXexcBad8 2 2 2 2 5 2" xfId="7198"/>
    <cellStyle name="SAPBEXexcBad8 2 2 2 2 6" xfId="30203"/>
    <cellStyle name="SAPBEXexcBad8 2 2 2 2 7" xfId="30204"/>
    <cellStyle name="SAPBEXexcBad8 2 2 2 2 8" xfId="49671"/>
    <cellStyle name="SAPBEXexcBad8 2 2 2 20" xfId="30205"/>
    <cellStyle name="SAPBEXexcBad8 2 2 2 21" xfId="30206"/>
    <cellStyle name="SAPBEXexcBad8 2 2 2 22" xfId="30207"/>
    <cellStyle name="SAPBEXexcBad8 2 2 2 23" xfId="30208"/>
    <cellStyle name="SAPBEXexcBad8 2 2 2 24" xfId="30209"/>
    <cellStyle name="SAPBEXexcBad8 2 2 2 25" xfId="30210"/>
    <cellStyle name="SAPBEXexcBad8 2 2 2 26" xfId="30211"/>
    <cellStyle name="SAPBEXexcBad8 2 2 2 27" xfId="30212"/>
    <cellStyle name="SAPBEXexcBad8 2 2 2 28" xfId="48280"/>
    <cellStyle name="SAPBEXexcBad8 2 2 2 29" xfId="49156"/>
    <cellStyle name="SAPBEXexcBad8 2 2 2 3" xfId="30213"/>
    <cellStyle name="SAPBEXexcBad8 2 2 2 4" xfId="30214"/>
    <cellStyle name="SAPBEXexcBad8 2 2 2 5" xfId="30215"/>
    <cellStyle name="SAPBEXexcBad8 2 2 2 6" xfId="30216"/>
    <cellStyle name="SAPBEXexcBad8 2 2 2 7" xfId="30217"/>
    <cellStyle name="SAPBEXexcBad8 2 2 2 8" xfId="30218"/>
    <cellStyle name="SAPBEXexcBad8 2 2 2 9" xfId="30219"/>
    <cellStyle name="SAPBEXexcBad8 2 2 20" xfId="30220"/>
    <cellStyle name="SAPBEXexcBad8 2 2 21" xfId="30221"/>
    <cellStyle name="SAPBEXexcBad8 2 2 22" xfId="30222"/>
    <cellStyle name="SAPBEXexcBad8 2 2 23" xfId="30223"/>
    <cellStyle name="SAPBEXexcBad8 2 2 24" xfId="30224"/>
    <cellStyle name="SAPBEXexcBad8 2 2 25" xfId="30225"/>
    <cellStyle name="SAPBEXexcBad8 2 2 26" xfId="30226"/>
    <cellStyle name="SAPBEXexcBad8 2 2 27" xfId="30227"/>
    <cellStyle name="SAPBEXexcBad8 2 2 28" xfId="30228"/>
    <cellStyle name="SAPBEXexcBad8 2 2 29" xfId="30229"/>
    <cellStyle name="SAPBEXexcBad8 2 2 3" xfId="779"/>
    <cellStyle name="SAPBEXexcBad8 2 2 3 10" xfId="30230"/>
    <cellStyle name="SAPBEXexcBad8 2 2 3 11" xfId="30231"/>
    <cellStyle name="SAPBEXexcBad8 2 2 3 12" xfId="30232"/>
    <cellStyle name="SAPBEXexcBad8 2 2 3 13" xfId="30233"/>
    <cellStyle name="SAPBEXexcBad8 2 2 3 14" xfId="30234"/>
    <cellStyle name="SAPBEXexcBad8 2 2 3 15" xfId="30235"/>
    <cellStyle name="SAPBEXexcBad8 2 2 3 16" xfId="30236"/>
    <cellStyle name="SAPBEXexcBad8 2 2 3 17" xfId="30237"/>
    <cellStyle name="SAPBEXexcBad8 2 2 3 18" xfId="30238"/>
    <cellStyle name="SAPBEXexcBad8 2 2 3 19" xfId="30239"/>
    <cellStyle name="SAPBEXexcBad8 2 2 3 2" xfId="1730"/>
    <cellStyle name="SAPBEXexcBad8 2 2 3 2 2" xfId="7199"/>
    <cellStyle name="SAPBEXexcBad8 2 2 3 2 2 2" xfId="7200"/>
    <cellStyle name="SAPBEXexcBad8 2 2 3 2 2 2 2" xfId="7201"/>
    <cellStyle name="SAPBEXexcBad8 2 2 3 2 2 2 2 2" xfId="7202"/>
    <cellStyle name="SAPBEXexcBad8 2 2 3 2 2 2 3" xfId="7203"/>
    <cellStyle name="SAPBEXexcBad8 2 2 3 2 2 3" xfId="7204"/>
    <cellStyle name="SAPBEXexcBad8 2 2 3 2 2 3 2" xfId="7205"/>
    <cellStyle name="SAPBEXexcBad8 2 2 3 2 2 3 2 2" xfId="7206"/>
    <cellStyle name="SAPBEXexcBad8 2 2 3 2 2 4" xfId="7207"/>
    <cellStyle name="SAPBEXexcBad8 2 2 3 2 2 4 2" xfId="7208"/>
    <cellStyle name="SAPBEXexcBad8 2 2 3 2 3" xfId="7209"/>
    <cellStyle name="SAPBEXexcBad8 2 2 3 2 3 2" xfId="7210"/>
    <cellStyle name="SAPBEXexcBad8 2 2 3 2 3 2 2" xfId="7211"/>
    <cellStyle name="SAPBEXexcBad8 2 2 3 2 3 3" xfId="7212"/>
    <cellStyle name="SAPBEXexcBad8 2 2 3 2 4" xfId="7213"/>
    <cellStyle name="SAPBEXexcBad8 2 2 3 2 4 2" xfId="7214"/>
    <cellStyle name="SAPBEXexcBad8 2 2 3 2 4 2 2" xfId="7215"/>
    <cellStyle name="SAPBEXexcBad8 2 2 3 2 5" xfId="7216"/>
    <cellStyle name="SAPBEXexcBad8 2 2 3 2 5 2" xfId="7217"/>
    <cellStyle name="SAPBEXexcBad8 2 2 3 2 6" xfId="30240"/>
    <cellStyle name="SAPBEXexcBad8 2 2 3 2 7" xfId="30241"/>
    <cellStyle name="SAPBEXexcBad8 2 2 3 2 8" xfId="49672"/>
    <cellStyle name="SAPBEXexcBad8 2 2 3 20" xfId="30242"/>
    <cellStyle name="SAPBEXexcBad8 2 2 3 21" xfId="30243"/>
    <cellStyle name="SAPBEXexcBad8 2 2 3 22" xfId="30244"/>
    <cellStyle name="SAPBEXexcBad8 2 2 3 23" xfId="30245"/>
    <cellStyle name="SAPBEXexcBad8 2 2 3 24" xfId="30246"/>
    <cellStyle name="SAPBEXexcBad8 2 2 3 25" xfId="30247"/>
    <cellStyle name="SAPBEXexcBad8 2 2 3 26" xfId="30248"/>
    <cellStyle name="SAPBEXexcBad8 2 2 3 27" xfId="30249"/>
    <cellStyle name="SAPBEXexcBad8 2 2 3 28" xfId="48281"/>
    <cellStyle name="SAPBEXexcBad8 2 2 3 29" xfId="49157"/>
    <cellStyle name="SAPBEXexcBad8 2 2 3 3" xfId="30250"/>
    <cellStyle name="SAPBEXexcBad8 2 2 3 4" xfId="30251"/>
    <cellStyle name="SAPBEXexcBad8 2 2 3 5" xfId="30252"/>
    <cellStyle name="SAPBEXexcBad8 2 2 3 6" xfId="30253"/>
    <cellStyle name="SAPBEXexcBad8 2 2 3 7" xfId="30254"/>
    <cellStyle name="SAPBEXexcBad8 2 2 3 8" xfId="30255"/>
    <cellStyle name="SAPBEXexcBad8 2 2 3 9" xfId="30256"/>
    <cellStyle name="SAPBEXexcBad8 2 2 30" xfId="30257"/>
    <cellStyle name="SAPBEXexcBad8 2 2 31" xfId="30258"/>
    <cellStyle name="SAPBEXexcBad8 2 2 32" xfId="30259"/>
    <cellStyle name="SAPBEXexcBad8 2 2 33" xfId="48282"/>
    <cellStyle name="SAPBEXexcBad8 2 2 34" xfId="49155"/>
    <cellStyle name="SAPBEXexcBad8 2 2 4" xfId="780"/>
    <cellStyle name="SAPBEXexcBad8 2 2 4 10" xfId="30260"/>
    <cellStyle name="SAPBEXexcBad8 2 2 4 11" xfId="30261"/>
    <cellStyle name="SAPBEXexcBad8 2 2 4 12" xfId="30262"/>
    <cellStyle name="SAPBEXexcBad8 2 2 4 13" xfId="30263"/>
    <cellStyle name="SAPBEXexcBad8 2 2 4 14" xfId="30264"/>
    <cellStyle name="SAPBEXexcBad8 2 2 4 15" xfId="30265"/>
    <cellStyle name="SAPBEXexcBad8 2 2 4 16" xfId="30266"/>
    <cellStyle name="SAPBEXexcBad8 2 2 4 17" xfId="30267"/>
    <cellStyle name="SAPBEXexcBad8 2 2 4 18" xfId="30268"/>
    <cellStyle name="SAPBEXexcBad8 2 2 4 19" xfId="30269"/>
    <cellStyle name="SAPBEXexcBad8 2 2 4 2" xfId="1731"/>
    <cellStyle name="SAPBEXexcBad8 2 2 4 2 2" xfId="7218"/>
    <cellStyle name="SAPBEXexcBad8 2 2 4 2 2 2" xfId="7219"/>
    <cellStyle name="SAPBEXexcBad8 2 2 4 2 2 2 2" xfId="7220"/>
    <cellStyle name="SAPBEXexcBad8 2 2 4 2 2 2 2 2" xfId="7221"/>
    <cellStyle name="SAPBEXexcBad8 2 2 4 2 2 2 3" xfId="7222"/>
    <cellStyle name="SAPBEXexcBad8 2 2 4 2 2 3" xfId="7223"/>
    <cellStyle name="SAPBEXexcBad8 2 2 4 2 2 3 2" xfId="7224"/>
    <cellStyle name="SAPBEXexcBad8 2 2 4 2 2 3 2 2" xfId="7225"/>
    <cellStyle name="SAPBEXexcBad8 2 2 4 2 2 4" xfId="7226"/>
    <cellStyle name="SAPBEXexcBad8 2 2 4 2 2 4 2" xfId="7227"/>
    <cellStyle name="SAPBEXexcBad8 2 2 4 2 3" xfId="7228"/>
    <cellStyle name="SAPBEXexcBad8 2 2 4 2 3 2" xfId="7229"/>
    <cellStyle name="SAPBEXexcBad8 2 2 4 2 3 2 2" xfId="7230"/>
    <cellStyle name="SAPBEXexcBad8 2 2 4 2 3 3" xfId="7231"/>
    <cellStyle name="SAPBEXexcBad8 2 2 4 2 4" xfId="7232"/>
    <cellStyle name="SAPBEXexcBad8 2 2 4 2 4 2" xfId="7233"/>
    <cellStyle name="SAPBEXexcBad8 2 2 4 2 4 2 2" xfId="7234"/>
    <cellStyle name="SAPBEXexcBad8 2 2 4 2 5" xfId="7235"/>
    <cellStyle name="SAPBEXexcBad8 2 2 4 2 5 2" xfId="7236"/>
    <cellStyle name="SAPBEXexcBad8 2 2 4 2 6" xfId="30270"/>
    <cellStyle name="SAPBEXexcBad8 2 2 4 2 7" xfId="30271"/>
    <cellStyle name="SAPBEXexcBad8 2 2 4 2 8" xfId="49673"/>
    <cellStyle name="SAPBEXexcBad8 2 2 4 20" xfId="30272"/>
    <cellStyle name="SAPBEXexcBad8 2 2 4 21" xfId="30273"/>
    <cellStyle name="SAPBEXexcBad8 2 2 4 22" xfId="30274"/>
    <cellStyle name="SAPBEXexcBad8 2 2 4 23" xfId="30275"/>
    <cellStyle name="SAPBEXexcBad8 2 2 4 24" xfId="30276"/>
    <cellStyle name="SAPBEXexcBad8 2 2 4 25" xfId="30277"/>
    <cellStyle name="SAPBEXexcBad8 2 2 4 26" xfId="30278"/>
    <cellStyle name="SAPBEXexcBad8 2 2 4 27" xfId="30279"/>
    <cellStyle name="SAPBEXexcBad8 2 2 4 28" xfId="48283"/>
    <cellStyle name="SAPBEXexcBad8 2 2 4 29" xfId="49158"/>
    <cellStyle name="SAPBEXexcBad8 2 2 4 3" xfId="30280"/>
    <cellStyle name="SAPBEXexcBad8 2 2 4 4" xfId="30281"/>
    <cellStyle name="SAPBEXexcBad8 2 2 4 5" xfId="30282"/>
    <cellStyle name="SAPBEXexcBad8 2 2 4 6" xfId="30283"/>
    <cellStyle name="SAPBEXexcBad8 2 2 4 7" xfId="30284"/>
    <cellStyle name="SAPBEXexcBad8 2 2 4 8" xfId="30285"/>
    <cellStyle name="SAPBEXexcBad8 2 2 4 9" xfId="30286"/>
    <cellStyle name="SAPBEXexcBad8 2 2 5" xfId="781"/>
    <cellStyle name="SAPBEXexcBad8 2 2 5 10" xfId="30287"/>
    <cellStyle name="SAPBEXexcBad8 2 2 5 11" xfId="30288"/>
    <cellStyle name="SAPBEXexcBad8 2 2 5 12" xfId="30289"/>
    <cellStyle name="SAPBEXexcBad8 2 2 5 13" xfId="30290"/>
    <cellStyle name="SAPBEXexcBad8 2 2 5 14" xfId="30291"/>
    <cellStyle name="SAPBEXexcBad8 2 2 5 15" xfId="30292"/>
    <cellStyle name="SAPBEXexcBad8 2 2 5 16" xfId="30293"/>
    <cellStyle name="SAPBEXexcBad8 2 2 5 17" xfId="30294"/>
    <cellStyle name="SAPBEXexcBad8 2 2 5 18" xfId="30295"/>
    <cellStyle name="SAPBEXexcBad8 2 2 5 19" xfId="30296"/>
    <cellStyle name="SAPBEXexcBad8 2 2 5 2" xfId="1732"/>
    <cellStyle name="SAPBEXexcBad8 2 2 5 2 2" xfId="7237"/>
    <cellStyle name="SAPBEXexcBad8 2 2 5 2 2 2" xfId="7238"/>
    <cellStyle name="SAPBEXexcBad8 2 2 5 2 2 2 2" xfId="7239"/>
    <cellStyle name="SAPBEXexcBad8 2 2 5 2 2 2 2 2" xfId="7240"/>
    <cellStyle name="SAPBEXexcBad8 2 2 5 2 2 2 3" xfId="7241"/>
    <cellStyle name="SAPBEXexcBad8 2 2 5 2 2 3" xfId="7242"/>
    <cellStyle name="SAPBEXexcBad8 2 2 5 2 2 3 2" xfId="7243"/>
    <cellStyle name="SAPBEXexcBad8 2 2 5 2 2 3 2 2" xfId="7244"/>
    <cellStyle name="SAPBEXexcBad8 2 2 5 2 2 4" xfId="7245"/>
    <cellStyle name="SAPBEXexcBad8 2 2 5 2 2 4 2" xfId="7246"/>
    <cellStyle name="SAPBEXexcBad8 2 2 5 2 3" xfId="7247"/>
    <cellStyle name="SAPBEXexcBad8 2 2 5 2 3 2" xfId="7248"/>
    <cellStyle name="SAPBEXexcBad8 2 2 5 2 3 2 2" xfId="7249"/>
    <cellStyle name="SAPBEXexcBad8 2 2 5 2 3 3" xfId="7250"/>
    <cellStyle name="SAPBEXexcBad8 2 2 5 2 4" xfId="7251"/>
    <cellStyle name="SAPBEXexcBad8 2 2 5 2 4 2" xfId="7252"/>
    <cellStyle name="SAPBEXexcBad8 2 2 5 2 4 2 2" xfId="7253"/>
    <cellStyle name="SAPBEXexcBad8 2 2 5 2 5" xfId="7254"/>
    <cellStyle name="SAPBEXexcBad8 2 2 5 2 5 2" xfId="7255"/>
    <cellStyle name="SAPBEXexcBad8 2 2 5 2 6" xfId="30297"/>
    <cellStyle name="SAPBEXexcBad8 2 2 5 2 7" xfId="30298"/>
    <cellStyle name="SAPBEXexcBad8 2 2 5 2 8" xfId="49674"/>
    <cellStyle name="SAPBEXexcBad8 2 2 5 20" xfId="30299"/>
    <cellStyle name="SAPBEXexcBad8 2 2 5 21" xfId="30300"/>
    <cellStyle name="SAPBEXexcBad8 2 2 5 22" xfId="30301"/>
    <cellStyle name="SAPBEXexcBad8 2 2 5 23" xfId="30302"/>
    <cellStyle name="SAPBEXexcBad8 2 2 5 24" xfId="30303"/>
    <cellStyle name="SAPBEXexcBad8 2 2 5 25" xfId="30304"/>
    <cellStyle name="SAPBEXexcBad8 2 2 5 26" xfId="30305"/>
    <cellStyle name="SAPBEXexcBad8 2 2 5 27" xfId="30306"/>
    <cellStyle name="SAPBEXexcBad8 2 2 5 28" xfId="48284"/>
    <cellStyle name="SAPBEXexcBad8 2 2 5 29" xfId="49159"/>
    <cellStyle name="SAPBEXexcBad8 2 2 5 3" xfId="30307"/>
    <cellStyle name="SAPBEXexcBad8 2 2 5 4" xfId="30308"/>
    <cellStyle name="SAPBEXexcBad8 2 2 5 5" xfId="30309"/>
    <cellStyle name="SAPBEXexcBad8 2 2 5 6" xfId="30310"/>
    <cellStyle name="SAPBEXexcBad8 2 2 5 7" xfId="30311"/>
    <cellStyle name="SAPBEXexcBad8 2 2 5 8" xfId="30312"/>
    <cellStyle name="SAPBEXexcBad8 2 2 5 9" xfId="30313"/>
    <cellStyle name="SAPBEXexcBad8 2 2 6" xfId="782"/>
    <cellStyle name="SAPBEXexcBad8 2 2 6 10" xfId="30314"/>
    <cellStyle name="SAPBEXexcBad8 2 2 6 11" xfId="30315"/>
    <cellStyle name="SAPBEXexcBad8 2 2 6 12" xfId="30316"/>
    <cellStyle name="SAPBEXexcBad8 2 2 6 13" xfId="30317"/>
    <cellStyle name="SAPBEXexcBad8 2 2 6 14" xfId="30318"/>
    <cellStyle name="SAPBEXexcBad8 2 2 6 15" xfId="30319"/>
    <cellStyle name="SAPBEXexcBad8 2 2 6 16" xfId="30320"/>
    <cellStyle name="SAPBEXexcBad8 2 2 6 17" xfId="30321"/>
    <cellStyle name="SAPBEXexcBad8 2 2 6 18" xfId="30322"/>
    <cellStyle name="SAPBEXexcBad8 2 2 6 19" xfId="30323"/>
    <cellStyle name="SAPBEXexcBad8 2 2 6 2" xfId="1733"/>
    <cellStyle name="SAPBEXexcBad8 2 2 6 2 2" xfId="7256"/>
    <cellStyle name="SAPBEXexcBad8 2 2 6 2 2 2" xfId="7257"/>
    <cellStyle name="SAPBEXexcBad8 2 2 6 2 2 2 2" xfId="7258"/>
    <cellStyle name="SAPBEXexcBad8 2 2 6 2 2 2 2 2" xfId="7259"/>
    <cellStyle name="SAPBEXexcBad8 2 2 6 2 2 2 3" xfId="7260"/>
    <cellStyle name="SAPBEXexcBad8 2 2 6 2 2 3" xfId="7261"/>
    <cellStyle name="SAPBEXexcBad8 2 2 6 2 2 3 2" xfId="7262"/>
    <cellStyle name="SAPBEXexcBad8 2 2 6 2 2 3 2 2" xfId="7263"/>
    <cellStyle name="SAPBEXexcBad8 2 2 6 2 2 4" xfId="7264"/>
    <cellStyle name="SAPBEXexcBad8 2 2 6 2 2 4 2" xfId="7265"/>
    <cellStyle name="SAPBEXexcBad8 2 2 6 2 3" xfId="7266"/>
    <cellStyle name="SAPBEXexcBad8 2 2 6 2 3 2" xfId="7267"/>
    <cellStyle name="SAPBEXexcBad8 2 2 6 2 3 2 2" xfId="7268"/>
    <cellStyle name="SAPBEXexcBad8 2 2 6 2 3 3" xfId="7269"/>
    <cellStyle name="SAPBEXexcBad8 2 2 6 2 4" xfId="7270"/>
    <cellStyle name="SAPBEXexcBad8 2 2 6 2 4 2" xfId="7271"/>
    <cellStyle name="SAPBEXexcBad8 2 2 6 2 4 2 2" xfId="7272"/>
    <cellStyle name="SAPBEXexcBad8 2 2 6 2 5" xfId="7273"/>
    <cellStyle name="SAPBEXexcBad8 2 2 6 2 5 2" xfId="7274"/>
    <cellStyle name="SAPBEXexcBad8 2 2 6 2 6" xfId="30324"/>
    <cellStyle name="SAPBEXexcBad8 2 2 6 2 7" xfId="30325"/>
    <cellStyle name="SAPBEXexcBad8 2 2 6 2 8" xfId="49675"/>
    <cellStyle name="SAPBEXexcBad8 2 2 6 20" xfId="30326"/>
    <cellStyle name="SAPBEXexcBad8 2 2 6 21" xfId="30327"/>
    <cellStyle name="SAPBEXexcBad8 2 2 6 22" xfId="30328"/>
    <cellStyle name="SAPBEXexcBad8 2 2 6 23" xfId="30329"/>
    <cellStyle name="SAPBEXexcBad8 2 2 6 24" xfId="30330"/>
    <cellStyle name="SAPBEXexcBad8 2 2 6 25" xfId="30331"/>
    <cellStyle name="SAPBEXexcBad8 2 2 6 26" xfId="30332"/>
    <cellStyle name="SAPBEXexcBad8 2 2 6 27" xfId="30333"/>
    <cellStyle name="SAPBEXexcBad8 2 2 6 28" xfId="48285"/>
    <cellStyle name="SAPBEXexcBad8 2 2 6 29" xfId="49160"/>
    <cellStyle name="SAPBEXexcBad8 2 2 6 3" xfId="30334"/>
    <cellStyle name="SAPBEXexcBad8 2 2 6 4" xfId="30335"/>
    <cellStyle name="SAPBEXexcBad8 2 2 6 5" xfId="30336"/>
    <cellStyle name="SAPBEXexcBad8 2 2 6 6" xfId="30337"/>
    <cellStyle name="SAPBEXexcBad8 2 2 6 7" xfId="30338"/>
    <cellStyle name="SAPBEXexcBad8 2 2 6 8" xfId="30339"/>
    <cellStyle name="SAPBEXexcBad8 2 2 6 9" xfId="30340"/>
    <cellStyle name="SAPBEXexcBad8 2 2 7" xfId="1734"/>
    <cellStyle name="SAPBEXexcBad8 2 2 7 2" xfId="7275"/>
    <cellStyle name="SAPBEXexcBad8 2 2 7 2 2" xfId="7276"/>
    <cellStyle name="SAPBEXexcBad8 2 2 7 2 2 2" xfId="7277"/>
    <cellStyle name="SAPBEXexcBad8 2 2 7 2 2 2 2" xfId="7278"/>
    <cellStyle name="SAPBEXexcBad8 2 2 7 2 2 3" xfId="7279"/>
    <cellStyle name="SAPBEXexcBad8 2 2 7 2 3" xfId="7280"/>
    <cellStyle name="SAPBEXexcBad8 2 2 7 2 3 2" xfId="7281"/>
    <cellStyle name="SAPBEXexcBad8 2 2 7 2 3 2 2" xfId="7282"/>
    <cellStyle name="SAPBEXexcBad8 2 2 7 2 4" xfId="7283"/>
    <cellStyle name="SAPBEXexcBad8 2 2 7 2 4 2" xfId="7284"/>
    <cellStyle name="SAPBEXexcBad8 2 2 7 3" xfId="7285"/>
    <cellStyle name="SAPBEXexcBad8 2 2 7 3 2" xfId="7286"/>
    <cellStyle name="SAPBEXexcBad8 2 2 7 3 2 2" xfId="7287"/>
    <cellStyle name="SAPBEXexcBad8 2 2 7 3 3" xfId="7288"/>
    <cellStyle name="SAPBEXexcBad8 2 2 7 4" xfId="7289"/>
    <cellStyle name="SAPBEXexcBad8 2 2 7 4 2" xfId="7290"/>
    <cellStyle name="SAPBEXexcBad8 2 2 7 4 2 2" xfId="7291"/>
    <cellStyle name="SAPBEXexcBad8 2 2 7 5" xfId="7292"/>
    <cellStyle name="SAPBEXexcBad8 2 2 7 5 2" xfId="7293"/>
    <cellStyle name="SAPBEXexcBad8 2 2 7 6" xfId="30341"/>
    <cellStyle name="SAPBEXexcBad8 2 2 7 7" xfId="30342"/>
    <cellStyle name="SAPBEXexcBad8 2 2 7 8" xfId="49670"/>
    <cellStyle name="SAPBEXexcBad8 2 2 8" xfId="30343"/>
    <cellStyle name="SAPBEXexcBad8 2 2 9" xfId="30344"/>
    <cellStyle name="SAPBEXexcBad8 2 20" xfId="30345"/>
    <cellStyle name="SAPBEXexcBad8 2 21" xfId="30346"/>
    <cellStyle name="SAPBEXexcBad8 2 22" xfId="30347"/>
    <cellStyle name="SAPBEXexcBad8 2 23" xfId="30348"/>
    <cellStyle name="SAPBEXexcBad8 2 24" xfId="30349"/>
    <cellStyle name="SAPBEXexcBad8 2 25" xfId="30350"/>
    <cellStyle name="SAPBEXexcBad8 2 26" xfId="30351"/>
    <cellStyle name="SAPBEXexcBad8 2 27" xfId="30352"/>
    <cellStyle name="SAPBEXexcBad8 2 28" xfId="30353"/>
    <cellStyle name="SAPBEXexcBad8 2 29" xfId="30354"/>
    <cellStyle name="SAPBEXexcBad8 2 3" xfId="783"/>
    <cellStyle name="SAPBEXexcBad8 2 3 10" xfId="30355"/>
    <cellStyle name="SAPBEXexcBad8 2 3 11" xfId="30356"/>
    <cellStyle name="SAPBEXexcBad8 2 3 12" xfId="30357"/>
    <cellStyle name="SAPBEXexcBad8 2 3 13" xfId="30358"/>
    <cellStyle name="SAPBEXexcBad8 2 3 14" xfId="30359"/>
    <cellStyle name="SAPBEXexcBad8 2 3 15" xfId="30360"/>
    <cellStyle name="SAPBEXexcBad8 2 3 16" xfId="30361"/>
    <cellStyle name="SAPBEXexcBad8 2 3 17" xfId="30362"/>
    <cellStyle name="SAPBEXexcBad8 2 3 18" xfId="30363"/>
    <cellStyle name="SAPBEXexcBad8 2 3 19" xfId="30364"/>
    <cellStyle name="SAPBEXexcBad8 2 3 2" xfId="1735"/>
    <cellStyle name="SAPBEXexcBad8 2 3 2 2" xfId="7294"/>
    <cellStyle name="SAPBEXexcBad8 2 3 2 2 2" xfId="7295"/>
    <cellStyle name="SAPBEXexcBad8 2 3 2 2 2 2" xfId="7296"/>
    <cellStyle name="SAPBEXexcBad8 2 3 2 2 2 2 2" xfId="7297"/>
    <cellStyle name="SAPBEXexcBad8 2 3 2 2 2 3" xfId="7298"/>
    <cellStyle name="SAPBEXexcBad8 2 3 2 2 3" xfId="7299"/>
    <cellStyle name="SAPBEXexcBad8 2 3 2 2 3 2" xfId="7300"/>
    <cellStyle name="SAPBEXexcBad8 2 3 2 2 3 2 2" xfId="7301"/>
    <cellStyle name="SAPBEXexcBad8 2 3 2 2 4" xfId="7302"/>
    <cellStyle name="SAPBEXexcBad8 2 3 2 2 4 2" xfId="7303"/>
    <cellStyle name="SAPBEXexcBad8 2 3 2 3" xfId="7304"/>
    <cellStyle name="SAPBEXexcBad8 2 3 2 3 2" xfId="7305"/>
    <cellStyle name="SAPBEXexcBad8 2 3 2 3 2 2" xfId="7306"/>
    <cellStyle name="SAPBEXexcBad8 2 3 2 3 3" xfId="7307"/>
    <cellStyle name="SAPBEXexcBad8 2 3 2 4" xfId="7308"/>
    <cellStyle name="SAPBEXexcBad8 2 3 2 4 2" xfId="7309"/>
    <cellStyle name="SAPBEXexcBad8 2 3 2 4 2 2" xfId="7310"/>
    <cellStyle name="SAPBEXexcBad8 2 3 2 5" xfId="7311"/>
    <cellStyle name="SAPBEXexcBad8 2 3 2 5 2" xfId="7312"/>
    <cellStyle name="SAPBEXexcBad8 2 3 2 6" xfId="30365"/>
    <cellStyle name="SAPBEXexcBad8 2 3 2 7" xfId="30366"/>
    <cellStyle name="SAPBEXexcBad8 2 3 2 8" xfId="49676"/>
    <cellStyle name="SAPBEXexcBad8 2 3 20" xfId="30367"/>
    <cellStyle name="SAPBEXexcBad8 2 3 21" xfId="30368"/>
    <cellStyle name="SAPBEXexcBad8 2 3 22" xfId="30369"/>
    <cellStyle name="SAPBEXexcBad8 2 3 23" xfId="30370"/>
    <cellStyle name="SAPBEXexcBad8 2 3 24" xfId="30371"/>
    <cellStyle name="SAPBEXexcBad8 2 3 25" xfId="30372"/>
    <cellStyle name="SAPBEXexcBad8 2 3 26" xfId="30373"/>
    <cellStyle name="SAPBEXexcBad8 2 3 27" xfId="30374"/>
    <cellStyle name="SAPBEXexcBad8 2 3 28" xfId="48286"/>
    <cellStyle name="SAPBEXexcBad8 2 3 29" xfId="49161"/>
    <cellStyle name="SAPBEXexcBad8 2 3 3" xfId="30375"/>
    <cellStyle name="SAPBEXexcBad8 2 3 4" xfId="30376"/>
    <cellStyle name="SAPBEXexcBad8 2 3 5" xfId="30377"/>
    <cellStyle name="SAPBEXexcBad8 2 3 6" xfId="30378"/>
    <cellStyle name="SAPBEXexcBad8 2 3 7" xfId="30379"/>
    <cellStyle name="SAPBEXexcBad8 2 3 8" xfId="30380"/>
    <cellStyle name="SAPBEXexcBad8 2 3 9" xfId="30381"/>
    <cellStyle name="SAPBEXexcBad8 2 30" xfId="30382"/>
    <cellStyle name="SAPBEXexcBad8 2 31" xfId="30383"/>
    <cellStyle name="SAPBEXexcBad8 2 32" xfId="30384"/>
    <cellStyle name="SAPBEXexcBad8 2 33" xfId="48287"/>
    <cellStyle name="SAPBEXexcBad8 2 34" xfId="49154"/>
    <cellStyle name="SAPBEXexcBad8 2 4" xfId="784"/>
    <cellStyle name="SAPBEXexcBad8 2 4 10" xfId="30385"/>
    <cellStyle name="SAPBEXexcBad8 2 4 11" xfId="30386"/>
    <cellStyle name="SAPBEXexcBad8 2 4 12" xfId="30387"/>
    <cellStyle name="SAPBEXexcBad8 2 4 13" xfId="30388"/>
    <cellStyle name="SAPBEXexcBad8 2 4 14" xfId="30389"/>
    <cellStyle name="SAPBEXexcBad8 2 4 15" xfId="30390"/>
    <cellStyle name="SAPBEXexcBad8 2 4 16" xfId="30391"/>
    <cellStyle name="SAPBEXexcBad8 2 4 17" xfId="30392"/>
    <cellStyle name="SAPBEXexcBad8 2 4 18" xfId="30393"/>
    <cellStyle name="SAPBEXexcBad8 2 4 19" xfId="30394"/>
    <cellStyle name="SAPBEXexcBad8 2 4 2" xfId="1736"/>
    <cellStyle name="SAPBEXexcBad8 2 4 2 2" xfId="7313"/>
    <cellStyle name="SAPBEXexcBad8 2 4 2 2 2" xfId="7314"/>
    <cellStyle name="SAPBEXexcBad8 2 4 2 2 2 2" xfId="7315"/>
    <cellStyle name="SAPBEXexcBad8 2 4 2 2 2 2 2" xfId="7316"/>
    <cellStyle name="SAPBEXexcBad8 2 4 2 2 2 3" xfId="7317"/>
    <cellStyle name="SAPBEXexcBad8 2 4 2 2 3" xfId="7318"/>
    <cellStyle name="SAPBEXexcBad8 2 4 2 2 3 2" xfId="7319"/>
    <cellStyle name="SAPBEXexcBad8 2 4 2 2 3 2 2" xfId="7320"/>
    <cellStyle name="SAPBEXexcBad8 2 4 2 2 4" xfId="7321"/>
    <cellStyle name="SAPBEXexcBad8 2 4 2 2 4 2" xfId="7322"/>
    <cellStyle name="SAPBEXexcBad8 2 4 2 3" xfId="7323"/>
    <cellStyle name="SAPBEXexcBad8 2 4 2 3 2" xfId="7324"/>
    <cellStyle name="SAPBEXexcBad8 2 4 2 3 2 2" xfId="7325"/>
    <cellStyle name="SAPBEXexcBad8 2 4 2 3 3" xfId="7326"/>
    <cellStyle name="SAPBEXexcBad8 2 4 2 4" xfId="7327"/>
    <cellStyle name="SAPBEXexcBad8 2 4 2 4 2" xfId="7328"/>
    <cellStyle name="SAPBEXexcBad8 2 4 2 4 2 2" xfId="7329"/>
    <cellStyle name="SAPBEXexcBad8 2 4 2 5" xfId="7330"/>
    <cellStyle name="SAPBEXexcBad8 2 4 2 5 2" xfId="7331"/>
    <cellStyle name="SAPBEXexcBad8 2 4 2 6" xfId="30395"/>
    <cellStyle name="SAPBEXexcBad8 2 4 2 7" xfId="30396"/>
    <cellStyle name="SAPBEXexcBad8 2 4 2 8" xfId="49677"/>
    <cellStyle name="SAPBEXexcBad8 2 4 20" xfId="30397"/>
    <cellStyle name="SAPBEXexcBad8 2 4 21" xfId="30398"/>
    <cellStyle name="SAPBEXexcBad8 2 4 22" xfId="30399"/>
    <cellStyle name="SAPBEXexcBad8 2 4 23" xfId="30400"/>
    <cellStyle name="SAPBEXexcBad8 2 4 24" xfId="30401"/>
    <cellStyle name="SAPBEXexcBad8 2 4 25" xfId="30402"/>
    <cellStyle name="SAPBEXexcBad8 2 4 26" xfId="30403"/>
    <cellStyle name="SAPBEXexcBad8 2 4 27" xfId="30404"/>
    <cellStyle name="SAPBEXexcBad8 2 4 28" xfId="48288"/>
    <cellStyle name="SAPBEXexcBad8 2 4 29" xfId="49162"/>
    <cellStyle name="SAPBEXexcBad8 2 4 3" xfId="30405"/>
    <cellStyle name="SAPBEXexcBad8 2 4 4" xfId="30406"/>
    <cellStyle name="SAPBEXexcBad8 2 4 5" xfId="30407"/>
    <cellStyle name="SAPBEXexcBad8 2 4 6" xfId="30408"/>
    <cellStyle name="SAPBEXexcBad8 2 4 7" xfId="30409"/>
    <cellStyle name="SAPBEXexcBad8 2 4 8" xfId="30410"/>
    <cellStyle name="SAPBEXexcBad8 2 4 9" xfId="30411"/>
    <cellStyle name="SAPBEXexcBad8 2 5" xfId="785"/>
    <cellStyle name="SAPBEXexcBad8 2 5 10" xfId="30412"/>
    <cellStyle name="SAPBEXexcBad8 2 5 11" xfId="30413"/>
    <cellStyle name="SAPBEXexcBad8 2 5 12" xfId="30414"/>
    <cellStyle name="SAPBEXexcBad8 2 5 13" xfId="30415"/>
    <cellStyle name="SAPBEXexcBad8 2 5 14" xfId="30416"/>
    <cellStyle name="SAPBEXexcBad8 2 5 15" xfId="30417"/>
    <cellStyle name="SAPBEXexcBad8 2 5 16" xfId="30418"/>
    <cellStyle name="SAPBEXexcBad8 2 5 17" xfId="30419"/>
    <cellStyle name="SAPBEXexcBad8 2 5 18" xfId="30420"/>
    <cellStyle name="SAPBEXexcBad8 2 5 19" xfId="30421"/>
    <cellStyle name="SAPBEXexcBad8 2 5 2" xfId="1737"/>
    <cellStyle name="SAPBEXexcBad8 2 5 2 2" xfId="7332"/>
    <cellStyle name="SAPBEXexcBad8 2 5 2 2 2" xfId="7333"/>
    <cellStyle name="SAPBEXexcBad8 2 5 2 2 2 2" xfId="7334"/>
    <cellStyle name="SAPBEXexcBad8 2 5 2 2 2 2 2" xfId="7335"/>
    <cellStyle name="SAPBEXexcBad8 2 5 2 2 2 3" xfId="7336"/>
    <cellStyle name="SAPBEXexcBad8 2 5 2 2 3" xfId="7337"/>
    <cellStyle name="SAPBEXexcBad8 2 5 2 2 3 2" xfId="7338"/>
    <cellStyle name="SAPBEXexcBad8 2 5 2 2 3 2 2" xfId="7339"/>
    <cellStyle name="SAPBEXexcBad8 2 5 2 2 4" xfId="7340"/>
    <cellStyle name="SAPBEXexcBad8 2 5 2 2 4 2" xfId="7341"/>
    <cellStyle name="SAPBEXexcBad8 2 5 2 3" xfId="7342"/>
    <cellStyle name="SAPBEXexcBad8 2 5 2 3 2" xfId="7343"/>
    <cellStyle name="SAPBEXexcBad8 2 5 2 3 2 2" xfId="7344"/>
    <cellStyle name="SAPBEXexcBad8 2 5 2 3 3" xfId="7345"/>
    <cellStyle name="SAPBEXexcBad8 2 5 2 4" xfId="7346"/>
    <cellStyle name="SAPBEXexcBad8 2 5 2 4 2" xfId="7347"/>
    <cellStyle name="SAPBEXexcBad8 2 5 2 4 2 2" xfId="7348"/>
    <cellStyle name="SAPBEXexcBad8 2 5 2 5" xfId="7349"/>
    <cellStyle name="SAPBEXexcBad8 2 5 2 5 2" xfId="7350"/>
    <cellStyle name="SAPBEXexcBad8 2 5 2 6" xfId="30422"/>
    <cellStyle name="SAPBEXexcBad8 2 5 2 7" xfId="30423"/>
    <cellStyle name="SAPBEXexcBad8 2 5 2 8" xfId="49678"/>
    <cellStyle name="SAPBEXexcBad8 2 5 20" xfId="30424"/>
    <cellStyle name="SAPBEXexcBad8 2 5 21" xfId="30425"/>
    <cellStyle name="SAPBEXexcBad8 2 5 22" xfId="30426"/>
    <cellStyle name="SAPBEXexcBad8 2 5 23" xfId="30427"/>
    <cellStyle name="SAPBEXexcBad8 2 5 24" xfId="30428"/>
    <cellStyle name="SAPBEXexcBad8 2 5 25" xfId="30429"/>
    <cellStyle name="SAPBEXexcBad8 2 5 26" xfId="30430"/>
    <cellStyle name="SAPBEXexcBad8 2 5 27" xfId="30431"/>
    <cellStyle name="SAPBEXexcBad8 2 5 28" xfId="48289"/>
    <cellStyle name="SAPBEXexcBad8 2 5 29" xfId="49163"/>
    <cellStyle name="SAPBEXexcBad8 2 5 3" xfId="30432"/>
    <cellStyle name="SAPBEXexcBad8 2 5 4" xfId="30433"/>
    <cellStyle name="SAPBEXexcBad8 2 5 5" xfId="30434"/>
    <cellStyle name="SAPBEXexcBad8 2 5 6" xfId="30435"/>
    <cellStyle name="SAPBEXexcBad8 2 5 7" xfId="30436"/>
    <cellStyle name="SAPBEXexcBad8 2 5 8" xfId="30437"/>
    <cellStyle name="SAPBEXexcBad8 2 5 9" xfId="30438"/>
    <cellStyle name="SAPBEXexcBad8 2 6" xfId="786"/>
    <cellStyle name="SAPBEXexcBad8 2 6 10" xfId="30439"/>
    <cellStyle name="SAPBEXexcBad8 2 6 11" xfId="30440"/>
    <cellStyle name="SAPBEXexcBad8 2 6 12" xfId="30441"/>
    <cellStyle name="SAPBEXexcBad8 2 6 13" xfId="30442"/>
    <cellStyle name="SAPBEXexcBad8 2 6 14" xfId="30443"/>
    <cellStyle name="SAPBEXexcBad8 2 6 15" xfId="30444"/>
    <cellStyle name="SAPBEXexcBad8 2 6 16" xfId="30445"/>
    <cellStyle name="SAPBEXexcBad8 2 6 17" xfId="30446"/>
    <cellStyle name="SAPBEXexcBad8 2 6 18" xfId="30447"/>
    <cellStyle name="SAPBEXexcBad8 2 6 19" xfId="30448"/>
    <cellStyle name="SAPBEXexcBad8 2 6 2" xfId="1738"/>
    <cellStyle name="SAPBEXexcBad8 2 6 2 2" xfId="7351"/>
    <cellStyle name="SAPBEXexcBad8 2 6 2 2 2" xfId="7352"/>
    <cellStyle name="SAPBEXexcBad8 2 6 2 2 2 2" xfId="7353"/>
    <cellStyle name="SAPBEXexcBad8 2 6 2 2 2 2 2" xfId="7354"/>
    <cellStyle name="SAPBEXexcBad8 2 6 2 2 2 3" xfId="7355"/>
    <cellStyle name="SAPBEXexcBad8 2 6 2 2 3" xfId="7356"/>
    <cellStyle name="SAPBEXexcBad8 2 6 2 2 3 2" xfId="7357"/>
    <cellStyle name="SAPBEXexcBad8 2 6 2 2 3 2 2" xfId="7358"/>
    <cellStyle name="SAPBEXexcBad8 2 6 2 2 4" xfId="7359"/>
    <cellStyle name="SAPBEXexcBad8 2 6 2 2 4 2" xfId="7360"/>
    <cellStyle name="SAPBEXexcBad8 2 6 2 3" xfId="7361"/>
    <cellStyle name="SAPBEXexcBad8 2 6 2 3 2" xfId="7362"/>
    <cellStyle name="SAPBEXexcBad8 2 6 2 3 2 2" xfId="7363"/>
    <cellStyle name="SAPBEXexcBad8 2 6 2 3 3" xfId="7364"/>
    <cellStyle name="SAPBEXexcBad8 2 6 2 4" xfId="7365"/>
    <cellStyle name="SAPBEXexcBad8 2 6 2 4 2" xfId="7366"/>
    <cellStyle name="SAPBEXexcBad8 2 6 2 4 2 2" xfId="7367"/>
    <cellStyle name="SAPBEXexcBad8 2 6 2 5" xfId="7368"/>
    <cellStyle name="SAPBEXexcBad8 2 6 2 5 2" xfId="7369"/>
    <cellStyle name="SAPBEXexcBad8 2 6 2 6" xfId="30449"/>
    <cellStyle name="SAPBEXexcBad8 2 6 2 7" xfId="30450"/>
    <cellStyle name="SAPBEXexcBad8 2 6 2 8" xfId="49679"/>
    <cellStyle name="SAPBEXexcBad8 2 6 20" xfId="30451"/>
    <cellStyle name="SAPBEXexcBad8 2 6 21" xfId="30452"/>
    <cellStyle name="SAPBEXexcBad8 2 6 22" xfId="30453"/>
    <cellStyle name="SAPBEXexcBad8 2 6 23" xfId="30454"/>
    <cellStyle name="SAPBEXexcBad8 2 6 24" xfId="30455"/>
    <cellStyle name="SAPBEXexcBad8 2 6 25" xfId="30456"/>
    <cellStyle name="SAPBEXexcBad8 2 6 26" xfId="30457"/>
    <cellStyle name="SAPBEXexcBad8 2 6 27" xfId="30458"/>
    <cellStyle name="SAPBEXexcBad8 2 6 28" xfId="48290"/>
    <cellStyle name="SAPBEXexcBad8 2 6 29" xfId="49164"/>
    <cellStyle name="SAPBEXexcBad8 2 6 3" xfId="30459"/>
    <cellStyle name="SAPBEXexcBad8 2 6 4" xfId="30460"/>
    <cellStyle name="SAPBEXexcBad8 2 6 5" xfId="30461"/>
    <cellStyle name="SAPBEXexcBad8 2 6 6" xfId="30462"/>
    <cellStyle name="SAPBEXexcBad8 2 6 7" xfId="30463"/>
    <cellStyle name="SAPBEXexcBad8 2 6 8" xfId="30464"/>
    <cellStyle name="SAPBEXexcBad8 2 6 9" xfId="30465"/>
    <cellStyle name="SAPBEXexcBad8 2 7" xfId="1739"/>
    <cellStyle name="SAPBEXexcBad8 2 7 2" xfId="7370"/>
    <cellStyle name="SAPBEXexcBad8 2 7 2 2" xfId="7371"/>
    <cellStyle name="SAPBEXexcBad8 2 7 2 2 2" xfId="7372"/>
    <cellStyle name="SAPBEXexcBad8 2 7 2 2 2 2" xfId="7373"/>
    <cellStyle name="SAPBEXexcBad8 2 7 2 2 3" xfId="7374"/>
    <cellStyle name="SAPBEXexcBad8 2 7 2 3" xfId="7375"/>
    <cellStyle name="SAPBEXexcBad8 2 7 2 3 2" xfId="7376"/>
    <cellStyle name="SAPBEXexcBad8 2 7 2 3 2 2" xfId="7377"/>
    <cellStyle name="SAPBEXexcBad8 2 7 2 4" xfId="7378"/>
    <cellStyle name="SAPBEXexcBad8 2 7 2 4 2" xfId="7379"/>
    <cellStyle name="SAPBEXexcBad8 2 7 3" xfId="7380"/>
    <cellStyle name="SAPBEXexcBad8 2 7 3 2" xfId="7381"/>
    <cellStyle name="SAPBEXexcBad8 2 7 3 2 2" xfId="7382"/>
    <cellStyle name="SAPBEXexcBad8 2 7 3 3" xfId="7383"/>
    <cellStyle name="SAPBEXexcBad8 2 7 4" xfId="7384"/>
    <cellStyle name="SAPBEXexcBad8 2 7 4 2" xfId="7385"/>
    <cellStyle name="SAPBEXexcBad8 2 7 4 2 2" xfId="7386"/>
    <cellStyle name="SAPBEXexcBad8 2 7 5" xfId="7387"/>
    <cellStyle name="SAPBEXexcBad8 2 7 5 2" xfId="7388"/>
    <cellStyle name="SAPBEXexcBad8 2 7 6" xfId="30466"/>
    <cellStyle name="SAPBEXexcBad8 2 7 7" xfId="30467"/>
    <cellStyle name="SAPBEXexcBad8 2 7 8" xfId="49669"/>
    <cellStyle name="SAPBEXexcBad8 2 8" xfId="30468"/>
    <cellStyle name="SAPBEXexcBad8 2 9" xfId="30469"/>
    <cellStyle name="SAPBEXexcBad8 20" xfId="30470"/>
    <cellStyle name="SAPBEXexcBad8 21" xfId="30471"/>
    <cellStyle name="SAPBEXexcBad8 22" xfId="30472"/>
    <cellStyle name="SAPBEXexcBad8 23" xfId="30473"/>
    <cellStyle name="SAPBEXexcBad8 24" xfId="30474"/>
    <cellStyle name="SAPBEXexcBad8 25" xfId="30475"/>
    <cellStyle name="SAPBEXexcBad8 26" xfId="30476"/>
    <cellStyle name="SAPBEXexcBad8 27" xfId="30477"/>
    <cellStyle name="SAPBEXexcBad8 28" xfId="30478"/>
    <cellStyle name="SAPBEXexcBad8 29" xfId="30479"/>
    <cellStyle name="SAPBEXexcBad8 3" xfId="513"/>
    <cellStyle name="SAPBEXexcBad8 3 10" xfId="30480"/>
    <cellStyle name="SAPBEXexcBad8 3 11" xfId="30481"/>
    <cellStyle name="SAPBEXexcBad8 3 12" xfId="30482"/>
    <cellStyle name="SAPBEXexcBad8 3 13" xfId="30483"/>
    <cellStyle name="SAPBEXexcBad8 3 14" xfId="30484"/>
    <cellStyle name="SAPBEXexcBad8 3 15" xfId="30485"/>
    <cellStyle name="SAPBEXexcBad8 3 16" xfId="30486"/>
    <cellStyle name="SAPBEXexcBad8 3 17" xfId="30487"/>
    <cellStyle name="SAPBEXexcBad8 3 18" xfId="30488"/>
    <cellStyle name="SAPBEXexcBad8 3 19" xfId="30489"/>
    <cellStyle name="SAPBEXexcBad8 3 2" xfId="787"/>
    <cellStyle name="SAPBEXexcBad8 3 2 10" xfId="30490"/>
    <cellStyle name="SAPBEXexcBad8 3 2 11" xfId="30491"/>
    <cellStyle name="SAPBEXexcBad8 3 2 12" xfId="30492"/>
    <cellStyle name="SAPBEXexcBad8 3 2 13" xfId="30493"/>
    <cellStyle name="SAPBEXexcBad8 3 2 14" xfId="30494"/>
    <cellStyle name="SAPBEXexcBad8 3 2 15" xfId="30495"/>
    <cellStyle name="SAPBEXexcBad8 3 2 16" xfId="30496"/>
    <cellStyle name="SAPBEXexcBad8 3 2 17" xfId="30497"/>
    <cellStyle name="SAPBEXexcBad8 3 2 18" xfId="30498"/>
    <cellStyle name="SAPBEXexcBad8 3 2 19" xfId="30499"/>
    <cellStyle name="SAPBEXexcBad8 3 2 2" xfId="1740"/>
    <cellStyle name="SAPBEXexcBad8 3 2 2 2" xfId="7389"/>
    <cellStyle name="SAPBEXexcBad8 3 2 2 2 2" xfId="7390"/>
    <cellStyle name="SAPBEXexcBad8 3 2 2 2 2 2" xfId="7391"/>
    <cellStyle name="SAPBEXexcBad8 3 2 2 2 2 2 2" xfId="7392"/>
    <cellStyle name="SAPBEXexcBad8 3 2 2 2 2 3" xfId="7393"/>
    <cellStyle name="SAPBEXexcBad8 3 2 2 2 3" xfId="7394"/>
    <cellStyle name="SAPBEXexcBad8 3 2 2 2 3 2" xfId="7395"/>
    <cellStyle name="SAPBEXexcBad8 3 2 2 2 3 2 2" xfId="7396"/>
    <cellStyle name="SAPBEXexcBad8 3 2 2 2 4" xfId="7397"/>
    <cellStyle name="SAPBEXexcBad8 3 2 2 2 4 2" xfId="7398"/>
    <cellStyle name="SAPBEXexcBad8 3 2 2 3" xfId="7399"/>
    <cellStyle name="SAPBEXexcBad8 3 2 2 3 2" xfId="7400"/>
    <cellStyle name="SAPBEXexcBad8 3 2 2 3 2 2" xfId="7401"/>
    <cellStyle name="SAPBEXexcBad8 3 2 2 3 3" xfId="7402"/>
    <cellStyle name="SAPBEXexcBad8 3 2 2 4" xfId="7403"/>
    <cellStyle name="SAPBEXexcBad8 3 2 2 4 2" xfId="7404"/>
    <cellStyle name="SAPBEXexcBad8 3 2 2 4 2 2" xfId="7405"/>
    <cellStyle name="SAPBEXexcBad8 3 2 2 5" xfId="7406"/>
    <cellStyle name="SAPBEXexcBad8 3 2 2 5 2" xfId="7407"/>
    <cellStyle name="SAPBEXexcBad8 3 2 2 6" xfId="30500"/>
    <cellStyle name="SAPBEXexcBad8 3 2 2 7" xfId="30501"/>
    <cellStyle name="SAPBEXexcBad8 3 2 2 8" xfId="49681"/>
    <cellStyle name="SAPBEXexcBad8 3 2 20" xfId="30502"/>
    <cellStyle name="SAPBEXexcBad8 3 2 21" xfId="30503"/>
    <cellStyle name="SAPBEXexcBad8 3 2 22" xfId="30504"/>
    <cellStyle name="SAPBEXexcBad8 3 2 23" xfId="30505"/>
    <cellStyle name="SAPBEXexcBad8 3 2 24" xfId="30506"/>
    <cellStyle name="SAPBEXexcBad8 3 2 25" xfId="30507"/>
    <cellStyle name="SAPBEXexcBad8 3 2 26" xfId="30508"/>
    <cellStyle name="SAPBEXexcBad8 3 2 27" xfId="30509"/>
    <cellStyle name="SAPBEXexcBad8 3 2 28" xfId="48291"/>
    <cellStyle name="SAPBEXexcBad8 3 2 29" xfId="49166"/>
    <cellStyle name="SAPBEXexcBad8 3 2 3" xfId="30510"/>
    <cellStyle name="SAPBEXexcBad8 3 2 4" xfId="30511"/>
    <cellStyle name="SAPBEXexcBad8 3 2 5" xfId="30512"/>
    <cellStyle name="SAPBEXexcBad8 3 2 6" xfId="30513"/>
    <cellStyle name="SAPBEXexcBad8 3 2 7" xfId="30514"/>
    <cellStyle name="SAPBEXexcBad8 3 2 8" xfId="30515"/>
    <cellStyle name="SAPBEXexcBad8 3 2 9" xfId="30516"/>
    <cellStyle name="SAPBEXexcBad8 3 20" xfId="30517"/>
    <cellStyle name="SAPBEXexcBad8 3 21" xfId="30518"/>
    <cellStyle name="SAPBEXexcBad8 3 22" xfId="30519"/>
    <cellStyle name="SAPBEXexcBad8 3 23" xfId="30520"/>
    <cellStyle name="SAPBEXexcBad8 3 24" xfId="30521"/>
    <cellStyle name="SAPBEXexcBad8 3 25" xfId="30522"/>
    <cellStyle name="SAPBEXexcBad8 3 26" xfId="30523"/>
    <cellStyle name="SAPBEXexcBad8 3 27" xfId="30524"/>
    <cellStyle name="SAPBEXexcBad8 3 28" xfId="30525"/>
    <cellStyle name="SAPBEXexcBad8 3 29" xfId="30526"/>
    <cellStyle name="SAPBEXexcBad8 3 3" xfId="788"/>
    <cellStyle name="SAPBEXexcBad8 3 3 10" xfId="30527"/>
    <cellStyle name="SAPBEXexcBad8 3 3 11" xfId="30528"/>
    <cellStyle name="SAPBEXexcBad8 3 3 12" xfId="30529"/>
    <cellStyle name="SAPBEXexcBad8 3 3 13" xfId="30530"/>
    <cellStyle name="SAPBEXexcBad8 3 3 14" xfId="30531"/>
    <cellStyle name="SAPBEXexcBad8 3 3 15" xfId="30532"/>
    <cellStyle name="SAPBEXexcBad8 3 3 16" xfId="30533"/>
    <cellStyle name="SAPBEXexcBad8 3 3 17" xfId="30534"/>
    <cellStyle name="SAPBEXexcBad8 3 3 18" xfId="30535"/>
    <cellStyle name="SAPBEXexcBad8 3 3 19" xfId="30536"/>
    <cellStyle name="SAPBEXexcBad8 3 3 2" xfId="1741"/>
    <cellStyle name="SAPBEXexcBad8 3 3 2 2" xfId="7408"/>
    <cellStyle name="SAPBEXexcBad8 3 3 2 2 2" xfId="7409"/>
    <cellStyle name="SAPBEXexcBad8 3 3 2 2 2 2" xfId="7410"/>
    <cellStyle name="SAPBEXexcBad8 3 3 2 2 2 2 2" xfId="7411"/>
    <cellStyle name="SAPBEXexcBad8 3 3 2 2 2 3" xfId="7412"/>
    <cellStyle name="SAPBEXexcBad8 3 3 2 2 3" xfId="7413"/>
    <cellStyle name="SAPBEXexcBad8 3 3 2 2 3 2" xfId="7414"/>
    <cellStyle name="SAPBEXexcBad8 3 3 2 2 3 2 2" xfId="7415"/>
    <cellStyle name="SAPBEXexcBad8 3 3 2 2 4" xfId="7416"/>
    <cellStyle name="SAPBEXexcBad8 3 3 2 2 4 2" xfId="7417"/>
    <cellStyle name="SAPBEXexcBad8 3 3 2 3" xfId="7418"/>
    <cellStyle name="SAPBEXexcBad8 3 3 2 3 2" xfId="7419"/>
    <cellStyle name="SAPBEXexcBad8 3 3 2 3 2 2" xfId="7420"/>
    <cellStyle name="SAPBEXexcBad8 3 3 2 3 3" xfId="7421"/>
    <cellStyle name="SAPBEXexcBad8 3 3 2 4" xfId="7422"/>
    <cellStyle name="SAPBEXexcBad8 3 3 2 4 2" xfId="7423"/>
    <cellStyle name="SAPBEXexcBad8 3 3 2 4 2 2" xfId="7424"/>
    <cellStyle name="SAPBEXexcBad8 3 3 2 5" xfId="7425"/>
    <cellStyle name="SAPBEXexcBad8 3 3 2 5 2" xfId="7426"/>
    <cellStyle name="SAPBEXexcBad8 3 3 2 6" xfId="30537"/>
    <cellStyle name="SAPBEXexcBad8 3 3 2 7" xfId="30538"/>
    <cellStyle name="SAPBEXexcBad8 3 3 2 8" xfId="49682"/>
    <cellStyle name="SAPBEXexcBad8 3 3 20" xfId="30539"/>
    <cellStyle name="SAPBEXexcBad8 3 3 21" xfId="30540"/>
    <cellStyle name="SAPBEXexcBad8 3 3 22" xfId="30541"/>
    <cellStyle name="SAPBEXexcBad8 3 3 23" xfId="30542"/>
    <cellStyle name="SAPBEXexcBad8 3 3 24" xfId="30543"/>
    <cellStyle name="SAPBEXexcBad8 3 3 25" xfId="30544"/>
    <cellStyle name="SAPBEXexcBad8 3 3 26" xfId="30545"/>
    <cellStyle name="SAPBEXexcBad8 3 3 27" xfId="30546"/>
    <cellStyle name="SAPBEXexcBad8 3 3 28" xfId="48292"/>
    <cellStyle name="SAPBEXexcBad8 3 3 29" xfId="49167"/>
    <cellStyle name="SAPBEXexcBad8 3 3 3" xfId="30547"/>
    <cellStyle name="SAPBEXexcBad8 3 3 4" xfId="30548"/>
    <cellStyle name="SAPBEXexcBad8 3 3 5" xfId="30549"/>
    <cellStyle name="SAPBEXexcBad8 3 3 6" xfId="30550"/>
    <cellStyle name="SAPBEXexcBad8 3 3 7" xfId="30551"/>
    <cellStyle name="SAPBEXexcBad8 3 3 8" xfId="30552"/>
    <cellStyle name="SAPBEXexcBad8 3 3 9" xfId="30553"/>
    <cellStyle name="SAPBEXexcBad8 3 30" xfId="30554"/>
    <cellStyle name="SAPBEXexcBad8 3 31" xfId="30555"/>
    <cellStyle name="SAPBEXexcBad8 3 32" xfId="30556"/>
    <cellStyle name="SAPBEXexcBad8 3 33" xfId="48293"/>
    <cellStyle name="SAPBEXexcBad8 3 34" xfId="49165"/>
    <cellStyle name="SAPBEXexcBad8 3 4" xfId="789"/>
    <cellStyle name="SAPBEXexcBad8 3 4 10" xfId="30557"/>
    <cellStyle name="SAPBEXexcBad8 3 4 11" xfId="30558"/>
    <cellStyle name="SAPBEXexcBad8 3 4 12" xfId="30559"/>
    <cellStyle name="SAPBEXexcBad8 3 4 13" xfId="30560"/>
    <cellStyle name="SAPBEXexcBad8 3 4 14" xfId="30561"/>
    <cellStyle name="SAPBEXexcBad8 3 4 15" xfId="30562"/>
    <cellStyle name="SAPBEXexcBad8 3 4 16" xfId="30563"/>
    <cellStyle name="SAPBEXexcBad8 3 4 17" xfId="30564"/>
    <cellStyle name="SAPBEXexcBad8 3 4 18" xfId="30565"/>
    <cellStyle name="SAPBEXexcBad8 3 4 19" xfId="30566"/>
    <cellStyle name="SAPBEXexcBad8 3 4 2" xfId="1742"/>
    <cellStyle name="SAPBEXexcBad8 3 4 2 2" xfId="7427"/>
    <cellStyle name="SAPBEXexcBad8 3 4 2 2 2" xfId="7428"/>
    <cellStyle name="SAPBEXexcBad8 3 4 2 2 2 2" xfId="7429"/>
    <cellStyle name="SAPBEXexcBad8 3 4 2 2 2 2 2" xfId="7430"/>
    <cellStyle name="SAPBEXexcBad8 3 4 2 2 2 3" xfId="7431"/>
    <cellStyle name="SAPBEXexcBad8 3 4 2 2 3" xfId="7432"/>
    <cellStyle name="SAPBEXexcBad8 3 4 2 2 3 2" xfId="7433"/>
    <cellStyle name="SAPBEXexcBad8 3 4 2 2 3 2 2" xfId="7434"/>
    <cellStyle name="SAPBEXexcBad8 3 4 2 2 4" xfId="7435"/>
    <cellStyle name="SAPBEXexcBad8 3 4 2 2 4 2" xfId="7436"/>
    <cellStyle name="SAPBEXexcBad8 3 4 2 3" xfId="7437"/>
    <cellStyle name="SAPBEXexcBad8 3 4 2 3 2" xfId="7438"/>
    <cellStyle name="SAPBEXexcBad8 3 4 2 3 2 2" xfId="7439"/>
    <cellStyle name="SAPBEXexcBad8 3 4 2 3 3" xfId="7440"/>
    <cellStyle name="SAPBEXexcBad8 3 4 2 4" xfId="7441"/>
    <cellStyle name="SAPBEXexcBad8 3 4 2 4 2" xfId="7442"/>
    <cellStyle name="SAPBEXexcBad8 3 4 2 4 2 2" xfId="7443"/>
    <cellStyle name="SAPBEXexcBad8 3 4 2 5" xfId="7444"/>
    <cellStyle name="SAPBEXexcBad8 3 4 2 5 2" xfId="7445"/>
    <cellStyle name="SAPBEXexcBad8 3 4 2 6" xfId="30567"/>
    <cellStyle name="SAPBEXexcBad8 3 4 2 7" xfId="30568"/>
    <cellStyle name="SAPBEXexcBad8 3 4 2 8" xfId="49683"/>
    <cellStyle name="SAPBEXexcBad8 3 4 20" xfId="30569"/>
    <cellStyle name="SAPBEXexcBad8 3 4 21" xfId="30570"/>
    <cellStyle name="SAPBEXexcBad8 3 4 22" xfId="30571"/>
    <cellStyle name="SAPBEXexcBad8 3 4 23" xfId="30572"/>
    <cellStyle name="SAPBEXexcBad8 3 4 24" xfId="30573"/>
    <cellStyle name="SAPBEXexcBad8 3 4 25" xfId="30574"/>
    <cellStyle name="SAPBEXexcBad8 3 4 26" xfId="30575"/>
    <cellStyle name="SAPBEXexcBad8 3 4 27" xfId="30576"/>
    <cellStyle name="SAPBEXexcBad8 3 4 28" xfId="48294"/>
    <cellStyle name="SAPBEXexcBad8 3 4 29" xfId="49168"/>
    <cellStyle name="SAPBEXexcBad8 3 4 3" xfId="30577"/>
    <cellStyle name="SAPBEXexcBad8 3 4 4" xfId="30578"/>
    <cellStyle name="SAPBEXexcBad8 3 4 5" xfId="30579"/>
    <cellStyle name="SAPBEXexcBad8 3 4 6" xfId="30580"/>
    <cellStyle name="SAPBEXexcBad8 3 4 7" xfId="30581"/>
    <cellStyle name="SAPBEXexcBad8 3 4 8" xfId="30582"/>
    <cellStyle name="SAPBEXexcBad8 3 4 9" xfId="30583"/>
    <cellStyle name="SAPBEXexcBad8 3 5" xfId="790"/>
    <cellStyle name="SAPBEXexcBad8 3 5 10" xfId="30584"/>
    <cellStyle name="SAPBEXexcBad8 3 5 11" xfId="30585"/>
    <cellStyle name="SAPBEXexcBad8 3 5 12" xfId="30586"/>
    <cellStyle name="SAPBEXexcBad8 3 5 13" xfId="30587"/>
    <cellStyle name="SAPBEXexcBad8 3 5 14" xfId="30588"/>
    <cellStyle name="SAPBEXexcBad8 3 5 15" xfId="30589"/>
    <cellStyle name="SAPBEXexcBad8 3 5 16" xfId="30590"/>
    <cellStyle name="SAPBEXexcBad8 3 5 17" xfId="30591"/>
    <cellStyle name="SAPBEXexcBad8 3 5 18" xfId="30592"/>
    <cellStyle name="SAPBEXexcBad8 3 5 19" xfId="30593"/>
    <cellStyle name="SAPBEXexcBad8 3 5 2" xfId="1743"/>
    <cellStyle name="SAPBEXexcBad8 3 5 2 2" xfId="7446"/>
    <cellStyle name="SAPBEXexcBad8 3 5 2 2 2" xfId="7447"/>
    <cellStyle name="SAPBEXexcBad8 3 5 2 2 2 2" xfId="7448"/>
    <cellStyle name="SAPBEXexcBad8 3 5 2 2 2 2 2" xfId="7449"/>
    <cellStyle name="SAPBEXexcBad8 3 5 2 2 2 3" xfId="7450"/>
    <cellStyle name="SAPBEXexcBad8 3 5 2 2 3" xfId="7451"/>
    <cellStyle name="SAPBEXexcBad8 3 5 2 2 3 2" xfId="7452"/>
    <cellStyle name="SAPBEXexcBad8 3 5 2 2 3 2 2" xfId="7453"/>
    <cellStyle name="SAPBEXexcBad8 3 5 2 2 4" xfId="7454"/>
    <cellStyle name="SAPBEXexcBad8 3 5 2 2 4 2" xfId="7455"/>
    <cellStyle name="SAPBEXexcBad8 3 5 2 3" xfId="7456"/>
    <cellStyle name="SAPBEXexcBad8 3 5 2 3 2" xfId="7457"/>
    <cellStyle name="SAPBEXexcBad8 3 5 2 3 2 2" xfId="7458"/>
    <cellStyle name="SAPBEXexcBad8 3 5 2 3 3" xfId="7459"/>
    <cellStyle name="SAPBEXexcBad8 3 5 2 4" xfId="7460"/>
    <cellStyle name="SAPBEXexcBad8 3 5 2 4 2" xfId="7461"/>
    <cellStyle name="SAPBEXexcBad8 3 5 2 4 2 2" xfId="7462"/>
    <cellStyle name="SAPBEXexcBad8 3 5 2 5" xfId="7463"/>
    <cellStyle name="SAPBEXexcBad8 3 5 2 5 2" xfId="7464"/>
    <cellStyle name="SAPBEXexcBad8 3 5 2 6" xfId="30594"/>
    <cellStyle name="SAPBEXexcBad8 3 5 2 7" xfId="30595"/>
    <cellStyle name="SAPBEXexcBad8 3 5 2 8" xfId="49684"/>
    <cellStyle name="SAPBEXexcBad8 3 5 20" xfId="30596"/>
    <cellStyle name="SAPBEXexcBad8 3 5 21" xfId="30597"/>
    <cellStyle name="SAPBEXexcBad8 3 5 22" xfId="30598"/>
    <cellStyle name="SAPBEXexcBad8 3 5 23" xfId="30599"/>
    <cellStyle name="SAPBEXexcBad8 3 5 24" xfId="30600"/>
    <cellStyle name="SAPBEXexcBad8 3 5 25" xfId="30601"/>
    <cellStyle name="SAPBEXexcBad8 3 5 26" xfId="30602"/>
    <cellStyle name="SAPBEXexcBad8 3 5 27" xfId="30603"/>
    <cellStyle name="SAPBEXexcBad8 3 5 28" xfId="48295"/>
    <cellStyle name="SAPBEXexcBad8 3 5 29" xfId="49169"/>
    <cellStyle name="SAPBEXexcBad8 3 5 3" xfId="30604"/>
    <cellStyle name="SAPBEXexcBad8 3 5 4" xfId="30605"/>
    <cellStyle name="SAPBEXexcBad8 3 5 5" xfId="30606"/>
    <cellStyle name="SAPBEXexcBad8 3 5 6" xfId="30607"/>
    <cellStyle name="SAPBEXexcBad8 3 5 7" xfId="30608"/>
    <cellStyle name="SAPBEXexcBad8 3 5 8" xfId="30609"/>
    <cellStyle name="SAPBEXexcBad8 3 5 9" xfId="30610"/>
    <cellStyle name="SAPBEXexcBad8 3 6" xfId="791"/>
    <cellStyle name="SAPBEXexcBad8 3 6 10" xfId="30611"/>
    <cellStyle name="SAPBEXexcBad8 3 6 11" xfId="30612"/>
    <cellStyle name="SAPBEXexcBad8 3 6 12" xfId="30613"/>
    <cellStyle name="SAPBEXexcBad8 3 6 13" xfId="30614"/>
    <cellStyle name="SAPBEXexcBad8 3 6 14" xfId="30615"/>
    <cellStyle name="SAPBEXexcBad8 3 6 15" xfId="30616"/>
    <cellStyle name="SAPBEXexcBad8 3 6 16" xfId="30617"/>
    <cellStyle name="SAPBEXexcBad8 3 6 17" xfId="30618"/>
    <cellStyle name="SAPBEXexcBad8 3 6 18" xfId="30619"/>
    <cellStyle name="SAPBEXexcBad8 3 6 19" xfId="30620"/>
    <cellStyle name="SAPBEXexcBad8 3 6 2" xfId="1744"/>
    <cellStyle name="SAPBEXexcBad8 3 6 2 2" xfId="7465"/>
    <cellStyle name="SAPBEXexcBad8 3 6 2 2 2" xfId="7466"/>
    <cellStyle name="SAPBEXexcBad8 3 6 2 2 2 2" xfId="7467"/>
    <cellStyle name="SAPBEXexcBad8 3 6 2 2 2 2 2" xfId="7468"/>
    <cellStyle name="SAPBEXexcBad8 3 6 2 2 2 3" xfId="7469"/>
    <cellStyle name="SAPBEXexcBad8 3 6 2 2 3" xfId="7470"/>
    <cellStyle name="SAPBEXexcBad8 3 6 2 2 3 2" xfId="7471"/>
    <cellStyle name="SAPBEXexcBad8 3 6 2 2 3 2 2" xfId="7472"/>
    <cellStyle name="SAPBEXexcBad8 3 6 2 2 4" xfId="7473"/>
    <cellStyle name="SAPBEXexcBad8 3 6 2 2 4 2" xfId="7474"/>
    <cellStyle name="SAPBEXexcBad8 3 6 2 3" xfId="7475"/>
    <cellStyle name="SAPBEXexcBad8 3 6 2 3 2" xfId="7476"/>
    <cellStyle name="SAPBEXexcBad8 3 6 2 3 2 2" xfId="7477"/>
    <cellStyle name="SAPBEXexcBad8 3 6 2 3 3" xfId="7478"/>
    <cellStyle name="SAPBEXexcBad8 3 6 2 4" xfId="7479"/>
    <cellStyle name="SAPBEXexcBad8 3 6 2 4 2" xfId="7480"/>
    <cellStyle name="SAPBEXexcBad8 3 6 2 4 2 2" xfId="7481"/>
    <cellStyle name="SAPBEXexcBad8 3 6 2 5" xfId="7482"/>
    <cellStyle name="SAPBEXexcBad8 3 6 2 5 2" xfId="7483"/>
    <cellStyle name="SAPBEXexcBad8 3 6 2 6" xfId="30621"/>
    <cellStyle name="SAPBEXexcBad8 3 6 2 7" xfId="30622"/>
    <cellStyle name="SAPBEXexcBad8 3 6 2 8" xfId="49685"/>
    <cellStyle name="SAPBEXexcBad8 3 6 20" xfId="30623"/>
    <cellStyle name="SAPBEXexcBad8 3 6 21" xfId="30624"/>
    <cellStyle name="SAPBEXexcBad8 3 6 22" xfId="30625"/>
    <cellStyle name="SAPBEXexcBad8 3 6 23" xfId="30626"/>
    <cellStyle name="SAPBEXexcBad8 3 6 24" xfId="30627"/>
    <cellStyle name="SAPBEXexcBad8 3 6 25" xfId="30628"/>
    <cellStyle name="SAPBEXexcBad8 3 6 26" xfId="30629"/>
    <cellStyle name="SAPBEXexcBad8 3 6 27" xfId="30630"/>
    <cellStyle name="SAPBEXexcBad8 3 6 28" xfId="48296"/>
    <cellStyle name="SAPBEXexcBad8 3 6 29" xfId="49170"/>
    <cellStyle name="SAPBEXexcBad8 3 6 3" xfId="30631"/>
    <cellStyle name="SAPBEXexcBad8 3 6 4" xfId="30632"/>
    <cellStyle name="SAPBEXexcBad8 3 6 5" xfId="30633"/>
    <cellStyle name="SAPBEXexcBad8 3 6 6" xfId="30634"/>
    <cellStyle name="SAPBEXexcBad8 3 6 7" xfId="30635"/>
    <cellStyle name="SAPBEXexcBad8 3 6 8" xfId="30636"/>
    <cellStyle name="SAPBEXexcBad8 3 6 9" xfId="30637"/>
    <cellStyle name="SAPBEXexcBad8 3 7" xfId="1745"/>
    <cellStyle name="SAPBEXexcBad8 3 7 2" xfId="7484"/>
    <cellStyle name="SAPBEXexcBad8 3 7 2 2" xfId="7485"/>
    <cellStyle name="SAPBEXexcBad8 3 7 2 2 2" xfId="7486"/>
    <cellStyle name="SAPBEXexcBad8 3 7 2 2 2 2" xfId="7487"/>
    <cellStyle name="SAPBEXexcBad8 3 7 2 2 3" xfId="7488"/>
    <cellStyle name="SAPBEXexcBad8 3 7 2 3" xfId="7489"/>
    <cellStyle name="SAPBEXexcBad8 3 7 2 3 2" xfId="7490"/>
    <cellStyle name="SAPBEXexcBad8 3 7 2 3 2 2" xfId="7491"/>
    <cellStyle name="SAPBEXexcBad8 3 7 2 4" xfId="7492"/>
    <cellStyle name="SAPBEXexcBad8 3 7 2 4 2" xfId="7493"/>
    <cellStyle name="SAPBEXexcBad8 3 7 3" xfId="7494"/>
    <cellStyle name="SAPBEXexcBad8 3 7 3 2" xfId="7495"/>
    <cellStyle name="SAPBEXexcBad8 3 7 3 2 2" xfId="7496"/>
    <cellStyle name="SAPBEXexcBad8 3 7 3 3" xfId="7497"/>
    <cellStyle name="SAPBEXexcBad8 3 7 4" xfId="7498"/>
    <cellStyle name="SAPBEXexcBad8 3 7 4 2" xfId="7499"/>
    <cellStyle name="SAPBEXexcBad8 3 7 4 2 2" xfId="7500"/>
    <cellStyle name="SAPBEXexcBad8 3 7 5" xfId="7501"/>
    <cellStyle name="SAPBEXexcBad8 3 7 5 2" xfId="7502"/>
    <cellStyle name="SAPBEXexcBad8 3 7 6" xfId="30638"/>
    <cellStyle name="SAPBEXexcBad8 3 7 7" xfId="30639"/>
    <cellStyle name="SAPBEXexcBad8 3 7 8" xfId="49680"/>
    <cellStyle name="SAPBEXexcBad8 3 8" xfId="30640"/>
    <cellStyle name="SAPBEXexcBad8 3 9" xfId="30641"/>
    <cellStyle name="SAPBEXexcBad8 30" xfId="30642"/>
    <cellStyle name="SAPBEXexcBad8 31" xfId="30643"/>
    <cellStyle name="SAPBEXexcBad8 32" xfId="30644"/>
    <cellStyle name="SAPBEXexcBad8 33" xfId="30645"/>
    <cellStyle name="SAPBEXexcBad8 34" xfId="30646"/>
    <cellStyle name="SAPBEXexcBad8 35" xfId="30647"/>
    <cellStyle name="SAPBEXexcBad8 36" xfId="48297"/>
    <cellStyle name="SAPBEXexcBad8 37" xfId="49153"/>
    <cellStyle name="SAPBEXexcBad8 4" xfId="792"/>
    <cellStyle name="SAPBEXexcBad8 4 10" xfId="30648"/>
    <cellStyle name="SAPBEXexcBad8 4 11" xfId="30649"/>
    <cellStyle name="SAPBEXexcBad8 4 12" xfId="30650"/>
    <cellStyle name="SAPBEXexcBad8 4 13" xfId="30651"/>
    <cellStyle name="SAPBEXexcBad8 4 14" xfId="30652"/>
    <cellStyle name="SAPBEXexcBad8 4 15" xfId="30653"/>
    <cellStyle name="SAPBEXexcBad8 4 16" xfId="30654"/>
    <cellStyle name="SAPBEXexcBad8 4 17" xfId="30655"/>
    <cellStyle name="SAPBEXexcBad8 4 18" xfId="30656"/>
    <cellStyle name="SAPBEXexcBad8 4 19" xfId="30657"/>
    <cellStyle name="SAPBEXexcBad8 4 2" xfId="1746"/>
    <cellStyle name="SAPBEXexcBad8 4 2 2" xfId="7503"/>
    <cellStyle name="SAPBEXexcBad8 4 2 2 2" xfId="7504"/>
    <cellStyle name="SAPBEXexcBad8 4 2 2 2 2" xfId="7505"/>
    <cellStyle name="SAPBEXexcBad8 4 2 2 2 2 2" xfId="7506"/>
    <cellStyle name="SAPBEXexcBad8 4 2 2 2 3" xfId="7507"/>
    <cellStyle name="SAPBEXexcBad8 4 2 2 3" xfId="7508"/>
    <cellStyle name="SAPBEXexcBad8 4 2 2 3 2" xfId="7509"/>
    <cellStyle name="SAPBEXexcBad8 4 2 2 3 2 2" xfId="7510"/>
    <cellStyle name="SAPBEXexcBad8 4 2 2 4" xfId="7511"/>
    <cellStyle name="SAPBEXexcBad8 4 2 2 4 2" xfId="7512"/>
    <cellStyle name="SAPBEXexcBad8 4 2 3" xfId="7513"/>
    <cellStyle name="SAPBEXexcBad8 4 2 3 2" xfId="7514"/>
    <cellStyle name="SAPBEXexcBad8 4 2 3 2 2" xfId="7515"/>
    <cellStyle name="SAPBEXexcBad8 4 2 3 3" xfId="7516"/>
    <cellStyle name="SAPBEXexcBad8 4 2 4" xfId="7517"/>
    <cellStyle name="SAPBEXexcBad8 4 2 4 2" xfId="7518"/>
    <cellStyle name="SAPBEXexcBad8 4 2 4 2 2" xfId="7519"/>
    <cellStyle name="SAPBEXexcBad8 4 2 5" xfId="7520"/>
    <cellStyle name="SAPBEXexcBad8 4 2 5 2" xfId="7521"/>
    <cellStyle name="SAPBEXexcBad8 4 2 6" xfId="30658"/>
    <cellStyle name="SAPBEXexcBad8 4 2 7" xfId="30659"/>
    <cellStyle name="SAPBEXexcBad8 4 2 8" xfId="49686"/>
    <cellStyle name="SAPBEXexcBad8 4 20" xfId="30660"/>
    <cellStyle name="SAPBEXexcBad8 4 21" xfId="30661"/>
    <cellStyle name="SAPBEXexcBad8 4 22" xfId="30662"/>
    <cellStyle name="SAPBEXexcBad8 4 23" xfId="30663"/>
    <cellStyle name="SAPBEXexcBad8 4 24" xfId="30664"/>
    <cellStyle name="SAPBEXexcBad8 4 25" xfId="30665"/>
    <cellStyle name="SAPBEXexcBad8 4 26" xfId="30666"/>
    <cellStyle name="SAPBEXexcBad8 4 27" xfId="30667"/>
    <cellStyle name="SAPBEXexcBad8 4 28" xfId="48298"/>
    <cellStyle name="SAPBEXexcBad8 4 29" xfId="49171"/>
    <cellStyle name="SAPBEXexcBad8 4 3" xfId="30668"/>
    <cellStyle name="SAPBEXexcBad8 4 4" xfId="30669"/>
    <cellStyle name="SAPBEXexcBad8 4 5" xfId="30670"/>
    <cellStyle name="SAPBEXexcBad8 4 6" xfId="30671"/>
    <cellStyle name="SAPBEXexcBad8 4 7" xfId="30672"/>
    <cellStyle name="SAPBEXexcBad8 4 8" xfId="30673"/>
    <cellStyle name="SAPBEXexcBad8 4 9" xfId="30674"/>
    <cellStyle name="SAPBEXexcBad8 5" xfId="793"/>
    <cellStyle name="SAPBEXexcBad8 5 10" xfId="30675"/>
    <cellStyle name="SAPBEXexcBad8 5 11" xfId="30676"/>
    <cellStyle name="SAPBEXexcBad8 5 12" xfId="30677"/>
    <cellStyle name="SAPBEXexcBad8 5 13" xfId="30678"/>
    <cellStyle name="SAPBEXexcBad8 5 14" xfId="30679"/>
    <cellStyle name="SAPBEXexcBad8 5 15" xfId="30680"/>
    <cellStyle name="SAPBEXexcBad8 5 16" xfId="30681"/>
    <cellStyle name="SAPBEXexcBad8 5 17" xfId="30682"/>
    <cellStyle name="SAPBEXexcBad8 5 18" xfId="30683"/>
    <cellStyle name="SAPBEXexcBad8 5 19" xfId="30684"/>
    <cellStyle name="SAPBEXexcBad8 5 2" xfId="1747"/>
    <cellStyle name="SAPBEXexcBad8 5 2 2" xfId="7522"/>
    <cellStyle name="SAPBEXexcBad8 5 2 2 2" xfId="7523"/>
    <cellStyle name="SAPBEXexcBad8 5 2 2 2 2" xfId="7524"/>
    <cellStyle name="SAPBEXexcBad8 5 2 2 2 2 2" xfId="7525"/>
    <cellStyle name="SAPBEXexcBad8 5 2 2 2 3" xfId="7526"/>
    <cellStyle name="SAPBEXexcBad8 5 2 2 3" xfId="7527"/>
    <cellStyle name="SAPBEXexcBad8 5 2 2 3 2" xfId="7528"/>
    <cellStyle name="SAPBEXexcBad8 5 2 2 3 2 2" xfId="7529"/>
    <cellStyle name="SAPBEXexcBad8 5 2 2 4" xfId="7530"/>
    <cellStyle name="SAPBEXexcBad8 5 2 2 4 2" xfId="7531"/>
    <cellStyle name="SAPBEXexcBad8 5 2 3" xfId="7532"/>
    <cellStyle name="SAPBEXexcBad8 5 2 3 2" xfId="7533"/>
    <cellStyle name="SAPBEXexcBad8 5 2 3 2 2" xfId="7534"/>
    <cellStyle name="SAPBEXexcBad8 5 2 3 3" xfId="7535"/>
    <cellStyle name="SAPBEXexcBad8 5 2 4" xfId="7536"/>
    <cellStyle name="SAPBEXexcBad8 5 2 4 2" xfId="7537"/>
    <cellStyle name="SAPBEXexcBad8 5 2 4 2 2" xfId="7538"/>
    <cellStyle name="SAPBEXexcBad8 5 2 5" xfId="7539"/>
    <cellStyle name="SAPBEXexcBad8 5 2 5 2" xfId="7540"/>
    <cellStyle name="SAPBEXexcBad8 5 2 6" xfId="30685"/>
    <cellStyle name="SAPBEXexcBad8 5 2 7" xfId="30686"/>
    <cellStyle name="SAPBEXexcBad8 5 2 8" xfId="49687"/>
    <cellStyle name="SAPBEXexcBad8 5 20" xfId="30687"/>
    <cellStyle name="SAPBEXexcBad8 5 21" xfId="30688"/>
    <cellStyle name="SAPBEXexcBad8 5 22" xfId="30689"/>
    <cellStyle name="SAPBEXexcBad8 5 23" xfId="30690"/>
    <cellStyle name="SAPBEXexcBad8 5 24" xfId="30691"/>
    <cellStyle name="SAPBEXexcBad8 5 25" xfId="30692"/>
    <cellStyle name="SAPBEXexcBad8 5 26" xfId="30693"/>
    <cellStyle name="SAPBEXexcBad8 5 27" xfId="30694"/>
    <cellStyle name="SAPBEXexcBad8 5 28" xfId="48299"/>
    <cellStyle name="SAPBEXexcBad8 5 29" xfId="49172"/>
    <cellStyle name="SAPBEXexcBad8 5 3" xfId="30695"/>
    <cellStyle name="SAPBEXexcBad8 5 4" xfId="30696"/>
    <cellStyle name="SAPBEXexcBad8 5 5" xfId="30697"/>
    <cellStyle name="SAPBEXexcBad8 5 6" xfId="30698"/>
    <cellStyle name="SAPBEXexcBad8 5 7" xfId="30699"/>
    <cellStyle name="SAPBEXexcBad8 5 8" xfId="30700"/>
    <cellStyle name="SAPBEXexcBad8 5 9" xfId="30701"/>
    <cellStyle name="SAPBEXexcBad8 6" xfId="794"/>
    <cellStyle name="SAPBEXexcBad8 6 10" xfId="30702"/>
    <cellStyle name="SAPBEXexcBad8 6 11" xfId="30703"/>
    <cellStyle name="SAPBEXexcBad8 6 12" xfId="30704"/>
    <cellStyle name="SAPBEXexcBad8 6 13" xfId="30705"/>
    <cellStyle name="SAPBEXexcBad8 6 14" xfId="30706"/>
    <cellStyle name="SAPBEXexcBad8 6 15" xfId="30707"/>
    <cellStyle name="SAPBEXexcBad8 6 16" xfId="30708"/>
    <cellStyle name="SAPBEXexcBad8 6 17" xfId="30709"/>
    <cellStyle name="SAPBEXexcBad8 6 18" xfId="30710"/>
    <cellStyle name="SAPBEXexcBad8 6 19" xfId="30711"/>
    <cellStyle name="SAPBEXexcBad8 6 2" xfId="1748"/>
    <cellStyle name="SAPBEXexcBad8 6 2 2" xfId="7541"/>
    <cellStyle name="SAPBEXexcBad8 6 2 2 2" xfId="7542"/>
    <cellStyle name="SAPBEXexcBad8 6 2 2 2 2" xfId="7543"/>
    <cellStyle name="SAPBEXexcBad8 6 2 2 2 2 2" xfId="7544"/>
    <cellStyle name="SAPBEXexcBad8 6 2 2 2 3" xfId="7545"/>
    <cellStyle name="SAPBEXexcBad8 6 2 2 3" xfId="7546"/>
    <cellStyle name="SAPBEXexcBad8 6 2 2 3 2" xfId="7547"/>
    <cellStyle name="SAPBEXexcBad8 6 2 2 3 2 2" xfId="7548"/>
    <cellStyle name="SAPBEXexcBad8 6 2 2 4" xfId="7549"/>
    <cellStyle name="SAPBEXexcBad8 6 2 2 4 2" xfId="7550"/>
    <cellStyle name="SAPBEXexcBad8 6 2 3" xfId="7551"/>
    <cellStyle name="SAPBEXexcBad8 6 2 3 2" xfId="7552"/>
    <cellStyle name="SAPBEXexcBad8 6 2 3 2 2" xfId="7553"/>
    <cellStyle name="SAPBEXexcBad8 6 2 3 3" xfId="7554"/>
    <cellStyle name="SAPBEXexcBad8 6 2 4" xfId="7555"/>
    <cellStyle name="SAPBEXexcBad8 6 2 4 2" xfId="7556"/>
    <cellStyle name="SAPBEXexcBad8 6 2 4 2 2" xfId="7557"/>
    <cellStyle name="SAPBEXexcBad8 6 2 5" xfId="7558"/>
    <cellStyle name="SAPBEXexcBad8 6 2 5 2" xfId="7559"/>
    <cellStyle name="SAPBEXexcBad8 6 2 6" xfId="30712"/>
    <cellStyle name="SAPBEXexcBad8 6 2 7" xfId="30713"/>
    <cellStyle name="SAPBEXexcBad8 6 2 8" xfId="49688"/>
    <cellStyle name="SAPBEXexcBad8 6 20" xfId="30714"/>
    <cellStyle name="SAPBEXexcBad8 6 21" xfId="30715"/>
    <cellStyle name="SAPBEXexcBad8 6 22" xfId="30716"/>
    <cellStyle name="SAPBEXexcBad8 6 23" xfId="30717"/>
    <cellStyle name="SAPBEXexcBad8 6 24" xfId="30718"/>
    <cellStyle name="SAPBEXexcBad8 6 25" xfId="30719"/>
    <cellStyle name="SAPBEXexcBad8 6 26" xfId="30720"/>
    <cellStyle name="SAPBEXexcBad8 6 27" xfId="30721"/>
    <cellStyle name="SAPBEXexcBad8 6 28" xfId="48300"/>
    <cellStyle name="SAPBEXexcBad8 6 29" xfId="49173"/>
    <cellStyle name="SAPBEXexcBad8 6 3" xfId="30722"/>
    <cellStyle name="SAPBEXexcBad8 6 4" xfId="30723"/>
    <cellStyle name="SAPBEXexcBad8 6 5" xfId="30724"/>
    <cellStyle name="SAPBEXexcBad8 6 6" xfId="30725"/>
    <cellStyle name="SAPBEXexcBad8 6 7" xfId="30726"/>
    <cellStyle name="SAPBEXexcBad8 6 8" xfId="30727"/>
    <cellStyle name="SAPBEXexcBad8 6 9" xfId="30728"/>
    <cellStyle name="SAPBEXexcBad8 7" xfId="795"/>
    <cellStyle name="SAPBEXexcBad8 7 10" xfId="30729"/>
    <cellStyle name="SAPBEXexcBad8 7 11" xfId="30730"/>
    <cellStyle name="SAPBEXexcBad8 7 12" xfId="30731"/>
    <cellStyle name="SAPBEXexcBad8 7 13" xfId="30732"/>
    <cellStyle name="SAPBEXexcBad8 7 14" xfId="30733"/>
    <cellStyle name="SAPBEXexcBad8 7 15" xfId="30734"/>
    <cellStyle name="SAPBEXexcBad8 7 16" xfId="30735"/>
    <cellStyle name="SAPBEXexcBad8 7 17" xfId="30736"/>
    <cellStyle name="SAPBEXexcBad8 7 18" xfId="30737"/>
    <cellStyle name="SAPBEXexcBad8 7 19" xfId="30738"/>
    <cellStyle name="SAPBEXexcBad8 7 2" xfId="1749"/>
    <cellStyle name="SAPBEXexcBad8 7 2 2" xfId="7560"/>
    <cellStyle name="SAPBEXexcBad8 7 2 2 2" xfId="7561"/>
    <cellStyle name="SAPBEXexcBad8 7 2 2 2 2" xfId="7562"/>
    <cellStyle name="SAPBEXexcBad8 7 2 2 2 2 2" xfId="7563"/>
    <cellStyle name="SAPBEXexcBad8 7 2 2 2 3" xfId="7564"/>
    <cellStyle name="SAPBEXexcBad8 7 2 2 3" xfId="7565"/>
    <cellStyle name="SAPBEXexcBad8 7 2 2 3 2" xfId="7566"/>
    <cellStyle name="SAPBEXexcBad8 7 2 2 3 2 2" xfId="7567"/>
    <cellStyle name="SAPBEXexcBad8 7 2 2 4" xfId="7568"/>
    <cellStyle name="SAPBEXexcBad8 7 2 2 4 2" xfId="7569"/>
    <cellStyle name="SAPBEXexcBad8 7 2 3" xfId="7570"/>
    <cellStyle name="SAPBEXexcBad8 7 2 3 2" xfId="7571"/>
    <cellStyle name="SAPBEXexcBad8 7 2 3 2 2" xfId="7572"/>
    <cellStyle name="SAPBEXexcBad8 7 2 3 3" xfId="7573"/>
    <cellStyle name="SAPBEXexcBad8 7 2 4" xfId="7574"/>
    <cellStyle name="SAPBEXexcBad8 7 2 4 2" xfId="7575"/>
    <cellStyle name="SAPBEXexcBad8 7 2 4 2 2" xfId="7576"/>
    <cellStyle name="SAPBEXexcBad8 7 2 5" xfId="7577"/>
    <cellStyle name="SAPBEXexcBad8 7 2 5 2" xfId="7578"/>
    <cellStyle name="SAPBEXexcBad8 7 2 6" xfId="30739"/>
    <cellStyle name="SAPBEXexcBad8 7 2 7" xfId="30740"/>
    <cellStyle name="SAPBEXexcBad8 7 2 8" xfId="49689"/>
    <cellStyle name="SAPBEXexcBad8 7 20" xfId="30741"/>
    <cellStyle name="SAPBEXexcBad8 7 21" xfId="30742"/>
    <cellStyle name="SAPBEXexcBad8 7 22" xfId="30743"/>
    <cellStyle name="SAPBEXexcBad8 7 23" xfId="30744"/>
    <cellStyle name="SAPBEXexcBad8 7 24" xfId="30745"/>
    <cellStyle name="SAPBEXexcBad8 7 25" xfId="30746"/>
    <cellStyle name="SAPBEXexcBad8 7 26" xfId="30747"/>
    <cellStyle name="SAPBEXexcBad8 7 27" xfId="30748"/>
    <cellStyle name="SAPBEXexcBad8 7 28" xfId="48301"/>
    <cellStyle name="SAPBEXexcBad8 7 29" xfId="49174"/>
    <cellStyle name="SAPBEXexcBad8 7 3" xfId="30749"/>
    <cellStyle name="SAPBEXexcBad8 7 4" xfId="30750"/>
    <cellStyle name="SAPBEXexcBad8 7 5" xfId="30751"/>
    <cellStyle name="SAPBEXexcBad8 7 6" xfId="30752"/>
    <cellStyle name="SAPBEXexcBad8 7 7" xfId="30753"/>
    <cellStyle name="SAPBEXexcBad8 7 8" xfId="30754"/>
    <cellStyle name="SAPBEXexcBad8 7 9" xfId="30755"/>
    <cellStyle name="SAPBEXexcBad8 8" xfId="777"/>
    <cellStyle name="SAPBEXexcBad8 8 10" xfId="30756"/>
    <cellStyle name="SAPBEXexcBad8 8 11" xfId="30757"/>
    <cellStyle name="SAPBEXexcBad8 8 12" xfId="30758"/>
    <cellStyle name="SAPBEXexcBad8 8 13" xfId="30759"/>
    <cellStyle name="SAPBEXexcBad8 8 14" xfId="30760"/>
    <cellStyle name="SAPBEXexcBad8 8 15" xfId="30761"/>
    <cellStyle name="SAPBEXexcBad8 8 16" xfId="30762"/>
    <cellStyle name="SAPBEXexcBad8 8 17" xfId="30763"/>
    <cellStyle name="SAPBEXexcBad8 8 18" xfId="30764"/>
    <cellStyle name="SAPBEXexcBad8 8 19" xfId="30765"/>
    <cellStyle name="SAPBEXexcBad8 8 2" xfId="1750"/>
    <cellStyle name="SAPBEXexcBad8 8 2 2" xfId="7579"/>
    <cellStyle name="SAPBEXexcBad8 8 2 2 2" xfId="7580"/>
    <cellStyle name="SAPBEXexcBad8 8 2 2 2 2" xfId="7581"/>
    <cellStyle name="SAPBEXexcBad8 8 2 2 2 2 2" xfId="7582"/>
    <cellStyle name="SAPBEXexcBad8 8 2 2 2 3" xfId="7583"/>
    <cellStyle name="SAPBEXexcBad8 8 2 2 3" xfId="7584"/>
    <cellStyle name="SAPBEXexcBad8 8 2 2 3 2" xfId="7585"/>
    <cellStyle name="SAPBEXexcBad8 8 2 2 3 2 2" xfId="7586"/>
    <cellStyle name="SAPBEXexcBad8 8 2 2 4" xfId="7587"/>
    <cellStyle name="SAPBEXexcBad8 8 2 2 4 2" xfId="7588"/>
    <cellStyle name="SAPBEXexcBad8 8 2 3" xfId="7589"/>
    <cellStyle name="SAPBEXexcBad8 8 2 3 2" xfId="7590"/>
    <cellStyle name="SAPBEXexcBad8 8 2 3 2 2" xfId="7591"/>
    <cellStyle name="SAPBEXexcBad8 8 2 3 3" xfId="7592"/>
    <cellStyle name="SAPBEXexcBad8 8 2 4" xfId="7593"/>
    <cellStyle name="SAPBEXexcBad8 8 2 4 2" xfId="7594"/>
    <cellStyle name="SAPBEXexcBad8 8 2 4 2 2" xfId="7595"/>
    <cellStyle name="SAPBEXexcBad8 8 2 5" xfId="7596"/>
    <cellStyle name="SAPBEXexcBad8 8 2 5 2" xfId="7597"/>
    <cellStyle name="SAPBEXexcBad8 8 2 6" xfId="30766"/>
    <cellStyle name="SAPBEXexcBad8 8 2 7" xfId="30767"/>
    <cellStyle name="SAPBEXexcBad8 8 20" xfId="30768"/>
    <cellStyle name="SAPBEXexcBad8 8 21" xfId="30769"/>
    <cellStyle name="SAPBEXexcBad8 8 22" xfId="30770"/>
    <cellStyle name="SAPBEXexcBad8 8 23" xfId="30771"/>
    <cellStyle name="SAPBEXexcBad8 8 24" xfId="30772"/>
    <cellStyle name="SAPBEXexcBad8 8 25" xfId="30773"/>
    <cellStyle name="SAPBEXexcBad8 8 26" xfId="30774"/>
    <cellStyle name="SAPBEXexcBad8 8 27" xfId="30775"/>
    <cellStyle name="SAPBEXexcBad8 8 28" xfId="48302"/>
    <cellStyle name="SAPBEXexcBad8 8 3" xfId="30776"/>
    <cellStyle name="SAPBEXexcBad8 8 4" xfId="30777"/>
    <cellStyle name="SAPBEXexcBad8 8 5" xfId="30778"/>
    <cellStyle name="SAPBEXexcBad8 8 6" xfId="30779"/>
    <cellStyle name="SAPBEXexcBad8 8 7" xfId="30780"/>
    <cellStyle name="SAPBEXexcBad8 8 8" xfId="30781"/>
    <cellStyle name="SAPBEXexcBad8 8 9" xfId="30782"/>
    <cellStyle name="SAPBEXexcBad8 9" xfId="1751"/>
    <cellStyle name="SAPBEXexcBad8 9 10" xfId="30783"/>
    <cellStyle name="SAPBEXexcBad8 9 11" xfId="30784"/>
    <cellStyle name="SAPBEXexcBad8 9 12" xfId="30785"/>
    <cellStyle name="SAPBEXexcBad8 9 13" xfId="30786"/>
    <cellStyle name="SAPBEXexcBad8 9 14" xfId="30787"/>
    <cellStyle name="SAPBEXexcBad8 9 15" xfId="30788"/>
    <cellStyle name="SAPBEXexcBad8 9 16" xfId="30789"/>
    <cellStyle name="SAPBEXexcBad8 9 17" xfId="30790"/>
    <cellStyle name="SAPBEXexcBad8 9 18" xfId="30791"/>
    <cellStyle name="SAPBEXexcBad8 9 19" xfId="30792"/>
    <cellStyle name="SAPBEXexcBad8 9 2" xfId="7598"/>
    <cellStyle name="SAPBEXexcBad8 9 2 2" xfId="7599"/>
    <cellStyle name="SAPBEXexcBad8 9 2 2 2" xfId="7600"/>
    <cellStyle name="SAPBEXexcBad8 9 2 2 2 2" xfId="7601"/>
    <cellStyle name="SAPBEXexcBad8 9 2 2 3" xfId="7602"/>
    <cellStyle name="SAPBEXexcBad8 9 2 3" xfId="7603"/>
    <cellStyle name="SAPBEXexcBad8 9 2 3 2" xfId="7604"/>
    <cellStyle name="SAPBEXexcBad8 9 2 3 2 2" xfId="7605"/>
    <cellStyle name="SAPBEXexcBad8 9 2 4" xfId="7606"/>
    <cellStyle name="SAPBEXexcBad8 9 2 4 2" xfId="7607"/>
    <cellStyle name="SAPBEXexcBad8 9 2 5" xfId="30793"/>
    <cellStyle name="SAPBEXexcBad8 9 2 6" xfId="30794"/>
    <cellStyle name="SAPBEXexcBad8 9 2 7" xfId="30795"/>
    <cellStyle name="SAPBEXexcBad8 9 20" xfId="30796"/>
    <cellStyle name="SAPBEXexcBad8 9 21" xfId="30797"/>
    <cellStyle name="SAPBEXexcBad8 9 22" xfId="30798"/>
    <cellStyle name="SAPBEXexcBad8 9 23" xfId="30799"/>
    <cellStyle name="SAPBEXexcBad8 9 24" xfId="30800"/>
    <cellStyle name="SAPBEXexcBad8 9 25" xfId="30801"/>
    <cellStyle name="SAPBEXexcBad8 9 26" xfId="30802"/>
    <cellStyle name="SAPBEXexcBad8 9 27" xfId="30803"/>
    <cellStyle name="SAPBEXexcBad8 9 28" xfId="48303"/>
    <cellStyle name="SAPBEXexcBad8 9 29" xfId="49668"/>
    <cellStyle name="SAPBEXexcBad8 9 3" xfId="30804"/>
    <cellStyle name="SAPBEXexcBad8 9 4" xfId="30805"/>
    <cellStyle name="SAPBEXexcBad8 9 5" xfId="30806"/>
    <cellStyle name="SAPBEXexcBad8 9 6" xfId="30807"/>
    <cellStyle name="SAPBEXexcBad8 9 7" xfId="30808"/>
    <cellStyle name="SAPBEXexcBad8 9 8" xfId="30809"/>
    <cellStyle name="SAPBEXexcBad8 9 9" xfId="30810"/>
    <cellStyle name="SAPBEXexcBad8_20120921_SF-grote-ronde-Liesbethdump2" xfId="413"/>
    <cellStyle name="SAPBEXexcBad9" xfId="124"/>
    <cellStyle name="SAPBEXexcBad9 10" xfId="7608"/>
    <cellStyle name="SAPBEXexcBad9 10 2" xfId="7609"/>
    <cellStyle name="SAPBEXexcBad9 10 2 2" xfId="7610"/>
    <cellStyle name="SAPBEXexcBad9 10 2 2 2" xfId="7611"/>
    <cellStyle name="SAPBEXexcBad9 10 2 3" xfId="7612"/>
    <cellStyle name="SAPBEXexcBad9 10 3" xfId="7613"/>
    <cellStyle name="SAPBEXexcBad9 10 3 2" xfId="7614"/>
    <cellStyle name="SAPBEXexcBad9 10 3 2 2" xfId="7615"/>
    <cellStyle name="SAPBEXexcBad9 10 4" xfId="7616"/>
    <cellStyle name="SAPBEXexcBad9 10 4 2" xfId="7617"/>
    <cellStyle name="SAPBEXexcBad9 10 5" xfId="30811"/>
    <cellStyle name="SAPBEXexcBad9 10 6" xfId="30812"/>
    <cellStyle name="SAPBEXexcBad9 10 7" xfId="30813"/>
    <cellStyle name="SAPBEXexcBad9 11" xfId="30814"/>
    <cellStyle name="SAPBEXexcBad9 12" xfId="30815"/>
    <cellStyle name="SAPBEXexcBad9 13" xfId="30816"/>
    <cellStyle name="SAPBEXexcBad9 14" xfId="30817"/>
    <cellStyle name="SAPBEXexcBad9 15" xfId="30818"/>
    <cellStyle name="SAPBEXexcBad9 16" xfId="30819"/>
    <cellStyle name="SAPBEXexcBad9 17" xfId="30820"/>
    <cellStyle name="SAPBEXexcBad9 18" xfId="30821"/>
    <cellStyle name="SAPBEXexcBad9 19" xfId="30822"/>
    <cellStyle name="SAPBEXexcBad9 2" xfId="414"/>
    <cellStyle name="SAPBEXexcBad9 2 10" xfId="30823"/>
    <cellStyle name="SAPBEXexcBad9 2 11" xfId="30824"/>
    <cellStyle name="SAPBEXexcBad9 2 12" xfId="30825"/>
    <cellStyle name="SAPBEXexcBad9 2 13" xfId="30826"/>
    <cellStyle name="SAPBEXexcBad9 2 14" xfId="30827"/>
    <cellStyle name="SAPBEXexcBad9 2 15" xfId="30828"/>
    <cellStyle name="SAPBEXexcBad9 2 16" xfId="30829"/>
    <cellStyle name="SAPBEXexcBad9 2 17" xfId="30830"/>
    <cellStyle name="SAPBEXexcBad9 2 18" xfId="30831"/>
    <cellStyle name="SAPBEXexcBad9 2 19" xfId="30832"/>
    <cellStyle name="SAPBEXexcBad9 2 2" xfId="514"/>
    <cellStyle name="SAPBEXexcBad9 2 2 10" xfId="30833"/>
    <cellStyle name="SAPBEXexcBad9 2 2 11" xfId="30834"/>
    <cellStyle name="SAPBEXexcBad9 2 2 12" xfId="30835"/>
    <cellStyle name="SAPBEXexcBad9 2 2 13" xfId="30836"/>
    <cellStyle name="SAPBEXexcBad9 2 2 14" xfId="30837"/>
    <cellStyle name="SAPBEXexcBad9 2 2 15" xfId="30838"/>
    <cellStyle name="SAPBEXexcBad9 2 2 16" xfId="30839"/>
    <cellStyle name="SAPBEXexcBad9 2 2 17" xfId="30840"/>
    <cellStyle name="SAPBEXexcBad9 2 2 18" xfId="30841"/>
    <cellStyle name="SAPBEXexcBad9 2 2 19" xfId="30842"/>
    <cellStyle name="SAPBEXexcBad9 2 2 2" xfId="797"/>
    <cellStyle name="SAPBEXexcBad9 2 2 2 10" xfId="30843"/>
    <cellStyle name="SAPBEXexcBad9 2 2 2 11" xfId="30844"/>
    <cellStyle name="SAPBEXexcBad9 2 2 2 12" xfId="30845"/>
    <cellStyle name="SAPBEXexcBad9 2 2 2 13" xfId="30846"/>
    <cellStyle name="SAPBEXexcBad9 2 2 2 14" xfId="30847"/>
    <cellStyle name="SAPBEXexcBad9 2 2 2 15" xfId="30848"/>
    <cellStyle name="SAPBEXexcBad9 2 2 2 16" xfId="30849"/>
    <cellStyle name="SAPBEXexcBad9 2 2 2 17" xfId="30850"/>
    <cellStyle name="SAPBEXexcBad9 2 2 2 18" xfId="30851"/>
    <cellStyle name="SAPBEXexcBad9 2 2 2 19" xfId="30852"/>
    <cellStyle name="SAPBEXexcBad9 2 2 2 2" xfId="1752"/>
    <cellStyle name="SAPBEXexcBad9 2 2 2 2 2" xfId="7618"/>
    <cellStyle name="SAPBEXexcBad9 2 2 2 2 2 2" xfId="7619"/>
    <cellStyle name="SAPBEXexcBad9 2 2 2 2 2 2 2" xfId="7620"/>
    <cellStyle name="SAPBEXexcBad9 2 2 2 2 2 2 2 2" xfId="7621"/>
    <cellStyle name="SAPBEXexcBad9 2 2 2 2 2 2 3" xfId="7622"/>
    <cellStyle name="SAPBEXexcBad9 2 2 2 2 2 3" xfId="7623"/>
    <cellStyle name="SAPBEXexcBad9 2 2 2 2 2 3 2" xfId="7624"/>
    <cellStyle name="SAPBEXexcBad9 2 2 2 2 2 3 2 2" xfId="7625"/>
    <cellStyle name="SAPBEXexcBad9 2 2 2 2 2 4" xfId="7626"/>
    <cellStyle name="SAPBEXexcBad9 2 2 2 2 2 4 2" xfId="7627"/>
    <cellStyle name="SAPBEXexcBad9 2 2 2 2 3" xfId="7628"/>
    <cellStyle name="SAPBEXexcBad9 2 2 2 2 3 2" xfId="7629"/>
    <cellStyle name="SAPBEXexcBad9 2 2 2 2 3 2 2" xfId="7630"/>
    <cellStyle name="SAPBEXexcBad9 2 2 2 2 3 3" xfId="7631"/>
    <cellStyle name="SAPBEXexcBad9 2 2 2 2 4" xfId="7632"/>
    <cellStyle name="SAPBEXexcBad9 2 2 2 2 4 2" xfId="7633"/>
    <cellStyle name="SAPBEXexcBad9 2 2 2 2 4 2 2" xfId="7634"/>
    <cellStyle name="SAPBEXexcBad9 2 2 2 2 5" xfId="7635"/>
    <cellStyle name="SAPBEXexcBad9 2 2 2 2 5 2" xfId="7636"/>
    <cellStyle name="SAPBEXexcBad9 2 2 2 2 6" xfId="30853"/>
    <cellStyle name="SAPBEXexcBad9 2 2 2 2 7" xfId="30854"/>
    <cellStyle name="SAPBEXexcBad9 2 2 2 20" xfId="30855"/>
    <cellStyle name="SAPBEXexcBad9 2 2 2 21" xfId="30856"/>
    <cellStyle name="SAPBEXexcBad9 2 2 2 22" xfId="30857"/>
    <cellStyle name="SAPBEXexcBad9 2 2 2 23" xfId="30858"/>
    <cellStyle name="SAPBEXexcBad9 2 2 2 24" xfId="30859"/>
    <cellStyle name="SAPBEXexcBad9 2 2 2 25" xfId="30860"/>
    <cellStyle name="SAPBEXexcBad9 2 2 2 26" xfId="30861"/>
    <cellStyle name="SAPBEXexcBad9 2 2 2 27" xfId="30862"/>
    <cellStyle name="SAPBEXexcBad9 2 2 2 28" xfId="48304"/>
    <cellStyle name="SAPBEXexcBad9 2 2 2 3" xfId="30863"/>
    <cellStyle name="SAPBEXexcBad9 2 2 2 4" xfId="30864"/>
    <cellStyle name="SAPBEXexcBad9 2 2 2 5" xfId="30865"/>
    <cellStyle name="SAPBEXexcBad9 2 2 2 6" xfId="30866"/>
    <cellStyle name="SAPBEXexcBad9 2 2 2 7" xfId="30867"/>
    <cellStyle name="SAPBEXexcBad9 2 2 2 8" xfId="30868"/>
    <cellStyle name="SAPBEXexcBad9 2 2 2 9" xfId="30869"/>
    <cellStyle name="SAPBEXexcBad9 2 2 20" xfId="30870"/>
    <cellStyle name="SAPBEXexcBad9 2 2 21" xfId="30871"/>
    <cellStyle name="SAPBEXexcBad9 2 2 22" xfId="30872"/>
    <cellStyle name="SAPBEXexcBad9 2 2 23" xfId="30873"/>
    <cellStyle name="SAPBEXexcBad9 2 2 24" xfId="30874"/>
    <cellStyle name="SAPBEXexcBad9 2 2 25" xfId="30875"/>
    <cellStyle name="SAPBEXexcBad9 2 2 26" xfId="30876"/>
    <cellStyle name="SAPBEXexcBad9 2 2 27" xfId="30877"/>
    <cellStyle name="SAPBEXexcBad9 2 2 28" xfId="30878"/>
    <cellStyle name="SAPBEXexcBad9 2 2 29" xfId="30879"/>
    <cellStyle name="SAPBEXexcBad9 2 2 3" xfId="798"/>
    <cellStyle name="SAPBEXexcBad9 2 2 3 10" xfId="30880"/>
    <cellStyle name="SAPBEXexcBad9 2 2 3 11" xfId="30881"/>
    <cellStyle name="SAPBEXexcBad9 2 2 3 12" xfId="30882"/>
    <cellStyle name="SAPBEXexcBad9 2 2 3 13" xfId="30883"/>
    <cellStyle name="SAPBEXexcBad9 2 2 3 14" xfId="30884"/>
    <cellStyle name="SAPBEXexcBad9 2 2 3 15" xfId="30885"/>
    <cellStyle name="SAPBEXexcBad9 2 2 3 16" xfId="30886"/>
    <cellStyle name="SAPBEXexcBad9 2 2 3 17" xfId="30887"/>
    <cellStyle name="SAPBEXexcBad9 2 2 3 18" xfId="30888"/>
    <cellStyle name="SAPBEXexcBad9 2 2 3 19" xfId="30889"/>
    <cellStyle name="SAPBEXexcBad9 2 2 3 2" xfId="1753"/>
    <cellStyle name="SAPBEXexcBad9 2 2 3 2 2" xfId="7637"/>
    <cellStyle name="SAPBEXexcBad9 2 2 3 2 2 2" xfId="7638"/>
    <cellStyle name="SAPBEXexcBad9 2 2 3 2 2 2 2" xfId="7639"/>
    <cellStyle name="SAPBEXexcBad9 2 2 3 2 2 2 2 2" xfId="7640"/>
    <cellStyle name="SAPBEXexcBad9 2 2 3 2 2 2 3" xfId="7641"/>
    <cellStyle name="SAPBEXexcBad9 2 2 3 2 2 3" xfId="7642"/>
    <cellStyle name="SAPBEXexcBad9 2 2 3 2 2 3 2" xfId="7643"/>
    <cellStyle name="SAPBEXexcBad9 2 2 3 2 2 3 2 2" xfId="7644"/>
    <cellStyle name="SAPBEXexcBad9 2 2 3 2 2 4" xfId="7645"/>
    <cellStyle name="SAPBEXexcBad9 2 2 3 2 2 4 2" xfId="7646"/>
    <cellStyle name="SAPBEXexcBad9 2 2 3 2 3" xfId="7647"/>
    <cellStyle name="SAPBEXexcBad9 2 2 3 2 3 2" xfId="7648"/>
    <cellStyle name="SAPBEXexcBad9 2 2 3 2 3 2 2" xfId="7649"/>
    <cellStyle name="SAPBEXexcBad9 2 2 3 2 3 3" xfId="7650"/>
    <cellStyle name="SAPBEXexcBad9 2 2 3 2 4" xfId="7651"/>
    <cellStyle name="SAPBEXexcBad9 2 2 3 2 4 2" xfId="7652"/>
    <cellStyle name="SAPBEXexcBad9 2 2 3 2 4 2 2" xfId="7653"/>
    <cellStyle name="SAPBEXexcBad9 2 2 3 2 5" xfId="7654"/>
    <cellStyle name="SAPBEXexcBad9 2 2 3 2 5 2" xfId="7655"/>
    <cellStyle name="SAPBEXexcBad9 2 2 3 2 6" xfId="30890"/>
    <cellStyle name="SAPBEXexcBad9 2 2 3 2 7" xfId="30891"/>
    <cellStyle name="SAPBEXexcBad9 2 2 3 20" xfId="30892"/>
    <cellStyle name="SAPBEXexcBad9 2 2 3 21" xfId="30893"/>
    <cellStyle name="SAPBEXexcBad9 2 2 3 22" xfId="30894"/>
    <cellStyle name="SAPBEXexcBad9 2 2 3 23" xfId="30895"/>
    <cellStyle name="SAPBEXexcBad9 2 2 3 24" xfId="30896"/>
    <cellStyle name="SAPBEXexcBad9 2 2 3 25" xfId="30897"/>
    <cellStyle name="SAPBEXexcBad9 2 2 3 26" xfId="30898"/>
    <cellStyle name="SAPBEXexcBad9 2 2 3 27" xfId="30899"/>
    <cellStyle name="SAPBEXexcBad9 2 2 3 28" xfId="48305"/>
    <cellStyle name="SAPBEXexcBad9 2 2 3 3" xfId="30900"/>
    <cellStyle name="SAPBEXexcBad9 2 2 3 4" xfId="30901"/>
    <cellStyle name="SAPBEXexcBad9 2 2 3 5" xfId="30902"/>
    <cellStyle name="SAPBEXexcBad9 2 2 3 6" xfId="30903"/>
    <cellStyle name="SAPBEXexcBad9 2 2 3 7" xfId="30904"/>
    <cellStyle name="SAPBEXexcBad9 2 2 3 8" xfId="30905"/>
    <cellStyle name="SAPBEXexcBad9 2 2 3 9" xfId="30906"/>
    <cellStyle name="SAPBEXexcBad9 2 2 30" xfId="30907"/>
    <cellStyle name="SAPBEXexcBad9 2 2 31" xfId="30908"/>
    <cellStyle name="SAPBEXexcBad9 2 2 32" xfId="30909"/>
    <cellStyle name="SAPBEXexcBad9 2 2 33" xfId="48306"/>
    <cellStyle name="SAPBEXexcBad9 2 2 4" xfId="799"/>
    <cellStyle name="SAPBEXexcBad9 2 2 4 10" xfId="30910"/>
    <cellStyle name="SAPBEXexcBad9 2 2 4 11" xfId="30911"/>
    <cellStyle name="SAPBEXexcBad9 2 2 4 12" xfId="30912"/>
    <cellStyle name="SAPBEXexcBad9 2 2 4 13" xfId="30913"/>
    <cellStyle name="SAPBEXexcBad9 2 2 4 14" xfId="30914"/>
    <cellStyle name="SAPBEXexcBad9 2 2 4 15" xfId="30915"/>
    <cellStyle name="SAPBEXexcBad9 2 2 4 16" xfId="30916"/>
    <cellStyle name="SAPBEXexcBad9 2 2 4 17" xfId="30917"/>
    <cellStyle name="SAPBEXexcBad9 2 2 4 18" xfId="30918"/>
    <cellStyle name="SAPBEXexcBad9 2 2 4 19" xfId="30919"/>
    <cellStyle name="SAPBEXexcBad9 2 2 4 2" xfId="1754"/>
    <cellStyle name="SAPBEXexcBad9 2 2 4 2 2" xfId="7656"/>
    <cellStyle name="SAPBEXexcBad9 2 2 4 2 2 2" xfId="7657"/>
    <cellStyle name="SAPBEXexcBad9 2 2 4 2 2 2 2" xfId="7658"/>
    <cellStyle name="SAPBEXexcBad9 2 2 4 2 2 2 2 2" xfId="7659"/>
    <cellStyle name="SAPBEXexcBad9 2 2 4 2 2 2 3" xfId="7660"/>
    <cellStyle name="SAPBEXexcBad9 2 2 4 2 2 3" xfId="7661"/>
    <cellStyle name="SAPBEXexcBad9 2 2 4 2 2 3 2" xfId="7662"/>
    <cellStyle name="SAPBEXexcBad9 2 2 4 2 2 3 2 2" xfId="7663"/>
    <cellStyle name="SAPBEXexcBad9 2 2 4 2 2 4" xfId="7664"/>
    <cellStyle name="SAPBEXexcBad9 2 2 4 2 2 4 2" xfId="7665"/>
    <cellStyle name="SAPBEXexcBad9 2 2 4 2 3" xfId="7666"/>
    <cellStyle name="SAPBEXexcBad9 2 2 4 2 3 2" xfId="7667"/>
    <cellStyle name="SAPBEXexcBad9 2 2 4 2 3 2 2" xfId="7668"/>
    <cellStyle name="SAPBEXexcBad9 2 2 4 2 3 3" xfId="7669"/>
    <cellStyle name="SAPBEXexcBad9 2 2 4 2 4" xfId="7670"/>
    <cellStyle name="SAPBEXexcBad9 2 2 4 2 4 2" xfId="7671"/>
    <cellStyle name="SAPBEXexcBad9 2 2 4 2 4 2 2" xfId="7672"/>
    <cellStyle name="SAPBEXexcBad9 2 2 4 2 5" xfId="7673"/>
    <cellStyle name="SAPBEXexcBad9 2 2 4 2 5 2" xfId="7674"/>
    <cellStyle name="SAPBEXexcBad9 2 2 4 2 6" xfId="30920"/>
    <cellStyle name="SAPBEXexcBad9 2 2 4 2 7" xfId="30921"/>
    <cellStyle name="SAPBEXexcBad9 2 2 4 20" xfId="30922"/>
    <cellStyle name="SAPBEXexcBad9 2 2 4 21" xfId="30923"/>
    <cellStyle name="SAPBEXexcBad9 2 2 4 22" xfId="30924"/>
    <cellStyle name="SAPBEXexcBad9 2 2 4 23" xfId="30925"/>
    <cellStyle name="SAPBEXexcBad9 2 2 4 24" xfId="30926"/>
    <cellStyle name="SAPBEXexcBad9 2 2 4 25" xfId="30927"/>
    <cellStyle name="SAPBEXexcBad9 2 2 4 26" xfId="30928"/>
    <cellStyle name="SAPBEXexcBad9 2 2 4 27" xfId="30929"/>
    <cellStyle name="SAPBEXexcBad9 2 2 4 28" xfId="48307"/>
    <cellStyle name="SAPBEXexcBad9 2 2 4 3" xfId="30930"/>
    <cellStyle name="SAPBEXexcBad9 2 2 4 4" xfId="30931"/>
    <cellStyle name="SAPBEXexcBad9 2 2 4 5" xfId="30932"/>
    <cellStyle name="SAPBEXexcBad9 2 2 4 6" xfId="30933"/>
    <cellStyle name="SAPBEXexcBad9 2 2 4 7" xfId="30934"/>
    <cellStyle name="SAPBEXexcBad9 2 2 4 8" xfId="30935"/>
    <cellStyle name="SAPBEXexcBad9 2 2 4 9" xfId="30936"/>
    <cellStyle name="SAPBEXexcBad9 2 2 5" xfId="800"/>
    <cellStyle name="SAPBEXexcBad9 2 2 5 10" xfId="30937"/>
    <cellStyle name="SAPBEXexcBad9 2 2 5 11" xfId="30938"/>
    <cellStyle name="SAPBEXexcBad9 2 2 5 12" xfId="30939"/>
    <cellStyle name="SAPBEXexcBad9 2 2 5 13" xfId="30940"/>
    <cellStyle name="SAPBEXexcBad9 2 2 5 14" xfId="30941"/>
    <cellStyle name="SAPBEXexcBad9 2 2 5 15" xfId="30942"/>
    <cellStyle name="SAPBEXexcBad9 2 2 5 16" xfId="30943"/>
    <cellStyle name="SAPBEXexcBad9 2 2 5 17" xfId="30944"/>
    <cellStyle name="SAPBEXexcBad9 2 2 5 18" xfId="30945"/>
    <cellStyle name="SAPBEXexcBad9 2 2 5 19" xfId="30946"/>
    <cellStyle name="SAPBEXexcBad9 2 2 5 2" xfId="1755"/>
    <cellStyle name="SAPBEXexcBad9 2 2 5 2 2" xfId="7675"/>
    <cellStyle name="SAPBEXexcBad9 2 2 5 2 2 2" xfId="7676"/>
    <cellStyle name="SAPBEXexcBad9 2 2 5 2 2 2 2" xfId="7677"/>
    <cellStyle name="SAPBEXexcBad9 2 2 5 2 2 2 2 2" xfId="7678"/>
    <cellStyle name="SAPBEXexcBad9 2 2 5 2 2 2 3" xfId="7679"/>
    <cellStyle name="SAPBEXexcBad9 2 2 5 2 2 3" xfId="7680"/>
    <cellStyle name="SAPBEXexcBad9 2 2 5 2 2 3 2" xfId="7681"/>
    <cellStyle name="SAPBEXexcBad9 2 2 5 2 2 3 2 2" xfId="7682"/>
    <cellStyle name="SAPBEXexcBad9 2 2 5 2 2 4" xfId="7683"/>
    <cellStyle name="SAPBEXexcBad9 2 2 5 2 2 4 2" xfId="7684"/>
    <cellStyle name="SAPBEXexcBad9 2 2 5 2 3" xfId="7685"/>
    <cellStyle name="SAPBEXexcBad9 2 2 5 2 3 2" xfId="7686"/>
    <cellStyle name="SAPBEXexcBad9 2 2 5 2 3 2 2" xfId="7687"/>
    <cellStyle name="SAPBEXexcBad9 2 2 5 2 3 3" xfId="7688"/>
    <cellStyle name="SAPBEXexcBad9 2 2 5 2 4" xfId="7689"/>
    <cellStyle name="SAPBEXexcBad9 2 2 5 2 4 2" xfId="7690"/>
    <cellStyle name="SAPBEXexcBad9 2 2 5 2 4 2 2" xfId="7691"/>
    <cellStyle name="SAPBEXexcBad9 2 2 5 2 5" xfId="7692"/>
    <cellStyle name="SAPBEXexcBad9 2 2 5 2 5 2" xfId="7693"/>
    <cellStyle name="SAPBEXexcBad9 2 2 5 2 6" xfId="30947"/>
    <cellStyle name="SAPBEXexcBad9 2 2 5 2 7" xfId="30948"/>
    <cellStyle name="SAPBEXexcBad9 2 2 5 20" xfId="30949"/>
    <cellStyle name="SAPBEXexcBad9 2 2 5 21" xfId="30950"/>
    <cellStyle name="SAPBEXexcBad9 2 2 5 22" xfId="30951"/>
    <cellStyle name="SAPBEXexcBad9 2 2 5 23" xfId="30952"/>
    <cellStyle name="SAPBEXexcBad9 2 2 5 24" xfId="30953"/>
    <cellStyle name="SAPBEXexcBad9 2 2 5 25" xfId="30954"/>
    <cellStyle name="SAPBEXexcBad9 2 2 5 26" xfId="30955"/>
    <cellStyle name="SAPBEXexcBad9 2 2 5 27" xfId="30956"/>
    <cellStyle name="SAPBEXexcBad9 2 2 5 28" xfId="48308"/>
    <cellStyle name="SAPBEXexcBad9 2 2 5 3" xfId="30957"/>
    <cellStyle name="SAPBEXexcBad9 2 2 5 4" xfId="30958"/>
    <cellStyle name="SAPBEXexcBad9 2 2 5 5" xfId="30959"/>
    <cellStyle name="SAPBEXexcBad9 2 2 5 6" xfId="30960"/>
    <cellStyle name="SAPBEXexcBad9 2 2 5 7" xfId="30961"/>
    <cellStyle name="SAPBEXexcBad9 2 2 5 8" xfId="30962"/>
    <cellStyle name="SAPBEXexcBad9 2 2 5 9" xfId="30963"/>
    <cellStyle name="SAPBEXexcBad9 2 2 6" xfId="801"/>
    <cellStyle name="SAPBEXexcBad9 2 2 6 10" xfId="30964"/>
    <cellStyle name="SAPBEXexcBad9 2 2 6 11" xfId="30965"/>
    <cellStyle name="SAPBEXexcBad9 2 2 6 12" xfId="30966"/>
    <cellStyle name="SAPBEXexcBad9 2 2 6 13" xfId="30967"/>
    <cellStyle name="SAPBEXexcBad9 2 2 6 14" xfId="30968"/>
    <cellStyle name="SAPBEXexcBad9 2 2 6 15" xfId="30969"/>
    <cellStyle name="SAPBEXexcBad9 2 2 6 16" xfId="30970"/>
    <cellStyle name="SAPBEXexcBad9 2 2 6 17" xfId="30971"/>
    <cellStyle name="SAPBEXexcBad9 2 2 6 18" xfId="30972"/>
    <cellStyle name="SAPBEXexcBad9 2 2 6 19" xfId="30973"/>
    <cellStyle name="SAPBEXexcBad9 2 2 6 2" xfId="1756"/>
    <cellStyle name="SAPBEXexcBad9 2 2 6 2 2" xfId="7694"/>
    <cellStyle name="SAPBEXexcBad9 2 2 6 2 2 2" xfId="7695"/>
    <cellStyle name="SAPBEXexcBad9 2 2 6 2 2 2 2" xfId="7696"/>
    <cellStyle name="SAPBEXexcBad9 2 2 6 2 2 2 2 2" xfId="7697"/>
    <cellStyle name="SAPBEXexcBad9 2 2 6 2 2 2 3" xfId="7698"/>
    <cellStyle name="SAPBEXexcBad9 2 2 6 2 2 3" xfId="7699"/>
    <cellStyle name="SAPBEXexcBad9 2 2 6 2 2 3 2" xfId="7700"/>
    <cellStyle name="SAPBEXexcBad9 2 2 6 2 2 3 2 2" xfId="7701"/>
    <cellStyle name="SAPBEXexcBad9 2 2 6 2 2 4" xfId="7702"/>
    <cellStyle name="SAPBEXexcBad9 2 2 6 2 2 4 2" xfId="7703"/>
    <cellStyle name="SAPBEXexcBad9 2 2 6 2 3" xfId="7704"/>
    <cellStyle name="SAPBEXexcBad9 2 2 6 2 3 2" xfId="7705"/>
    <cellStyle name="SAPBEXexcBad9 2 2 6 2 3 2 2" xfId="7706"/>
    <cellStyle name="SAPBEXexcBad9 2 2 6 2 3 3" xfId="7707"/>
    <cellStyle name="SAPBEXexcBad9 2 2 6 2 4" xfId="7708"/>
    <cellStyle name="SAPBEXexcBad9 2 2 6 2 4 2" xfId="7709"/>
    <cellStyle name="SAPBEXexcBad9 2 2 6 2 4 2 2" xfId="7710"/>
    <cellStyle name="SAPBEXexcBad9 2 2 6 2 5" xfId="7711"/>
    <cellStyle name="SAPBEXexcBad9 2 2 6 2 5 2" xfId="7712"/>
    <cellStyle name="SAPBEXexcBad9 2 2 6 2 6" xfId="30974"/>
    <cellStyle name="SAPBEXexcBad9 2 2 6 2 7" xfId="30975"/>
    <cellStyle name="SAPBEXexcBad9 2 2 6 20" xfId="30976"/>
    <cellStyle name="SAPBEXexcBad9 2 2 6 21" xfId="30977"/>
    <cellStyle name="SAPBEXexcBad9 2 2 6 22" xfId="30978"/>
    <cellStyle name="SAPBEXexcBad9 2 2 6 23" xfId="30979"/>
    <cellStyle name="SAPBEXexcBad9 2 2 6 24" xfId="30980"/>
    <cellStyle name="SAPBEXexcBad9 2 2 6 25" xfId="30981"/>
    <cellStyle name="SAPBEXexcBad9 2 2 6 26" xfId="30982"/>
    <cellStyle name="SAPBEXexcBad9 2 2 6 27" xfId="30983"/>
    <cellStyle name="SAPBEXexcBad9 2 2 6 28" xfId="48309"/>
    <cellStyle name="SAPBEXexcBad9 2 2 6 3" xfId="30984"/>
    <cellStyle name="SAPBEXexcBad9 2 2 6 4" xfId="30985"/>
    <cellStyle name="SAPBEXexcBad9 2 2 6 5" xfId="30986"/>
    <cellStyle name="SAPBEXexcBad9 2 2 6 6" xfId="30987"/>
    <cellStyle name="SAPBEXexcBad9 2 2 6 7" xfId="30988"/>
    <cellStyle name="SAPBEXexcBad9 2 2 6 8" xfId="30989"/>
    <cellStyle name="SAPBEXexcBad9 2 2 6 9" xfId="30990"/>
    <cellStyle name="SAPBEXexcBad9 2 2 7" xfId="1757"/>
    <cellStyle name="SAPBEXexcBad9 2 2 7 2" xfId="7713"/>
    <cellStyle name="SAPBEXexcBad9 2 2 7 2 2" xfId="7714"/>
    <cellStyle name="SAPBEXexcBad9 2 2 7 2 2 2" xfId="7715"/>
    <cellStyle name="SAPBEXexcBad9 2 2 7 2 2 2 2" xfId="7716"/>
    <cellStyle name="SAPBEXexcBad9 2 2 7 2 2 3" xfId="7717"/>
    <cellStyle name="SAPBEXexcBad9 2 2 7 2 3" xfId="7718"/>
    <cellStyle name="SAPBEXexcBad9 2 2 7 2 3 2" xfId="7719"/>
    <cellStyle name="SAPBEXexcBad9 2 2 7 2 3 2 2" xfId="7720"/>
    <cellStyle name="SAPBEXexcBad9 2 2 7 2 4" xfId="7721"/>
    <cellStyle name="SAPBEXexcBad9 2 2 7 2 4 2" xfId="7722"/>
    <cellStyle name="SAPBEXexcBad9 2 2 7 3" xfId="7723"/>
    <cellStyle name="SAPBEXexcBad9 2 2 7 3 2" xfId="7724"/>
    <cellStyle name="SAPBEXexcBad9 2 2 7 3 2 2" xfId="7725"/>
    <cellStyle name="SAPBEXexcBad9 2 2 7 3 3" xfId="7726"/>
    <cellStyle name="SAPBEXexcBad9 2 2 7 4" xfId="7727"/>
    <cellStyle name="SAPBEXexcBad9 2 2 7 4 2" xfId="7728"/>
    <cellStyle name="SAPBEXexcBad9 2 2 7 4 2 2" xfId="7729"/>
    <cellStyle name="SAPBEXexcBad9 2 2 7 5" xfId="7730"/>
    <cellStyle name="SAPBEXexcBad9 2 2 7 5 2" xfId="7731"/>
    <cellStyle name="SAPBEXexcBad9 2 2 7 6" xfId="30991"/>
    <cellStyle name="SAPBEXexcBad9 2 2 7 7" xfId="30992"/>
    <cellStyle name="SAPBEXexcBad9 2 2 8" xfId="30993"/>
    <cellStyle name="SAPBEXexcBad9 2 2 9" xfId="30994"/>
    <cellStyle name="SAPBEXexcBad9 2 20" xfId="30995"/>
    <cellStyle name="SAPBEXexcBad9 2 21" xfId="30996"/>
    <cellStyle name="SAPBEXexcBad9 2 22" xfId="30997"/>
    <cellStyle name="SAPBEXexcBad9 2 23" xfId="30998"/>
    <cellStyle name="SAPBEXexcBad9 2 24" xfId="30999"/>
    <cellStyle name="SAPBEXexcBad9 2 25" xfId="31000"/>
    <cellStyle name="SAPBEXexcBad9 2 26" xfId="31001"/>
    <cellStyle name="SAPBEXexcBad9 2 27" xfId="31002"/>
    <cellStyle name="SAPBEXexcBad9 2 28" xfId="31003"/>
    <cellStyle name="SAPBEXexcBad9 2 29" xfId="31004"/>
    <cellStyle name="SAPBEXexcBad9 2 3" xfId="802"/>
    <cellStyle name="SAPBEXexcBad9 2 3 10" xfId="31005"/>
    <cellStyle name="SAPBEXexcBad9 2 3 11" xfId="31006"/>
    <cellStyle name="SAPBEXexcBad9 2 3 12" xfId="31007"/>
    <cellStyle name="SAPBEXexcBad9 2 3 13" xfId="31008"/>
    <cellStyle name="SAPBEXexcBad9 2 3 14" xfId="31009"/>
    <cellStyle name="SAPBEXexcBad9 2 3 15" xfId="31010"/>
    <cellStyle name="SAPBEXexcBad9 2 3 16" xfId="31011"/>
    <cellStyle name="SAPBEXexcBad9 2 3 17" xfId="31012"/>
    <cellStyle name="SAPBEXexcBad9 2 3 18" xfId="31013"/>
    <cellStyle name="SAPBEXexcBad9 2 3 19" xfId="31014"/>
    <cellStyle name="SAPBEXexcBad9 2 3 2" xfId="1758"/>
    <cellStyle name="SAPBEXexcBad9 2 3 2 2" xfId="7732"/>
    <cellStyle name="SAPBEXexcBad9 2 3 2 2 2" xfId="7733"/>
    <cellStyle name="SAPBEXexcBad9 2 3 2 2 2 2" xfId="7734"/>
    <cellStyle name="SAPBEXexcBad9 2 3 2 2 2 2 2" xfId="7735"/>
    <cellStyle name="SAPBEXexcBad9 2 3 2 2 2 3" xfId="7736"/>
    <cellStyle name="SAPBEXexcBad9 2 3 2 2 3" xfId="7737"/>
    <cellStyle name="SAPBEXexcBad9 2 3 2 2 3 2" xfId="7738"/>
    <cellStyle name="SAPBEXexcBad9 2 3 2 2 3 2 2" xfId="7739"/>
    <cellStyle name="SAPBEXexcBad9 2 3 2 2 4" xfId="7740"/>
    <cellStyle name="SAPBEXexcBad9 2 3 2 2 4 2" xfId="7741"/>
    <cellStyle name="SAPBEXexcBad9 2 3 2 3" xfId="7742"/>
    <cellStyle name="SAPBEXexcBad9 2 3 2 3 2" xfId="7743"/>
    <cellStyle name="SAPBEXexcBad9 2 3 2 3 2 2" xfId="7744"/>
    <cellStyle name="SAPBEXexcBad9 2 3 2 3 3" xfId="7745"/>
    <cellStyle name="SAPBEXexcBad9 2 3 2 4" xfId="7746"/>
    <cellStyle name="SAPBEXexcBad9 2 3 2 4 2" xfId="7747"/>
    <cellStyle name="SAPBEXexcBad9 2 3 2 4 2 2" xfId="7748"/>
    <cellStyle name="SAPBEXexcBad9 2 3 2 5" xfId="7749"/>
    <cellStyle name="SAPBEXexcBad9 2 3 2 5 2" xfId="7750"/>
    <cellStyle name="SAPBEXexcBad9 2 3 2 6" xfId="31015"/>
    <cellStyle name="SAPBEXexcBad9 2 3 2 7" xfId="31016"/>
    <cellStyle name="SAPBEXexcBad9 2 3 20" xfId="31017"/>
    <cellStyle name="SAPBEXexcBad9 2 3 21" xfId="31018"/>
    <cellStyle name="SAPBEXexcBad9 2 3 22" xfId="31019"/>
    <cellStyle name="SAPBEXexcBad9 2 3 23" xfId="31020"/>
    <cellStyle name="SAPBEXexcBad9 2 3 24" xfId="31021"/>
    <cellStyle name="SAPBEXexcBad9 2 3 25" xfId="31022"/>
    <cellStyle name="SAPBEXexcBad9 2 3 26" xfId="31023"/>
    <cellStyle name="SAPBEXexcBad9 2 3 27" xfId="31024"/>
    <cellStyle name="SAPBEXexcBad9 2 3 28" xfId="48310"/>
    <cellStyle name="SAPBEXexcBad9 2 3 3" xfId="31025"/>
    <cellStyle name="SAPBEXexcBad9 2 3 4" xfId="31026"/>
    <cellStyle name="SAPBEXexcBad9 2 3 5" xfId="31027"/>
    <cellStyle name="SAPBEXexcBad9 2 3 6" xfId="31028"/>
    <cellStyle name="SAPBEXexcBad9 2 3 7" xfId="31029"/>
    <cellStyle name="SAPBEXexcBad9 2 3 8" xfId="31030"/>
    <cellStyle name="SAPBEXexcBad9 2 3 9" xfId="31031"/>
    <cellStyle name="SAPBEXexcBad9 2 30" xfId="31032"/>
    <cellStyle name="SAPBEXexcBad9 2 31" xfId="31033"/>
    <cellStyle name="SAPBEXexcBad9 2 32" xfId="31034"/>
    <cellStyle name="SAPBEXexcBad9 2 33" xfId="48311"/>
    <cellStyle name="SAPBEXexcBad9 2 4" xfId="803"/>
    <cellStyle name="SAPBEXexcBad9 2 4 10" xfId="31035"/>
    <cellStyle name="SAPBEXexcBad9 2 4 11" xfId="31036"/>
    <cellStyle name="SAPBEXexcBad9 2 4 12" xfId="31037"/>
    <cellStyle name="SAPBEXexcBad9 2 4 13" xfId="31038"/>
    <cellStyle name="SAPBEXexcBad9 2 4 14" xfId="31039"/>
    <cellStyle name="SAPBEXexcBad9 2 4 15" xfId="31040"/>
    <cellStyle name="SAPBEXexcBad9 2 4 16" xfId="31041"/>
    <cellStyle name="SAPBEXexcBad9 2 4 17" xfId="31042"/>
    <cellStyle name="SAPBEXexcBad9 2 4 18" xfId="31043"/>
    <cellStyle name="SAPBEXexcBad9 2 4 19" xfId="31044"/>
    <cellStyle name="SAPBEXexcBad9 2 4 2" xfId="1759"/>
    <cellStyle name="SAPBEXexcBad9 2 4 2 2" xfId="7751"/>
    <cellStyle name="SAPBEXexcBad9 2 4 2 2 2" xfId="7752"/>
    <cellStyle name="SAPBEXexcBad9 2 4 2 2 2 2" xfId="7753"/>
    <cellStyle name="SAPBEXexcBad9 2 4 2 2 2 2 2" xfId="7754"/>
    <cellStyle name="SAPBEXexcBad9 2 4 2 2 2 3" xfId="7755"/>
    <cellStyle name="SAPBEXexcBad9 2 4 2 2 3" xfId="7756"/>
    <cellStyle name="SAPBEXexcBad9 2 4 2 2 3 2" xfId="7757"/>
    <cellStyle name="SAPBEXexcBad9 2 4 2 2 3 2 2" xfId="7758"/>
    <cellStyle name="SAPBEXexcBad9 2 4 2 2 4" xfId="7759"/>
    <cellStyle name="SAPBEXexcBad9 2 4 2 2 4 2" xfId="7760"/>
    <cellStyle name="SAPBEXexcBad9 2 4 2 3" xfId="7761"/>
    <cellStyle name="SAPBEXexcBad9 2 4 2 3 2" xfId="7762"/>
    <cellStyle name="SAPBEXexcBad9 2 4 2 3 2 2" xfId="7763"/>
    <cellStyle name="SAPBEXexcBad9 2 4 2 3 3" xfId="7764"/>
    <cellStyle name="SAPBEXexcBad9 2 4 2 4" xfId="7765"/>
    <cellStyle name="SAPBEXexcBad9 2 4 2 4 2" xfId="7766"/>
    <cellStyle name="SAPBEXexcBad9 2 4 2 4 2 2" xfId="7767"/>
    <cellStyle name="SAPBEXexcBad9 2 4 2 5" xfId="7768"/>
    <cellStyle name="SAPBEXexcBad9 2 4 2 5 2" xfId="7769"/>
    <cellStyle name="SAPBEXexcBad9 2 4 2 6" xfId="31045"/>
    <cellStyle name="SAPBEXexcBad9 2 4 2 7" xfId="31046"/>
    <cellStyle name="SAPBEXexcBad9 2 4 20" xfId="31047"/>
    <cellStyle name="SAPBEXexcBad9 2 4 21" xfId="31048"/>
    <cellStyle name="SAPBEXexcBad9 2 4 22" xfId="31049"/>
    <cellStyle name="SAPBEXexcBad9 2 4 23" xfId="31050"/>
    <cellStyle name="SAPBEXexcBad9 2 4 24" xfId="31051"/>
    <cellStyle name="SAPBEXexcBad9 2 4 25" xfId="31052"/>
    <cellStyle name="SAPBEXexcBad9 2 4 26" xfId="31053"/>
    <cellStyle name="SAPBEXexcBad9 2 4 27" xfId="31054"/>
    <cellStyle name="SAPBEXexcBad9 2 4 28" xfId="48312"/>
    <cellStyle name="SAPBEXexcBad9 2 4 3" xfId="31055"/>
    <cellStyle name="SAPBEXexcBad9 2 4 4" xfId="31056"/>
    <cellStyle name="SAPBEXexcBad9 2 4 5" xfId="31057"/>
    <cellStyle name="SAPBEXexcBad9 2 4 6" xfId="31058"/>
    <cellStyle name="SAPBEXexcBad9 2 4 7" xfId="31059"/>
    <cellStyle name="SAPBEXexcBad9 2 4 8" xfId="31060"/>
    <cellStyle name="SAPBEXexcBad9 2 4 9" xfId="31061"/>
    <cellStyle name="SAPBEXexcBad9 2 5" xfId="804"/>
    <cellStyle name="SAPBEXexcBad9 2 5 10" xfId="31062"/>
    <cellStyle name="SAPBEXexcBad9 2 5 11" xfId="31063"/>
    <cellStyle name="SAPBEXexcBad9 2 5 12" xfId="31064"/>
    <cellStyle name="SAPBEXexcBad9 2 5 13" xfId="31065"/>
    <cellStyle name="SAPBEXexcBad9 2 5 14" xfId="31066"/>
    <cellStyle name="SAPBEXexcBad9 2 5 15" xfId="31067"/>
    <cellStyle name="SAPBEXexcBad9 2 5 16" xfId="31068"/>
    <cellStyle name="SAPBEXexcBad9 2 5 17" xfId="31069"/>
    <cellStyle name="SAPBEXexcBad9 2 5 18" xfId="31070"/>
    <cellStyle name="SAPBEXexcBad9 2 5 19" xfId="31071"/>
    <cellStyle name="SAPBEXexcBad9 2 5 2" xfId="1760"/>
    <cellStyle name="SAPBEXexcBad9 2 5 2 2" xfId="7770"/>
    <cellStyle name="SAPBEXexcBad9 2 5 2 2 2" xfId="7771"/>
    <cellStyle name="SAPBEXexcBad9 2 5 2 2 2 2" xfId="7772"/>
    <cellStyle name="SAPBEXexcBad9 2 5 2 2 2 2 2" xfId="7773"/>
    <cellStyle name="SAPBEXexcBad9 2 5 2 2 2 3" xfId="7774"/>
    <cellStyle name="SAPBEXexcBad9 2 5 2 2 3" xfId="7775"/>
    <cellStyle name="SAPBEXexcBad9 2 5 2 2 3 2" xfId="7776"/>
    <cellStyle name="SAPBEXexcBad9 2 5 2 2 3 2 2" xfId="7777"/>
    <cellStyle name="SAPBEXexcBad9 2 5 2 2 4" xfId="7778"/>
    <cellStyle name="SAPBEXexcBad9 2 5 2 2 4 2" xfId="7779"/>
    <cellStyle name="SAPBEXexcBad9 2 5 2 3" xfId="7780"/>
    <cellStyle name="SAPBEXexcBad9 2 5 2 3 2" xfId="7781"/>
    <cellStyle name="SAPBEXexcBad9 2 5 2 3 2 2" xfId="7782"/>
    <cellStyle name="SAPBEXexcBad9 2 5 2 3 3" xfId="7783"/>
    <cellStyle name="SAPBEXexcBad9 2 5 2 4" xfId="7784"/>
    <cellStyle name="SAPBEXexcBad9 2 5 2 4 2" xfId="7785"/>
    <cellStyle name="SAPBEXexcBad9 2 5 2 4 2 2" xfId="7786"/>
    <cellStyle name="SAPBEXexcBad9 2 5 2 5" xfId="7787"/>
    <cellStyle name="SAPBEXexcBad9 2 5 2 5 2" xfId="7788"/>
    <cellStyle name="SAPBEXexcBad9 2 5 2 6" xfId="31072"/>
    <cellStyle name="SAPBEXexcBad9 2 5 2 7" xfId="31073"/>
    <cellStyle name="SAPBEXexcBad9 2 5 20" xfId="31074"/>
    <cellStyle name="SAPBEXexcBad9 2 5 21" xfId="31075"/>
    <cellStyle name="SAPBEXexcBad9 2 5 22" xfId="31076"/>
    <cellStyle name="SAPBEXexcBad9 2 5 23" xfId="31077"/>
    <cellStyle name="SAPBEXexcBad9 2 5 24" xfId="31078"/>
    <cellStyle name="SAPBEXexcBad9 2 5 25" xfId="31079"/>
    <cellStyle name="SAPBEXexcBad9 2 5 26" xfId="31080"/>
    <cellStyle name="SAPBEXexcBad9 2 5 27" xfId="31081"/>
    <cellStyle name="SAPBEXexcBad9 2 5 28" xfId="48313"/>
    <cellStyle name="SAPBEXexcBad9 2 5 3" xfId="31082"/>
    <cellStyle name="SAPBEXexcBad9 2 5 4" xfId="31083"/>
    <cellStyle name="SAPBEXexcBad9 2 5 5" xfId="31084"/>
    <cellStyle name="SAPBEXexcBad9 2 5 6" xfId="31085"/>
    <cellStyle name="SAPBEXexcBad9 2 5 7" xfId="31086"/>
    <cellStyle name="SAPBEXexcBad9 2 5 8" xfId="31087"/>
    <cellStyle name="SAPBEXexcBad9 2 5 9" xfId="31088"/>
    <cellStyle name="SAPBEXexcBad9 2 6" xfId="805"/>
    <cellStyle name="SAPBEXexcBad9 2 6 10" xfId="31089"/>
    <cellStyle name="SAPBEXexcBad9 2 6 11" xfId="31090"/>
    <cellStyle name="SAPBEXexcBad9 2 6 12" xfId="31091"/>
    <cellStyle name="SAPBEXexcBad9 2 6 13" xfId="31092"/>
    <cellStyle name="SAPBEXexcBad9 2 6 14" xfId="31093"/>
    <cellStyle name="SAPBEXexcBad9 2 6 15" xfId="31094"/>
    <cellStyle name="SAPBEXexcBad9 2 6 16" xfId="31095"/>
    <cellStyle name="SAPBEXexcBad9 2 6 17" xfId="31096"/>
    <cellStyle name="SAPBEXexcBad9 2 6 18" xfId="31097"/>
    <cellStyle name="SAPBEXexcBad9 2 6 19" xfId="31098"/>
    <cellStyle name="SAPBEXexcBad9 2 6 2" xfId="1761"/>
    <cellStyle name="SAPBEXexcBad9 2 6 2 2" xfId="7789"/>
    <cellStyle name="SAPBEXexcBad9 2 6 2 2 2" xfId="7790"/>
    <cellStyle name="SAPBEXexcBad9 2 6 2 2 2 2" xfId="7791"/>
    <cellStyle name="SAPBEXexcBad9 2 6 2 2 2 2 2" xfId="7792"/>
    <cellStyle name="SAPBEXexcBad9 2 6 2 2 2 3" xfId="7793"/>
    <cellStyle name="SAPBEXexcBad9 2 6 2 2 3" xfId="7794"/>
    <cellStyle name="SAPBEXexcBad9 2 6 2 2 3 2" xfId="7795"/>
    <cellStyle name="SAPBEXexcBad9 2 6 2 2 3 2 2" xfId="7796"/>
    <cellStyle name="SAPBEXexcBad9 2 6 2 2 4" xfId="7797"/>
    <cellStyle name="SAPBEXexcBad9 2 6 2 2 4 2" xfId="7798"/>
    <cellStyle name="SAPBEXexcBad9 2 6 2 3" xfId="7799"/>
    <cellStyle name="SAPBEXexcBad9 2 6 2 3 2" xfId="7800"/>
    <cellStyle name="SAPBEXexcBad9 2 6 2 3 2 2" xfId="7801"/>
    <cellStyle name="SAPBEXexcBad9 2 6 2 3 3" xfId="7802"/>
    <cellStyle name="SAPBEXexcBad9 2 6 2 4" xfId="7803"/>
    <cellStyle name="SAPBEXexcBad9 2 6 2 4 2" xfId="7804"/>
    <cellStyle name="SAPBEXexcBad9 2 6 2 4 2 2" xfId="7805"/>
    <cellStyle name="SAPBEXexcBad9 2 6 2 5" xfId="7806"/>
    <cellStyle name="SAPBEXexcBad9 2 6 2 5 2" xfId="7807"/>
    <cellStyle name="SAPBEXexcBad9 2 6 2 6" xfId="31099"/>
    <cellStyle name="SAPBEXexcBad9 2 6 2 7" xfId="31100"/>
    <cellStyle name="SAPBEXexcBad9 2 6 20" xfId="31101"/>
    <cellStyle name="SAPBEXexcBad9 2 6 21" xfId="31102"/>
    <cellStyle name="SAPBEXexcBad9 2 6 22" xfId="31103"/>
    <cellStyle name="SAPBEXexcBad9 2 6 23" xfId="31104"/>
    <cellStyle name="SAPBEXexcBad9 2 6 24" xfId="31105"/>
    <cellStyle name="SAPBEXexcBad9 2 6 25" xfId="31106"/>
    <cellStyle name="SAPBEXexcBad9 2 6 26" xfId="31107"/>
    <cellStyle name="SAPBEXexcBad9 2 6 27" xfId="31108"/>
    <cellStyle name="SAPBEXexcBad9 2 6 28" xfId="48314"/>
    <cellStyle name="SAPBEXexcBad9 2 6 3" xfId="31109"/>
    <cellStyle name="SAPBEXexcBad9 2 6 4" xfId="31110"/>
    <cellStyle name="SAPBEXexcBad9 2 6 5" xfId="31111"/>
    <cellStyle name="SAPBEXexcBad9 2 6 6" xfId="31112"/>
    <cellStyle name="SAPBEXexcBad9 2 6 7" xfId="31113"/>
    <cellStyle name="SAPBEXexcBad9 2 6 8" xfId="31114"/>
    <cellStyle name="SAPBEXexcBad9 2 6 9" xfId="31115"/>
    <cellStyle name="SAPBEXexcBad9 2 7" xfId="1762"/>
    <cellStyle name="SAPBEXexcBad9 2 7 2" xfId="7808"/>
    <cellStyle name="SAPBEXexcBad9 2 7 2 2" xfId="7809"/>
    <cellStyle name="SAPBEXexcBad9 2 7 2 2 2" xfId="7810"/>
    <cellStyle name="SAPBEXexcBad9 2 7 2 2 2 2" xfId="7811"/>
    <cellStyle name="SAPBEXexcBad9 2 7 2 2 3" xfId="7812"/>
    <cellStyle name="SAPBEXexcBad9 2 7 2 3" xfId="7813"/>
    <cellStyle name="SAPBEXexcBad9 2 7 2 3 2" xfId="7814"/>
    <cellStyle name="SAPBEXexcBad9 2 7 2 3 2 2" xfId="7815"/>
    <cellStyle name="SAPBEXexcBad9 2 7 2 4" xfId="7816"/>
    <cellStyle name="SAPBEXexcBad9 2 7 2 4 2" xfId="7817"/>
    <cellStyle name="SAPBEXexcBad9 2 7 3" xfId="7818"/>
    <cellStyle name="SAPBEXexcBad9 2 7 3 2" xfId="7819"/>
    <cellStyle name="SAPBEXexcBad9 2 7 3 2 2" xfId="7820"/>
    <cellStyle name="SAPBEXexcBad9 2 7 3 3" xfId="7821"/>
    <cellStyle name="SAPBEXexcBad9 2 7 4" xfId="7822"/>
    <cellStyle name="SAPBEXexcBad9 2 7 4 2" xfId="7823"/>
    <cellStyle name="SAPBEXexcBad9 2 7 4 2 2" xfId="7824"/>
    <cellStyle name="SAPBEXexcBad9 2 7 5" xfId="7825"/>
    <cellStyle name="SAPBEXexcBad9 2 7 5 2" xfId="7826"/>
    <cellStyle name="SAPBEXexcBad9 2 7 6" xfId="31116"/>
    <cellStyle name="SAPBEXexcBad9 2 7 7" xfId="31117"/>
    <cellStyle name="SAPBEXexcBad9 2 8" xfId="31118"/>
    <cellStyle name="SAPBEXexcBad9 2 9" xfId="31119"/>
    <cellStyle name="SAPBEXexcBad9 20" xfId="31120"/>
    <cellStyle name="SAPBEXexcBad9 21" xfId="31121"/>
    <cellStyle name="SAPBEXexcBad9 22" xfId="31122"/>
    <cellStyle name="SAPBEXexcBad9 23" xfId="31123"/>
    <cellStyle name="SAPBEXexcBad9 24" xfId="31124"/>
    <cellStyle name="SAPBEXexcBad9 25" xfId="31125"/>
    <cellStyle name="SAPBEXexcBad9 26" xfId="31126"/>
    <cellStyle name="SAPBEXexcBad9 27" xfId="31127"/>
    <cellStyle name="SAPBEXexcBad9 28" xfId="31128"/>
    <cellStyle name="SAPBEXexcBad9 29" xfId="31129"/>
    <cellStyle name="SAPBEXexcBad9 3" xfId="515"/>
    <cellStyle name="SAPBEXexcBad9 3 10" xfId="31130"/>
    <cellStyle name="SAPBEXexcBad9 3 11" xfId="31131"/>
    <cellStyle name="SAPBEXexcBad9 3 12" xfId="31132"/>
    <cellStyle name="SAPBEXexcBad9 3 13" xfId="31133"/>
    <cellStyle name="SAPBEXexcBad9 3 14" xfId="31134"/>
    <cellStyle name="SAPBEXexcBad9 3 15" xfId="31135"/>
    <cellStyle name="SAPBEXexcBad9 3 16" xfId="31136"/>
    <cellStyle name="SAPBEXexcBad9 3 17" xfId="31137"/>
    <cellStyle name="SAPBEXexcBad9 3 18" xfId="31138"/>
    <cellStyle name="SAPBEXexcBad9 3 19" xfId="31139"/>
    <cellStyle name="SAPBEXexcBad9 3 2" xfId="806"/>
    <cellStyle name="SAPBEXexcBad9 3 2 10" xfId="31140"/>
    <cellStyle name="SAPBEXexcBad9 3 2 11" xfId="31141"/>
    <cellStyle name="SAPBEXexcBad9 3 2 12" xfId="31142"/>
    <cellStyle name="SAPBEXexcBad9 3 2 13" xfId="31143"/>
    <cellStyle name="SAPBEXexcBad9 3 2 14" xfId="31144"/>
    <cellStyle name="SAPBEXexcBad9 3 2 15" xfId="31145"/>
    <cellStyle name="SAPBEXexcBad9 3 2 16" xfId="31146"/>
    <cellStyle name="SAPBEXexcBad9 3 2 17" xfId="31147"/>
    <cellStyle name="SAPBEXexcBad9 3 2 18" xfId="31148"/>
    <cellStyle name="SAPBEXexcBad9 3 2 19" xfId="31149"/>
    <cellStyle name="SAPBEXexcBad9 3 2 2" xfId="1763"/>
    <cellStyle name="SAPBEXexcBad9 3 2 2 2" xfId="7827"/>
    <cellStyle name="SAPBEXexcBad9 3 2 2 2 2" xfId="7828"/>
    <cellStyle name="SAPBEXexcBad9 3 2 2 2 2 2" xfId="7829"/>
    <cellStyle name="SAPBEXexcBad9 3 2 2 2 2 2 2" xfId="7830"/>
    <cellStyle name="SAPBEXexcBad9 3 2 2 2 2 3" xfId="7831"/>
    <cellStyle name="SAPBEXexcBad9 3 2 2 2 3" xfId="7832"/>
    <cellStyle name="SAPBEXexcBad9 3 2 2 2 3 2" xfId="7833"/>
    <cellStyle name="SAPBEXexcBad9 3 2 2 2 3 2 2" xfId="7834"/>
    <cellStyle name="SAPBEXexcBad9 3 2 2 2 4" xfId="7835"/>
    <cellStyle name="SAPBEXexcBad9 3 2 2 2 4 2" xfId="7836"/>
    <cellStyle name="SAPBEXexcBad9 3 2 2 3" xfId="7837"/>
    <cellStyle name="SAPBEXexcBad9 3 2 2 3 2" xfId="7838"/>
    <cellStyle name="SAPBEXexcBad9 3 2 2 3 2 2" xfId="7839"/>
    <cellStyle name="SAPBEXexcBad9 3 2 2 3 3" xfId="7840"/>
    <cellStyle name="SAPBEXexcBad9 3 2 2 4" xfId="7841"/>
    <cellStyle name="SAPBEXexcBad9 3 2 2 4 2" xfId="7842"/>
    <cellStyle name="SAPBEXexcBad9 3 2 2 4 2 2" xfId="7843"/>
    <cellStyle name="SAPBEXexcBad9 3 2 2 5" xfId="7844"/>
    <cellStyle name="SAPBEXexcBad9 3 2 2 5 2" xfId="7845"/>
    <cellStyle name="SAPBEXexcBad9 3 2 2 6" xfId="31150"/>
    <cellStyle name="SAPBEXexcBad9 3 2 2 7" xfId="31151"/>
    <cellStyle name="SAPBEXexcBad9 3 2 20" xfId="31152"/>
    <cellStyle name="SAPBEXexcBad9 3 2 21" xfId="31153"/>
    <cellStyle name="SAPBEXexcBad9 3 2 22" xfId="31154"/>
    <cellStyle name="SAPBEXexcBad9 3 2 23" xfId="31155"/>
    <cellStyle name="SAPBEXexcBad9 3 2 24" xfId="31156"/>
    <cellStyle name="SAPBEXexcBad9 3 2 25" xfId="31157"/>
    <cellStyle name="SAPBEXexcBad9 3 2 26" xfId="31158"/>
    <cellStyle name="SAPBEXexcBad9 3 2 27" xfId="31159"/>
    <cellStyle name="SAPBEXexcBad9 3 2 28" xfId="48315"/>
    <cellStyle name="SAPBEXexcBad9 3 2 3" xfId="31160"/>
    <cellStyle name="SAPBEXexcBad9 3 2 4" xfId="31161"/>
    <cellStyle name="SAPBEXexcBad9 3 2 5" xfId="31162"/>
    <cellStyle name="SAPBEXexcBad9 3 2 6" xfId="31163"/>
    <cellStyle name="SAPBEXexcBad9 3 2 7" xfId="31164"/>
    <cellStyle name="SAPBEXexcBad9 3 2 8" xfId="31165"/>
    <cellStyle name="SAPBEXexcBad9 3 2 9" xfId="31166"/>
    <cellStyle name="SAPBEXexcBad9 3 20" xfId="31167"/>
    <cellStyle name="SAPBEXexcBad9 3 21" xfId="31168"/>
    <cellStyle name="SAPBEXexcBad9 3 22" xfId="31169"/>
    <cellStyle name="SAPBEXexcBad9 3 23" xfId="31170"/>
    <cellStyle name="SAPBEXexcBad9 3 24" xfId="31171"/>
    <cellStyle name="SAPBEXexcBad9 3 25" xfId="31172"/>
    <cellStyle name="SAPBEXexcBad9 3 26" xfId="31173"/>
    <cellStyle name="SAPBEXexcBad9 3 27" xfId="31174"/>
    <cellStyle name="SAPBEXexcBad9 3 28" xfId="31175"/>
    <cellStyle name="SAPBEXexcBad9 3 29" xfId="31176"/>
    <cellStyle name="SAPBEXexcBad9 3 3" xfId="807"/>
    <cellStyle name="SAPBEXexcBad9 3 3 10" xfId="31177"/>
    <cellStyle name="SAPBEXexcBad9 3 3 11" xfId="31178"/>
    <cellStyle name="SAPBEXexcBad9 3 3 12" xfId="31179"/>
    <cellStyle name="SAPBEXexcBad9 3 3 13" xfId="31180"/>
    <cellStyle name="SAPBEXexcBad9 3 3 14" xfId="31181"/>
    <cellStyle name="SAPBEXexcBad9 3 3 15" xfId="31182"/>
    <cellStyle name="SAPBEXexcBad9 3 3 16" xfId="31183"/>
    <cellStyle name="SAPBEXexcBad9 3 3 17" xfId="31184"/>
    <cellStyle name="SAPBEXexcBad9 3 3 18" xfId="31185"/>
    <cellStyle name="SAPBEXexcBad9 3 3 19" xfId="31186"/>
    <cellStyle name="SAPBEXexcBad9 3 3 2" xfId="1764"/>
    <cellStyle name="SAPBEXexcBad9 3 3 2 2" xfId="7846"/>
    <cellStyle name="SAPBEXexcBad9 3 3 2 2 2" xfId="7847"/>
    <cellStyle name="SAPBEXexcBad9 3 3 2 2 2 2" xfId="7848"/>
    <cellStyle name="SAPBEXexcBad9 3 3 2 2 2 2 2" xfId="7849"/>
    <cellStyle name="SAPBEXexcBad9 3 3 2 2 2 3" xfId="7850"/>
    <cellStyle name="SAPBEXexcBad9 3 3 2 2 3" xfId="7851"/>
    <cellStyle name="SAPBEXexcBad9 3 3 2 2 3 2" xfId="7852"/>
    <cellStyle name="SAPBEXexcBad9 3 3 2 2 3 2 2" xfId="7853"/>
    <cellStyle name="SAPBEXexcBad9 3 3 2 2 4" xfId="7854"/>
    <cellStyle name="SAPBEXexcBad9 3 3 2 2 4 2" xfId="7855"/>
    <cellStyle name="SAPBEXexcBad9 3 3 2 3" xfId="7856"/>
    <cellStyle name="SAPBEXexcBad9 3 3 2 3 2" xfId="7857"/>
    <cellStyle name="SAPBEXexcBad9 3 3 2 3 2 2" xfId="7858"/>
    <cellStyle name="SAPBEXexcBad9 3 3 2 3 3" xfId="7859"/>
    <cellStyle name="SAPBEXexcBad9 3 3 2 4" xfId="7860"/>
    <cellStyle name="SAPBEXexcBad9 3 3 2 4 2" xfId="7861"/>
    <cellStyle name="SAPBEXexcBad9 3 3 2 4 2 2" xfId="7862"/>
    <cellStyle name="SAPBEXexcBad9 3 3 2 5" xfId="7863"/>
    <cellStyle name="SAPBEXexcBad9 3 3 2 5 2" xfId="7864"/>
    <cellStyle name="SAPBEXexcBad9 3 3 2 6" xfId="31187"/>
    <cellStyle name="SAPBEXexcBad9 3 3 2 7" xfId="31188"/>
    <cellStyle name="SAPBEXexcBad9 3 3 20" xfId="31189"/>
    <cellStyle name="SAPBEXexcBad9 3 3 21" xfId="31190"/>
    <cellStyle name="SAPBEXexcBad9 3 3 22" xfId="31191"/>
    <cellStyle name="SAPBEXexcBad9 3 3 23" xfId="31192"/>
    <cellStyle name="SAPBEXexcBad9 3 3 24" xfId="31193"/>
    <cellStyle name="SAPBEXexcBad9 3 3 25" xfId="31194"/>
    <cellStyle name="SAPBEXexcBad9 3 3 26" xfId="31195"/>
    <cellStyle name="SAPBEXexcBad9 3 3 27" xfId="31196"/>
    <cellStyle name="SAPBEXexcBad9 3 3 28" xfId="48316"/>
    <cellStyle name="SAPBEXexcBad9 3 3 3" xfId="31197"/>
    <cellStyle name="SAPBEXexcBad9 3 3 4" xfId="31198"/>
    <cellStyle name="SAPBEXexcBad9 3 3 5" xfId="31199"/>
    <cellStyle name="SAPBEXexcBad9 3 3 6" xfId="31200"/>
    <cellStyle name="SAPBEXexcBad9 3 3 7" xfId="31201"/>
    <cellStyle name="SAPBEXexcBad9 3 3 8" xfId="31202"/>
    <cellStyle name="SAPBEXexcBad9 3 3 9" xfId="31203"/>
    <cellStyle name="SAPBEXexcBad9 3 30" xfId="31204"/>
    <cellStyle name="SAPBEXexcBad9 3 31" xfId="31205"/>
    <cellStyle name="SAPBEXexcBad9 3 32" xfId="31206"/>
    <cellStyle name="SAPBEXexcBad9 3 33" xfId="48317"/>
    <cellStyle name="SAPBEXexcBad9 3 4" xfId="808"/>
    <cellStyle name="SAPBEXexcBad9 3 4 10" xfId="31207"/>
    <cellStyle name="SAPBEXexcBad9 3 4 11" xfId="31208"/>
    <cellStyle name="SAPBEXexcBad9 3 4 12" xfId="31209"/>
    <cellStyle name="SAPBEXexcBad9 3 4 13" xfId="31210"/>
    <cellStyle name="SAPBEXexcBad9 3 4 14" xfId="31211"/>
    <cellStyle name="SAPBEXexcBad9 3 4 15" xfId="31212"/>
    <cellStyle name="SAPBEXexcBad9 3 4 16" xfId="31213"/>
    <cellStyle name="SAPBEXexcBad9 3 4 17" xfId="31214"/>
    <cellStyle name="SAPBEXexcBad9 3 4 18" xfId="31215"/>
    <cellStyle name="SAPBEXexcBad9 3 4 19" xfId="31216"/>
    <cellStyle name="SAPBEXexcBad9 3 4 2" xfId="1765"/>
    <cellStyle name="SAPBEXexcBad9 3 4 2 2" xfId="7865"/>
    <cellStyle name="SAPBEXexcBad9 3 4 2 2 2" xfId="7866"/>
    <cellStyle name="SAPBEXexcBad9 3 4 2 2 2 2" xfId="7867"/>
    <cellStyle name="SAPBEXexcBad9 3 4 2 2 2 2 2" xfId="7868"/>
    <cellStyle name="SAPBEXexcBad9 3 4 2 2 2 3" xfId="7869"/>
    <cellStyle name="SAPBEXexcBad9 3 4 2 2 3" xfId="7870"/>
    <cellStyle name="SAPBEXexcBad9 3 4 2 2 3 2" xfId="7871"/>
    <cellStyle name="SAPBEXexcBad9 3 4 2 2 3 2 2" xfId="7872"/>
    <cellStyle name="SAPBEXexcBad9 3 4 2 2 4" xfId="7873"/>
    <cellStyle name="SAPBEXexcBad9 3 4 2 2 4 2" xfId="7874"/>
    <cellStyle name="SAPBEXexcBad9 3 4 2 3" xfId="7875"/>
    <cellStyle name="SAPBEXexcBad9 3 4 2 3 2" xfId="7876"/>
    <cellStyle name="SAPBEXexcBad9 3 4 2 3 2 2" xfId="7877"/>
    <cellStyle name="SAPBEXexcBad9 3 4 2 3 3" xfId="7878"/>
    <cellStyle name="SAPBEXexcBad9 3 4 2 4" xfId="7879"/>
    <cellStyle name="SAPBEXexcBad9 3 4 2 4 2" xfId="7880"/>
    <cellStyle name="SAPBEXexcBad9 3 4 2 4 2 2" xfId="7881"/>
    <cellStyle name="SAPBEXexcBad9 3 4 2 5" xfId="7882"/>
    <cellStyle name="SAPBEXexcBad9 3 4 2 5 2" xfId="7883"/>
    <cellStyle name="SAPBEXexcBad9 3 4 2 6" xfId="31217"/>
    <cellStyle name="SAPBEXexcBad9 3 4 2 7" xfId="31218"/>
    <cellStyle name="SAPBEXexcBad9 3 4 20" xfId="31219"/>
    <cellStyle name="SAPBEXexcBad9 3 4 21" xfId="31220"/>
    <cellStyle name="SAPBEXexcBad9 3 4 22" xfId="31221"/>
    <cellStyle name="SAPBEXexcBad9 3 4 23" xfId="31222"/>
    <cellStyle name="SAPBEXexcBad9 3 4 24" xfId="31223"/>
    <cellStyle name="SAPBEXexcBad9 3 4 25" xfId="31224"/>
    <cellStyle name="SAPBEXexcBad9 3 4 26" xfId="31225"/>
    <cellStyle name="SAPBEXexcBad9 3 4 27" xfId="31226"/>
    <cellStyle name="SAPBEXexcBad9 3 4 28" xfId="48318"/>
    <cellStyle name="SAPBEXexcBad9 3 4 3" xfId="31227"/>
    <cellStyle name="SAPBEXexcBad9 3 4 4" xfId="31228"/>
    <cellStyle name="SAPBEXexcBad9 3 4 5" xfId="31229"/>
    <cellStyle name="SAPBEXexcBad9 3 4 6" xfId="31230"/>
    <cellStyle name="SAPBEXexcBad9 3 4 7" xfId="31231"/>
    <cellStyle name="SAPBEXexcBad9 3 4 8" xfId="31232"/>
    <cellStyle name="SAPBEXexcBad9 3 4 9" xfId="31233"/>
    <cellStyle name="SAPBEXexcBad9 3 5" xfId="809"/>
    <cellStyle name="SAPBEXexcBad9 3 5 10" xfId="31234"/>
    <cellStyle name="SAPBEXexcBad9 3 5 11" xfId="31235"/>
    <cellStyle name="SAPBEXexcBad9 3 5 12" xfId="31236"/>
    <cellStyle name="SAPBEXexcBad9 3 5 13" xfId="31237"/>
    <cellStyle name="SAPBEXexcBad9 3 5 14" xfId="31238"/>
    <cellStyle name="SAPBEXexcBad9 3 5 15" xfId="31239"/>
    <cellStyle name="SAPBEXexcBad9 3 5 16" xfId="31240"/>
    <cellStyle name="SAPBEXexcBad9 3 5 17" xfId="31241"/>
    <cellStyle name="SAPBEXexcBad9 3 5 18" xfId="31242"/>
    <cellStyle name="SAPBEXexcBad9 3 5 19" xfId="31243"/>
    <cellStyle name="SAPBEXexcBad9 3 5 2" xfId="1766"/>
    <cellStyle name="SAPBEXexcBad9 3 5 2 2" xfId="7884"/>
    <cellStyle name="SAPBEXexcBad9 3 5 2 2 2" xfId="7885"/>
    <cellStyle name="SAPBEXexcBad9 3 5 2 2 2 2" xfId="7886"/>
    <cellStyle name="SAPBEXexcBad9 3 5 2 2 2 2 2" xfId="7887"/>
    <cellStyle name="SAPBEXexcBad9 3 5 2 2 2 3" xfId="7888"/>
    <cellStyle name="SAPBEXexcBad9 3 5 2 2 3" xfId="7889"/>
    <cellStyle name="SAPBEXexcBad9 3 5 2 2 3 2" xfId="7890"/>
    <cellStyle name="SAPBEXexcBad9 3 5 2 2 3 2 2" xfId="7891"/>
    <cellStyle name="SAPBEXexcBad9 3 5 2 2 4" xfId="7892"/>
    <cellStyle name="SAPBEXexcBad9 3 5 2 2 4 2" xfId="7893"/>
    <cellStyle name="SAPBEXexcBad9 3 5 2 3" xfId="7894"/>
    <cellStyle name="SAPBEXexcBad9 3 5 2 3 2" xfId="7895"/>
    <cellStyle name="SAPBEXexcBad9 3 5 2 3 2 2" xfId="7896"/>
    <cellStyle name="SAPBEXexcBad9 3 5 2 3 3" xfId="7897"/>
    <cellStyle name="SAPBEXexcBad9 3 5 2 4" xfId="7898"/>
    <cellStyle name="SAPBEXexcBad9 3 5 2 4 2" xfId="7899"/>
    <cellStyle name="SAPBEXexcBad9 3 5 2 4 2 2" xfId="7900"/>
    <cellStyle name="SAPBEXexcBad9 3 5 2 5" xfId="7901"/>
    <cellStyle name="SAPBEXexcBad9 3 5 2 5 2" xfId="7902"/>
    <cellStyle name="SAPBEXexcBad9 3 5 2 6" xfId="31244"/>
    <cellStyle name="SAPBEXexcBad9 3 5 2 7" xfId="31245"/>
    <cellStyle name="SAPBEXexcBad9 3 5 20" xfId="31246"/>
    <cellStyle name="SAPBEXexcBad9 3 5 21" xfId="31247"/>
    <cellStyle name="SAPBEXexcBad9 3 5 22" xfId="31248"/>
    <cellStyle name="SAPBEXexcBad9 3 5 23" xfId="31249"/>
    <cellStyle name="SAPBEXexcBad9 3 5 24" xfId="31250"/>
    <cellStyle name="SAPBEXexcBad9 3 5 25" xfId="31251"/>
    <cellStyle name="SAPBEXexcBad9 3 5 26" xfId="31252"/>
    <cellStyle name="SAPBEXexcBad9 3 5 27" xfId="31253"/>
    <cellStyle name="SAPBEXexcBad9 3 5 28" xfId="48319"/>
    <cellStyle name="SAPBEXexcBad9 3 5 3" xfId="31254"/>
    <cellStyle name="SAPBEXexcBad9 3 5 4" xfId="31255"/>
    <cellStyle name="SAPBEXexcBad9 3 5 5" xfId="31256"/>
    <cellStyle name="SAPBEXexcBad9 3 5 6" xfId="31257"/>
    <cellStyle name="SAPBEXexcBad9 3 5 7" xfId="31258"/>
    <cellStyle name="SAPBEXexcBad9 3 5 8" xfId="31259"/>
    <cellStyle name="SAPBEXexcBad9 3 5 9" xfId="31260"/>
    <cellStyle name="SAPBEXexcBad9 3 6" xfId="810"/>
    <cellStyle name="SAPBEXexcBad9 3 6 10" xfId="31261"/>
    <cellStyle name="SAPBEXexcBad9 3 6 11" xfId="31262"/>
    <cellStyle name="SAPBEXexcBad9 3 6 12" xfId="31263"/>
    <cellStyle name="SAPBEXexcBad9 3 6 13" xfId="31264"/>
    <cellStyle name="SAPBEXexcBad9 3 6 14" xfId="31265"/>
    <cellStyle name="SAPBEXexcBad9 3 6 15" xfId="31266"/>
    <cellStyle name="SAPBEXexcBad9 3 6 16" xfId="31267"/>
    <cellStyle name="SAPBEXexcBad9 3 6 17" xfId="31268"/>
    <cellStyle name="SAPBEXexcBad9 3 6 18" xfId="31269"/>
    <cellStyle name="SAPBEXexcBad9 3 6 19" xfId="31270"/>
    <cellStyle name="SAPBEXexcBad9 3 6 2" xfId="1767"/>
    <cellStyle name="SAPBEXexcBad9 3 6 2 2" xfId="7903"/>
    <cellStyle name="SAPBEXexcBad9 3 6 2 2 2" xfId="7904"/>
    <cellStyle name="SAPBEXexcBad9 3 6 2 2 2 2" xfId="7905"/>
    <cellStyle name="SAPBEXexcBad9 3 6 2 2 2 2 2" xfId="7906"/>
    <cellStyle name="SAPBEXexcBad9 3 6 2 2 2 3" xfId="7907"/>
    <cellStyle name="SAPBEXexcBad9 3 6 2 2 3" xfId="7908"/>
    <cellStyle name="SAPBEXexcBad9 3 6 2 2 3 2" xfId="7909"/>
    <cellStyle name="SAPBEXexcBad9 3 6 2 2 3 2 2" xfId="7910"/>
    <cellStyle name="SAPBEXexcBad9 3 6 2 2 4" xfId="7911"/>
    <cellStyle name="SAPBEXexcBad9 3 6 2 2 4 2" xfId="7912"/>
    <cellStyle name="SAPBEXexcBad9 3 6 2 3" xfId="7913"/>
    <cellStyle name="SAPBEXexcBad9 3 6 2 3 2" xfId="7914"/>
    <cellStyle name="SAPBEXexcBad9 3 6 2 3 2 2" xfId="7915"/>
    <cellStyle name="SAPBEXexcBad9 3 6 2 3 3" xfId="7916"/>
    <cellStyle name="SAPBEXexcBad9 3 6 2 4" xfId="7917"/>
    <cellStyle name="SAPBEXexcBad9 3 6 2 4 2" xfId="7918"/>
    <cellStyle name="SAPBEXexcBad9 3 6 2 4 2 2" xfId="7919"/>
    <cellStyle name="SAPBEXexcBad9 3 6 2 5" xfId="7920"/>
    <cellStyle name="SAPBEXexcBad9 3 6 2 5 2" xfId="7921"/>
    <cellStyle name="SAPBEXexcBad9 3 6 2 6" xfId="31271"/>
    <cellStyle name="SAPBEXexcBad9 3 6 2 7" xfId="31272"/>
    <cellStyle name="SAPBEXexcBad9 3 6 20" xfId="31273"/>
    <cellStyle name="SAPBEXexcBad9 3 6 21" xfId="31274"/>
    <cellStyle name="SAPBEXexcBad9 3 6 22" xfId="31275"/>
    <cellStyle name="SAPBEXexcBad9 3 6 23" xfId="31276"/>
    <cellStyle name="SAPBEXexcBad9 3 6 24" xfId="31277"/>
    <cellStyle name="SAPBEXexcBad9 3 6 25" xfId="31278"/>
    <cellStyle name="SAPBEXexcBad9 3 6 26" xfId="31279"/>
    <cellStyle name="SAPBEXexcBad9 3 6 27" xfId="31280"/>
    <cellStyle name="SAPBEXexcBad9 3 6 28" xfId="48320"/>
    <cellStyle name="SAPBEXexcBad9 3 6 3" xfId="31281"/>
    <cellStyle name="SAPBEXexcBad9 3 6 4" xfId="31282"/>
    <cellStyle name="SAPBEXexcBad9 3 6 5" xfId="31283"/>
    <cellStyle name="SAPBEXexcBad9 3 6 6" xfId="31284"/>
    <cellStyle name="SAPBEXexcBad9 3 6 7" xfId="31285"/>
    <cellStyle name="SAPBEXexcBad9 3 6 8" xfId="31286"/>
    <cellStyle name="SAPBEXexcBad9 3 6 9" xfId="31287"/>
    <cellStyle name="SAPBEXexcBad9 3 7" xfId="1768"/>
    <cellStyle name="SAPBEXexcBad9 3 7 2" xfId="7922"/>
    <cellStyle name="SAPBEXexcBad9 3 7 2 2" xfId="7923"/>
    <cellStyle name="SAPBEXexcBad9 3 7 2 2 2" xfId="7924"/>
    <cellStyle name="SAPBEXexcBad9 3 7 2 2 2 2" xfId="7925"/>
    <cellStyle name="SAPBEXexcBad9 3 7 2 2 3" xfId="7926"/>
    <cellStyle name="SAPBEXexcBad9 3 7 2 3" xfId="7927"/>
    <cellStyle name="SAPBEXexcBad9 3 7 2 3 2" xfId="7928"/>
    <cellStyle name="SAPBEXexcBad9 3 7 2 3 2 2" xfId="7929"/>
    <cellStyle name="SAPBEXexcBad9 3 7 2 4" xfId="7930"/>
    <cellStyle name="SAPBEXexcBad9 3 7 2 4 2" xfId="7931"/>
    <cellStyle name="SAPBEXexcBad9 3 7 3" xfId="7932"/>
    <cellStyle name="SAPBEXexcBad9 3 7 3 2" xfId="7933"/>
    <cellStyle name="SAPBEXexcBad9 3 7 3 2 2" xfId="7934"/>
    <cellStyle name="SAPBEXexcBad9 3 7 3 3" xfId="7935"/>
    <cellStyle name="SAPBEXexcBad9 3 7 4" xfId="7936"/>
    <cellStyle name="SAPBEXexcBad9 3 7 4 2" xfId="7937"/>
    <cellStyle name="SAPBEXexcBad9 3 7 4 2 2" xfId="7938"/>
    <cellStyle name="SAPBEXexcBad9 3 7 5" xfId="7939"/>
    <cellStyle name="SAPBEXexcBad9 3 7 5 2" xfId="7940"/>
    <cellStyle name="SAPBEXexcBad9 3 7 6" xfId="31288"/>
    <cellStyle name="SAPBEXexcBad9 3 7 7" xfId="31289"/>
    <cellStyle name="SAPBEXexcBad9 3 8" xfId="31290"/>
    <cellStyle name="SAPBEXexcBad9 3 9" xfId="31291"/>
    <cellStyle name="SAPBEXexcBad9 30" xfId="31292"/>
    <cellStyle name="SAPBEXexcBad9 31" xfId="31293"/>
    <cellStyle name="SAPBEXexcBad9 32" xfId="31294"/>
    <cellStyle name="SAPBEXexcBad9 33" xfId="31295"/>
    <cellStyle name="SAPBEXexcBad9 34" xfId="31296"/>
    <cellStyle name="SAPBEXexcBad9 35" xfId="31297"/>
    <cellStyle name="SAPBEXexcBad9 36" xfId="48321"/>
    <cellStyle name="SAPBEXexcBad9 4" xfId="811"/>
    <cellStyle name="SAPBEXexcBad9 4 10" xfId="31298"/>
    <cellStyle name="SAPBEXexcBad9 4 11" xfId="31299"/>
    <cellStyle name="SAPBEXexcBad9 4 12" xfId="31300"/>
    <cellStyle name="SAPBEXexcBad9 4 13" xfId="31301"/>
    <cellStyle name="SAPBEXexcBad9 4 14" xfId="31302"/>
    <cellStyle name="SAPBEXexcBad9 4 15" xfId="31303"/>
    <cellStyle name="SAPBEXexcBad9 4 16" xfId="31304"/>
    <cellStyle name="SAPBEXexcBad9 4 17" xfId="31305"/>
    <cellStyle name="SAPBEXexcBad9 4 18" xfId="31306"/>
    <cellStyle name="SAPBEXexcBad9 4 19" xfId="31307"/>
    <cellStyle name="SAPBEXexcBad9 4 2" xfId="1769"/>
    <cellStyle name="SAPBEXexcBad9 4 2 2" xfId="7941"/>
    <cellStyle name="SAPBEXexcBad9 4 2 2 2" xfId="7942"/>
    <cellStyle name="SAPBEXexcBad9 4 2 2 2 2" xfId="7943"/>
    <cellStyle name="SAPBEXexcBad9 4 2 2 2 2 2" xfId="7944"/>
    <cellStyle name="SAPBEXexcBad9 4 2 2 2 3" xfId="7945"/>
    <cellStyle name="SAPBEXexcBad9 4 2 2 3" xfId="7946"/>
    <cellStyle name="SAPBEXexcBad9 4 2 2 3 2" xfId="7947"/>
    <cellStyle name="SAPBEXexcBad9 4 2 2 3 2 2" xfId="7948"/>
    <cellStyle name="SAPBEXexcBad9 4 2 2 4" xfId="7949"/>
    <cellStyle name="SAPBEXexcBad9 4 2 2 4 2" xfId="7950"/>
    <cellStyle name="SAPBEXexcBad9 4 2 3" xfId="7951"/>
    <cellStyle name="SAPBEXexcBad9 4 2 3 2" xfId="7952"/>
    <cellStyle name="SAPBEXexcBad9 4 2 3 2 2" xfId="7953"/>
    <cellStyle name="SAPBEXexcBad9 4 2 3 3" xfId="7954"/>
    <cellStyle name="SAPBEXexcBad9 4 2 4" xfId="7955"/>
    <cellStyle name="SAPBEXexcBad9 4 2 4 2" xfId="7956"/>
    <cellStyle name="SAPBEXexcBad9 4 2 4 2 2" xfId="7957"/>
    <cellStyle name="SAPBEXexcBad9 4 2 5" xfId="7958"/>
    <cellStyle name="SAPBEXexcBad9 4 2 5 2" xfId="7959"/>
    <cellStyle name="SAPBEXexcBad9 4 2 6" xfId="31308"/>
    <cellStyle name="SAPBEXexcBad9 4 2 7" xfId="31309"/>
    <cellStyle name="SAPBEXexcBad9 4 20" xfId="31310"/>
    <cellStyle name="SAPBEXexcBad9 4 21" xfId="31311"/>
    <cellStyle name="SAPBEXexcBad9 4 22" xfId="31312"/>
    <cellStyle name="SAPBEXexcBad9 4 23" xfId="31313"/>
    <cellStyle name="SAPBEXexcBad9 4 24" xfId="31314"/>
    <cellStyle name="SAPBEXexcBad9 4 25" xfId="31315"/>
    <cellStyle name="SAPBEXexcBad9 4 26" xfId="31316"/>
    <cellStyle name="SAPBEXexcBad9 4 27" xfId="31317"/>
    <cellStyle name="SAPBEXexcBad9 4 28" xfId="48322"/>
    <cellStyle name="SAPBEXexcBad9 4 3" xfId="31318"/>
    <cellStyle name="SAPBEXexcBad9 4 4" xfId="31319"/>
    <cellStyle name="SAPBEXexcBad9 4 5" xfId="31320"/>
    <cellStyle name="SAPBEXexcBad9 4 6" xfId="31321"/>
    <cellStyle name="SAPBEXexcBad9 4 7" xfId="31322"/>
    <cellStyle name="SAPBEXexcBad9 4 8" xfId="31323"/>
    <cellStyle name="SAPBEXexcBad9 4 9" xfId="31324"/>
    <cellStyle name="SAPBEXexcBad9 5" xfId="812"/>
    <cellStyle name="SAPBEXexcBad9 5 10" xfId="31325"/>
    <cellStyle name="SAPBEXexcBad9 5 11" xfId="31326"/>
    <cellStyle name="SAPBEXexcBad9 5 12" xfId="31327"/>
    <cellStyle name="SAPBEXexcBad9 5 13" xfId="31328"/>
    <cellStyle name="SAPBEXexcBad9 5 14" xfId="31329"/>
    <cellStyle name="SAPBEXexcBad9 5 15" xfId="31330"/>
    <cellStyle name="SAPBEXexcBad9 5 16" xfId="31331"/>
    <cellStyle name="SAPBEXexcBad9 5 17" xfId="31332"/>
    <cellStyle name="SAPBEXexcBad9 5 18" xfId="31333"/>
    <cellStyle name="SAPBEXexcBad9 5 19" xfId="31334"/>
    <cellStyle name="SAPBEXexcBad9 5 2" xfId="1770"/>
    <cellStyle name="SAPBEXexcBad9 5 2 2" xfId="7960"/>
    <cellStyle name="SAPBEXexcBad9 5 2 2 2" xfId="7961"/>
    <cellStyle name="SAPBEXexcBad9 5 2 2 2 2" xfId="7962"/>
    <cellStyle name="SAPBEXexcBad9 5 2 2 2 2 2" xfId="7963"/>
    <cellStyle name="SAPBEXexcBad9 5 2 2 2 3" xfId="7964"/>
    <cellStyle name="SAPBEXexcBad9 5 2 2 3" xfId="7965"/>
    <cellStyle name="SAPBEXexcBad9 5 2 2 3 2" xfId="7966"/>
    <cellStyle name="SAPBEXexcBad9 5 2 2 3 2 2" xfId="7967"/>
    <cellStyle name="SAPBEXexcBad9 5 2 2 4" xfId="7968"/>
    <cellStyle name="SAPBEXexcBad9 5 2 2 4 2" xfId="7969"/>
    <cellStyle name="SAPBEXexcBad9 5 2 3" xfId="7970"/>
    <cellStyle name="SAPBEXexcBad9 5 2 3 2" xfId="7971"/>
    <cellStyle name="SAPBEXexcBad9 5 2 3 2 2" xfId="7972"/>
    <cellStyle name="SAPBEXexcBad9 5 2 3 3" xfId="7973"/>
    <cellStyle name="SAPBEXexcBad9 5 2 4" xfId="7974"/>
    <cellStyle name="SAPBEXexcBad9 5 2 4 2" xfId="7975"/>
    <cellStyle name="SAPBEXexcBad9 5 2 4 2 2" xfId="7976"/>
    <cellStyle name="SAPBEXexcBad9 5 2 5" xfId="7977"/>
    <cellStyle name="SAPBEXexcBad9 5 2 5 2" xfId="7978"/>
    <cellStyle name="SAPBEXexcBad9 5 2 6" xfId="31335"/>
    <cellStyle name="SAPBEXexcBad9 5 2 7" xfId="31336"/>
    <cellStyle name="SAPBEXexcBad9 5 20" xfId="31337"/>
    <cellStyle name="SAPBEXexcBad9 5 21" xfId="31338"/>
    <cellStyle name="SAPBEXexcBad9 5 22" xfId="31339"/>
    <cellStyle name="SAPBEXexcBad9 5 23" xfId="31340"/>
    <cellStyle name="SAPBEXexcBad9 5 24" xfId="31341"/>
    <cellStyle name="SAPBEXexcBad9 5 25" xfId="31342"/>
    <cellStyle name="SAPBEXexcBad9 5 26" xfId="31343"/>
    <cellStyle name="SAPBEXexcBad9 5 27" xfId="31344"/>
    <cellStyle name="SAPBEXexcBad9 5 28" xfId="48323"/>
    <cellStyle name="SAPBEXexcBad9 5 3" xfId="31345"/>
    <cellStyle name="SAPBEXexcBad9 5 4" xfId="31346"/>
    <cellStyle name="SAPBEXexcBad9 5 5" xfId="31347"/>
    <cellStyle name="SAPBEXexcBad9 5 6" xfId="31348"/>
    <cellStyle name="SAPBEXexcBad9 5 7" xfId="31349"/>
    <cellStyle name="SAPBEXexcBad9 5 8" xfId="31350"/>
    <cellStyle name="SAPBEXexcBad9 5 9" xfId="31351"/>
    <cellStyle name="SAPBEXexcBad9 6" xfId="813"/>
    <cellStyle name="SAPBEXexcBad9 6 10" xfId="31352"/>
    <cellStyle name="SAPBEXexcBad9 6 11" xfId="31353"/>
    <cellStyle name="SAPBEXexcBad9 6 12" xfId="31354"/>
    <cellStyle name="SAPBEXexcBad9 6 13" xfId="31355"/>
    <cellStyle name="SAPBEXexcBad9 6 14" xfId="31356"/>
    <cellStyle name="SAPBEXexcBad9 6 15" xfId="31357"/>
    <cellStyle name="SAPBEXexcBad9 6 16" xfId="31358"/>
    <cellStyle name="SAPBEXexcBad9 6 17" xfId="31359"/>
    <cellStyle name="SAPBEXexcBad9 6 18" xfId="31360"/>
    <cellStyle name="SAPBEXexcBad9 6 19" xfId="31361"/>
    <cellStyle name="SAPBEXexcBad9 6 2" xfId="1771"/>
    <cellStyle name="SAPBEXexcBad9 6 2 2" xfId="7979"/>
    <cellStyle name="SAPBEXexcBad9 6 2 2 2" xfId="7980"/>
    <cellStyle name="SAPBEXexcBad9 6 2 2 2 2" xfId="7981"/>
    <cellStyle name="SAPBEXexcBad9 6 2 2 2 2 2" xfId="7982"/>
    <cellStyle name="SAPBEXexcBad9 6 2 2 2 3" xfId="7983"/>
    <cellStyle name="SAPBEXexcBad9 6 2 2 3" xfId="7984"/>
    <cellStyle name="SAPBEXexcBad9 6 2 2 3 2" xfId="7985"/>
    <cellStyle name="SAPBEXexcBad9 6 2 2 3 2 2" xfId="7986"/>
    <cellStyle name="SAPBEXexcBad9 6 2 2 4" xfId="7987"/>
    <cellStyle name="SAPBEXexcBad9 6 2 2 4 2" xfId="7988"/>
    <cellStyle name="SAPBEXexcBad9 6 2 3" xfId="7989"/>
    <cellStyle name="SAPBEXexcBad9 6 2 3 2" xfId="7990"/>
    <cellStyle name="SAPBEXexcBad9 6 2 3 2 2" xfId="7991"/>
    <cellStyle name="SAPBEXexcBad9 6 2 3 3" xfId="7992"/>
    <cellStyle name="SAPBEXexcBad9 6 2 4" xfId="7993"/>
    <cellStyle name="SAPBEXexcBad9 6 2 4 2" xfId="7994"/>
    <cellStyle name="SAPBEXexcBad9 6 2 4 2 2" xfId="7995"/>
    <cellStyle name="SAPBEXexcBad9 6 2 5" xfId="7996"/>
    <cellStyle name="SAPBEXexcBad9 6 2 5 2" xfId="7997"/>
    <cellStyle name="SAPBEXexcBad9 6 2 6" xfId="31362"/>
    <cellStyle name="SAPBEXexcBad9 6 2 7" xfId="31363"/>
    <cellStyle name="SAPBEXexcBad9 6 20" xfId="31364"/>
    <cellStyle name="SAPBEXexcBad9 6 21" xfId="31365"/>
    <cellStyle name="SAPBEXexcBad9 6 22" xfId="31366"/>
    <cellStyle name="SAPBEXexcBad9 6 23" xfId="31367"/>
    <cellStyle name="SAPBEXexcBad9 6 24" xfId="31368"/>
    <cellStyle name="SAPBEXexcBad9 6 25" xfId="31369"/>
    <cellStyle name="SAPBEXexcBad9 6 26" xfId="31370"/>
    <cellStyle name="SAPBEXexcBad9 6 27" xfId="31371"/>
    <cellStyle name="SAPBEXexcBad9 6 28" xfId="48324"/>
    <cellStyle name="SAPBEXexcBad9 6 3" xfId="31372"/>
    <cellStyle name="SAPBEXexcBad9 6 4" xfId="31373"/>
    <cellStyle name="SAPBEXexcBad9 6 5" xfId="31374"/>
    <cellStyle name="SAPBEXexcBad9 6 6" xfId="31375"/>
    <cellStyle name="SAPBEXexcBad9 6 7" xfId="31376"/>
    <cellStyle name="SAPBEXexcBad9 6 8" xfId="31377"/>
    <cellStyle name="SAPBEXexcBad9 6 9" xfId="31378"/>
    <cellStyle name="SAPBEXexcBad9 7" xfId="814"/>
    <cellStyle name="SAPBEXexcBad9 7 10" xfId="31379"/>
    <cellStyle name="SAPBEXexcBad9 7 11" xfId="31380"/>
    <cellStyle name="SAPBEXexcBad9 7 12" xfId="31381"/>
    <cellStyle name="SAPBEXexcBad9 7 13" xfId="31382"/>
    <cellStyle name="SAPBEXexcBad9 7 14" xfId="31383"/>
    <cellStyle name="SAPBEXexcBad9 7 15" xfId="31384"/>
    <cellStyle name="SAPBEXexcBad9 7 16" xfId="31385"/>
    <cellStyle name="SAPBEXexcBad9 7 17" xfId="31386"/>
    <cellStyle name="SAPBEXexcBad9 7 18" xfId="31387"/>
    <cellStyle name="SAPBEXexcBad9 7 19" xfId="31388"/>
    <cellStyle name="SAPBEXexcBad9 7 2" xfId="1772"/>
    <cellStyle name="SAPBEXexcBad9 7 2 2" xfId="7998"/>
    <cellStyle name="SAPBEXexcBad9 7 2 2 2" xfId="7999"/>
    <cellStyle name="SAPBEXexcBad9 7 2 2 2 2" xfId="8000"/>
    <cellStyle name="SAPBEXexcBad9 7 2 2 2 2 2" xfId="8001"/>
    <cellStyle name="SAPBEXexcBad9 7 2 2 2 3" xfId="8002"/>
    <cellStyle name="SAPBEXexcBad9 7 2 2 3" xfId="8003"/>
    <cellStyle name="SAPBEXexcBad9 7 2 2 3 2" xfId="8004"/>
    <cellStyle name="SAPBEXexcBad9 7 2 2 3 2 2" xfId="8005"/>
    <cellStyle name="SAPBEXexcBad9 7 2 2 4" xfId="8006"/>
    <cellStyle name="SAPBEXexcBad9 7 2 2 4 2" xfId="8007"/>
    <cellStyle name="SAPBEXexcBad9 7 2 3" xfId="8008"/>
    <cellStyle name="SAPBEXexcBad9 7 2 3 2" xfId="8009"/>
    <cellStyle name="SAPBEXexcBad9 7 2 3 2 2" xfId="8010"/>
    <cellStyle name="SAPBEXexcBad9 7 2 3 3" xfId="8011"/>
    <cellStyle name="SAPBEXexcBad9 7 2 4" xfId="8012"/>
    <cellStyle name="SAPBEXexcBad9 7 2 4 2" xfId="8013"/>
    <cellStyle name="SAPBEXexcBad9 7 2 4 2 2" xfId="8014"/>
    <cellStyle name="SAPBEXexcBad9 7 2 5" xfId="8015"/>
    <cellStyle name="SAPBEXexcBad9 7 2 5 2" xfId="8016"/>
    <cellStyle name="SAPBEXexcBad9 7 2 6" xfId="31389"/>
    <cellStyle name="SAPBEXexcBad9 7 2 7" xfId="31390"/>
    <cellStyle name="SAPBEXexcBad9 7 20" xfId="31391"/>
    <cellStyle name="SAPBEXexcBad9 7 21" xfId="31392"/>
    <cellStyle name="SAPBEXexcBad9 7 22" xfId="31393"/>
    <cellStyle name="SAPBEXexcBad9 7 23" xfId="31394"/>
    <cellStyle name="SAPBEXexcBad9 7 24" xfId="31395"/>
    <cellStyle name="SAPBEXexcBad9 7 25" xfId="31396"/>
    <cellStyle name="SAPBEXexcBad9 7 26" xfId="31397"/>
    <cellStyle name="SAPBEXexcBad9 7 27" xfId="31398"/>
    <cellStyle name="SAPBEXexcBad9 7 28" xfId="48325"/>
    <cellStyle name="SAPBEXexcBad9 7 3" xfId="31399"/>
    <cellStyle name="SAPBEXexcBad9 7 4" xfId="31400"/>
    <cellStyle name="SAPBEXexcBad9 7 5" xfId="31401"/>
    <cellStyle name="SAPBEXexcBad9 7 6" xfId="31402"/>
    <cellStyle name="SAPBEXexcBad9 7 7" xfId="31403"/>
    <cellStyle name="SAPBEXexcBad9 7 8" xfId="31404"/>
    <cellStyle name="SAPBEXexcBad9 7 9" xfId="31405"/>
    <cellStyle name="SAPBEXexcBad9 8" xfId="796"/>
    <cellStyle name="SAPBEXexcBad9 8 10" xfId="31406"/>
    <cellStyle name="SAPBEXexcBad9 8 11" xfId="31407"/>
    <cellStyle name="SAPBEXexcBad9 8 12" xfId="31408"/>
    <cellStyle name="SAPBEXexcBad9 8 13" xfId="31409"/>
    <cellStyle name="SAPBEXexcBad9 8 14" xfId="31410"/>
    <cellStyle name="SAPBEXexcBad9 8 15" xfId="31411"/>
    <cellStyle name="SAPBEXexcBad9 8 16" xfId="31412"/>
    <cellStyle name="SAPBEXexcBad9 8 17" xfId="31413"/>
    <cellStyle name="SAPBEXexcBad9 8 18" xfId="31414"/>
    <cellStyle name="SAPBEXexcBad9 8 19" xfId="31415"/>
    <cellStyle name="SAPBEXexcBad9 8 2" xfId="1773"/>
    <cellStyle name="SAPBEXexcBad9 8 2 2" xfId="8017"/>
    <cellStyle name="SAPBEXexcBad9 8 2 2 2" xfId="8018"/>
    <cellStyle name="SAPBEXexcBad9 8 2 2 2 2" xfId="8019"/>
    <cellStyle name="SAPBEXexcBad9 8 2 2 2 2 2" xfId="8020"/>
    <cellStyle name="SAPBEXexcBad9 8 2 2 2 3" xfId="8021"/>
    <cellStyle name="SAPBEXexcBad9 8 2 2 3" xfId="8022"/>
    <cellStyle name="SAPBEXexcBad9 8 2 2 3 2" xfId="8023"/>
    <cellStyle name="SAPBEXexcBad9 8 2 2 3 2 2" xfId="8024"/>
    <cellStyle name="SAPBEXexcBad9 8 2 2 4" xfId="8025"/>
    <cellStyle name="SAPBEXexcBad9 8 2 2 4 2" xfId="8026"/>
    <cellStyle name="SAPBEXexcBad9 8 2 3" xfId="8027"/>
    <cellStyle name="SAPBEXexcBad9 8 2 3 2" xfId="8028"/>
    <cellStyle name="SAPBEXexcBad9 8 2 3 2 2" xfId="8029"/>
    <cellStyle name="SAPBEXexcBad9 8 2 3 3" xfId="8030"/>
    <cellStyle name="SAPBEXexcBad9 8 2 4" xfId="8031"/>
    <cellStyle name="SAPBEXexcBad9 8 2 4 2" xfId="8032"/>
    <cellStyle name="SAPBEXexcBad9 8 2 4 2 2" xfId="8033"/>
    <cellStyle name="SAPBEXexcBad9 8 2 5" xfId="8034"/>
    <cellStyle name="SAPBEXexcBad9 8 2 5 2" xfId="8035"/>
    <cellStyle name="SAPBEXexcBad9 8 2 6" xfId="31416"/>
    <cellStyle name="SAPBEXexcBad9 8 2 7" xfId="31417"/>
    <cellStyle name="SAPBEXexcBad9 8 20" xfId="31418"/>
    <cellStyle name="SAPBEXexcBad9 8 21" xfId="31419"/>
    <cellStyle name="SAPBEXexcBad9 8 22" xfId="31420"/>
    <cellStyle name="SAPBEXexcBad9 8 23" xfId="31421"/>
    <cellStyle name="SAPBEXexcBad9 8 24" xfId="31422"/>
    <cellStyle name="SAPBEXexcBad9 8 25" xfId="31423"/>
    <cellStyle name="SAPBEXexcBad9 8 26" xfId="31424"/>
    <cellStyle name="SAPBEXexcBad9 8 27" xfId="31425"/>
    <cellStyle name="SAPBEXexcBad9 8 28" xfId="48326"/>
    <cellStyle name="SAPBEXexcBad9 8 3" xfId="31426"/>
    <cellStyle name="SAPBEXexcBad9 8 4" xfId="31427"/>
    <cellStyle name="SAPBEXexcBad9 8 5" xfId="31428"/>
    <cellStyle name="SAPBEXexcBad9 8 6" xfId="31429"/>
    <cellStyle name="SAPBEXexcBad9 8 7" xfId="31430"/>
    <cellStyle name="SAPBEXexcBad9 8 8" xfId="31431"/>
    <cellStyle name="SAPBEXexcBad9 8 9" xfId="31432"/>
    <cellStyle name="SAPBEXexcBad9 9" xfId="1774"/>
    <cellStyle name="SAPBEXexcBad9 9 10" xfId="31433"/>
    <cellStyle name="SAPBEXexcBad9 9 11" xfId="31434"/>
    <cellStyle name="SAPBEXexcBad9 9 12" xfId="31435"/>
    <cellStyle name="SAPBEXexcBad9 9 13" xfId="31436"/>
    <cellStyle name="SAPBEXexcBad9 9 14" xfId="31437"/>
    <cellStyle name="SAPBEXexcBad9 9 15" xfId="31438"/>
    <cellStyle name="SAPBEXexcBad9 9 16" xfId="31439"/>
    <cellStyle name="SAPBEXexcBad9 9 17" xfId="31440"/>
    <cellStyle name="SAPBEXexcBad9 9 18" xfId="31441"/>
    <cellStyle name="SAPBEXexcBad9 9 19" xfId="31442"/>
    <cellStyle name="SAPBEXexcBad9 9 2" xfId="8036"/>
    <cellStyle name="SAPBEXexcBad9 9 2 2" xfId="8037"/>
    <cellStyle name="SAPBEXexcBad9 9 2 2 2" xfId="8038"/>
    <cellStyle name="SAPBEXexcBad9 9 2 2 2 2" xfId="8039"/>
    <cellStyle name="SAPBEXexcBad9 9 2 2 3" xfId="8040"/>
    <cellStyle name="SAPBEXexcBad9 9 2 3" xfId="8041"/>
    <cellStyle name="SAPBEXexcBad9 9 2 3 2" xfId="8042"/>
    <cellStyle name="SAPBEXexcBad9 9 2 3 2 2" xfId="8043"/>
    <cellStyle name="SAPBEXexcBad9 9 2 4" xfId="8044"/>
    <cellStyle name="SAPBEXexcBad9 9 2 4 2" xfId="8045"/>
    <cellStyle name="SAPBEXexcBad9 9 2 5" xfId="31443"/>
    <cellStyle name="SAPBEXexcBad9 9 2 6" xfId="31444"/>
    <cellStyle name="SAPBEXexcBad9 9 2 7" xfId="31445"/>
    <cellStyle name="SAPBEXexcBad9 9 20" xfId="31446"/>
    <cellStyle name="SAPBEXexcBad9 9 21" xfId="31447"/>
    <cellStyle name="SAPBEXexcBad9 9 22" xfId="31448"/>
    <cellStyle name="SAPBEXexcBad9 9 23" xfId="31449"/>
    <cellStyle name="SAPBEXexcBad9 9 24" xfId="31450"/>
    <cellStyle name="SAPBEXexcBad9 9 25" xfId="31451"/>
    <cellStyle name="SAPBEXexcBad9 9 26" xfId="31452"/>
    <cellStyle name="SAPBEXexcBad9 9 27" xfId="31453"/>
    <cellStyle name="SAPBEXexcBad9 9 28" xfId="48327"/>
    <cellStyle name="SAPBEXexcBad9 9 3" xfId="31454"/>
    <cellStyle name="SAPBEXexcBad9 9 4" xfId="31455"/>
    <cellStyle name="SAPBEXexcBad9 9 5" xfId="31456"/>
    <cellStyle name="SAPBEXexcBad9 9 6" xfId="31457"/>
    <cellStyle name="SAPBEXexcBad9 9 7" xfId="31458"/>
    <cellStyle name="SAPBEXexcBad9 9 8" xfId="31459"/>
    <cellStyle name="SAPBEXexcBad9 9 9" xfId="31460"/>
    <cellStyle name="SAPBEXexcBad9_20120921_SF-grote-ronde-Liesbethdump2" xfId="415"/>
    <cellStyle name="SAPBEXexcCritical4" xfId="125"/>
    <cellStyle name="SAPBEXexcCritical4 10" xfId="8046"/>
    <cellStyle name="SAPBEXexcCritical4 10 2" xfId="8047"/>
    <cellStyle name="SAPBEXexcCritical4 10 2 2" xfId="8048"/>
    <cellStyle name="SAPBEXexcCritical4 10 2 2 2" xfId="8049"/>
    <cellStyle name="SAPBEXexcCritical4 10 2 3" xfId="8050"/>
    <cellStyle name="SAPBEXexcCritical4 10 3" xfId="8051"/>
    <cellStyle name="SAPBEXexcCritical4 10 3 2" xfId="8052"/>
    <cellStyle name="SAPBEXexcCritical4 10 3 2 2" xfId="8053"/>
    <cellStyle name="SAPBEXexcCritical4 10 4" xfId="8054"/>
    <cellStyle name="SAPBEXexcCritical4 10 4 2" xfId="8055"/>
    <cellStyle name="SAPBEXexcCritical4 10 5" xfId="31461"/>
    <cellStyle name="SAPBEXexcCritical4 10 6" xfId="31462"/>
    <cellStyle name="SAPBEXexcCritical4 10 7" xfId="31463"/>
    <cellStyle name="SAPBEXexcCritical4 11" xfId="31464"/>
    <cellStyle name="SAPBEXexcCritical4 12" xfId="31465"/>
    <cellStyle name="SAPBEXexcCritical4 13" xfId="31466"/>
    <cellStyle name="SAPBEXexcCritical4 14" xfId="31467"/>
    <cellStyle name="SAPBEXexcCritical4 15" xfId="31468"/>
    <cellStyle name="SAPBEXexcCritical4 16" xfId="31469"/>
    <cellStyle name="SAPBEXexcCritical4 17" xfId="31470"/>
    <cellStyle name="SAPBEXexcCritical4 18" xfId="31471"/>
    <cellStyle name="SAPBEXexcCritical4 19" xfId="31472"/>
    <cellStyle name="SAPBEXexcCritical4 2" xfId="416"/>
    <cellStyle name="SAPBEXexcCritical4 2 10" xfId="31473"/>
    <cellStyle name="SAPBEXexcCritical4 2 11" xfId="31474"/>
    <cellStyle name="SAPBEXexcCritical4 2 12" xfId="31475"/>
    <cellStyle name="SAPBEXexcCritical4 2 13" xfId="31476"/>
    <cellStyle name="SAPBEXexcCritical4 2 14" xfId="31477"/>
    <cellStyle name="SAPBEXexcCritical4 2 15" xfId="31478"/>
    <cellStyle name="SAPBEXexcCritical4 2 16" xfId="31479"/>
    <cellStyle name="SAPBEXexcCritical4 2 17" xfId="31480"/>
    <cellStyle name="SAPBEXexcCritical4 2 18" xfId="31481"/>
    <cellStyle name="SAPBEXexcCritical4 2 19" xfId="31482"/>
    <cellStyle name="SAPBEXexcCritical4 2 2" xfId="516"/>
    <cellStyle name="SAPBEXexcCritical4 2 2 10" xfId="31483"/>
    <cellStyle name="SAPBEXexcCritical4 2 2 11" xfId="31484"/>
    <cellStyle name="SAPBEXexcCritical4 2 2 12" xfId="31485"/>
    <cellStyle name="SAPBEXexcCritical4 2 2 13" xfId="31486"/>
    <cellStyle name="SAPBEXexcCritical4 2 2 14" xfId="31487"/>
    <cellStyle name="SAPBEXexcCritical4 2 2 15" xfId="31488"/>
    <cellStyle name="SAPBEXexcCritical4 2 2 16" xfId="31489"/>
    <cellStyle name="SAPBEXexcCritical4 2 2 17" xfId="31490"/>
    <cellStyle name="SAPBEXexcCritical4 2 2 18" xfId="31491"/>
    <cellStyle name="SAPBEXexcCritical4 2 2 19" xfId="31492"/>
    <cellStyle name="SAPBEXexcCritical4 2 2 2" xfId="816"/>
    <cellStyle name="SAPBEXexcCritical4 2 2 2 10" xfId="31493"/>
    <cellStyle name="SAPBEXexcCritical4 2 2 2 11" xfId="31494"/>
    <cellStyle name="SAPBEXexcCritical4 2 2 2 12" xfId="31495"/>
    <cellStyle name="SAPBEXexcCritical4 2 2 2 13" xfId="31496"/>
    <cellStyle name="SAPBEXexcCritical4 2 2 2 14" xfId="31497"/>
    <cellStyle name="SAPBEXexcCritical4 2 2 2 15" xfId="31498"/>
    <cellStyle name="SAPBEXexcCritical4 2 2 2 16" xfId="31499"/>
    <cellStyle name="SAPBEXexcCritical4 2 2 2 17" xfId="31500"/>
    <cellStyle name="SAPBEXexcCritical4 2 2 2 18" xfId="31501"/>
    <cellStyle name="SAPBEXexcCritical4 2 2 2 19" xfId="31502"/>
    <cellStyle name="SAPBEXexcCritical4 2 2 2 2" xfId="1775"/>
    <cellStyle name="SAPBEXexcCritical4 2 2 2 2 2" xfId="8056"/>
    <cellStyle name="SAPBEXexcCritical4 2 2 2 2 2 2" xfId="8057"/>
    <cellStyle name="SAPBEXexcCritical4 2 2 2 2 2 2 2" xfId="8058"/>
    <cellStyle name="SAPBEXexcCritical4 2 2 2 2 2 2 2 2" xfId="8059"/>
    <cellStyle name="SAPBEXexcCritical4 2 2 2 2 2 2 3" xfId="8060"/>
    <cellStyle name="SAPBEXexcCritical4 2 2 2 2 2 3" xfId="8061"/>
    <cellStyle name="SAPBEXexcCritical4 2 2 2 2 2 3 2" xfId="8062"/>
    <cellStyle name="SAPBEXexcCritical4 2 2 2 2 2 3 2 2" xfId="8063"/>
    <cellStyle name="SAPBEXexcCritical4 2 2 2 2 2 4" xfId="8064"/>
    <cellStyle name="SAPBEXexcCritical4 2 2 2 2 2 4 2" xfId="8065"/>
    <cellStyle name="SAPBEXexcCritical4 2 2 2 2 3" xfId="8066"/>
    <cellStyle name="SAPBEXexcCritical4 2 2 2 2 3 2" xfId="8067"/>
    <cellStyle name="SAPBEXexcCritical4 2 2 2 2 3 2 2" xfId="8068"/>
    <cellStyle name="SAPBEXexcCritical4 2 2 2 2 3 3" xfId="8069"/>
    <cellStyle name="SAPBEXexcCritical4 2 2 2 2 4" xfId="8070"/>
    <cellStyle name="SAPBEXexcCritical4 2 2 2 2 4 2" xfId="8071"/>
    <cellStyle name="SAPBEXexcCritical4 2 2 2 2 4 2 2" xfId="8072"/>
    <cellStyle name="SAPBEXexcCritical4 2 2 2 2 5" xfId="8073"/>
    <cellStyle name="SAPBEXexcCritical4 2 2 2 2 5 2" xfId="8074"/>
    <cellStyle name="SAPBEXexcCritical4 2 2 2 2 6" xfId="31503"/>
    <cellStyle name="SAPBEXexcCritical4 2 2 2 2 7" xfId="31504"/>
    <cellStyle name="SAPBEXexcCritical4 2 2 2 2 8" xfId="49693"/>
    <cellStyle name="SAPBEXexcCritical4 2 2 2 20" xfId="31505"/>
    <cellStyle name="SAPBEXexcCritical4 2 2 2 21" xfId="31506"/>
    <cellStyle name="SAPBEXexcCritical4 2 2 2 22" xfId="31507"/>
    <cellStyle name="SAPBEXexcCritical4 2 2 2 23" xfId="31508"/>
    <cellStyle name="SAPBEXexcCritical4 2 2 2 24" xfId="31509"/>
    <cellStyle name="SAPBEXexcCritical4 2 2 2 25" xfId="31510"/>
    <cellStyle name="SAPBEXexcCritical4 2 2 2 26" xfId="31511"/>
    <cellStyle name="SAPBEXexcCritical4 2 2 2 27" xfId="31512"/>
    <cellStyle name="SAPBEXexcCritical4 2 2 2 28" xfId="48328"/>
    <cellStyle name="SAPBEXexcCritical4 2 2 2 29" xfId="49178"/>
    <cellStyle name="SAPBEXexcCritical4 2 2 2 3" xfId="31513"/>
    <cellStyle name="SAPBEXexcCritical4 2 2 2 4" xfId="31514"/>
    <cellStyle name="SAPBEXexcCritical4 2 2 2 5" xfId="31515"/>
    <cellStyle name="SAPBEXexcCritical4 2 2 2 6" xfId="31516"/>
    <cellStyle name="SAPBEXexcCritical4 2 2 2 7" xfId="31517"/>
    <cellStyle name="SAPBEXexcCritical4 2 2 2 8" xfId="31518"/>
    <cellStyle name="SAPBEXexcCritical4 2 2 2 9" xfId="31519"/>
    <cellStyle name="SAPBEXexcCritical4 2 2 20" xfId="31520"/>
    <cellStyle name="SAPBEXexcCritical4 2 2 21" xfId="31521"/>
    <cellStyle name="SAPBEXexcCritical4 2 2 22" xfId="31522"/>
    <cellStyle name="SAPBEXexcCritical4 2 2 23" xfId="31523"/>
    <cellStyle name="SAPBEXexcCritical4 2 2 24" xfId="31524"/>
    <cellStyle name="SAPBEXexcCritical4 2 2 25" xfId="31525"/>
    <cellStyle name="SAPBEXexcCritical4 2 2 26" xfId="31526"/>
    <cellStyle name="SAPBEXexcCritical4 2 2 27" xfId="31527"/>
    <cellStyle name="SAPBEXexcCritical4 2 2 28" xfId="31528"/>
    <cellStyle name="SAPBEXexcCritical4 2 2 29" xfId="31529"/>
    <cellStyle name="SAPBEXexcCritical4 2 2 3" xfId="817"/>
    <cellStyle name="SAPBEXexcCritical4 2 2 3 10" xfId="31530"/>
    <cellStyle name="SAPBEXexcCritical4 2 2 3 11" xfId="31531"/>
    <cellStyle name="SAPBEXexcCritical4 2 2 3 12" xfId="31532"/>
    <cellStyle name="SAPBEXexcCritical4 2 2 3 13" xfId="31533"/>
    <cellStyle name="SAPBEXexcCritical4 2 2 3 14" xfId="31534"/>
    <cellStyle name="SAPBEXexcCritical4 2 2 3 15" xfId="31535"/>
    <cellStyle name="SAPBEXexcCritical4 2 2 3 16" xfId="31536"/>
    <cellStyle name="SAPBEXexcCritical4 2 2 3 17" xfId="31537"/>
    <cellStyle name="SAPBEXexcCritical4 2 2 3 18" xfId="31538"/>
    <cellStyle name="SAPBEXexcCritical4 2 2 3 19" xfId="31539"/>
    <cellStyle name="SAPBEXexcCritical4 2 2 3 2" xfId="1776"/>
    <cellStyle name="SAPBEXexcCritical4 2 2 3 2 2" xfId="8075"/>
    <cellStyle name="SAPBEXexcCritical4 2 2 3 2 2 2" xfId="8076"/>
    <cellStyle name="SAPBEXexcCritical4 2 2 3 2 2 2 2" xfId="8077"/>
    <cellStyle name="SAPBEXexcCritical4 2 2 3 2 2 2 2 2" xfId="8078"/>
    <cellStyle name="SAPBEXexcCritical4 2 2 3 2 2 2 3" xfId="8079"/>
    <cellStyle name="SAPBEXexcCritical4 2 2 3 2 2 3" xfId="8080"/>
    <cellStyle name="SAPBEXexcCritical4 2 2 3 2 2 3 2" xfId="8081"/>
    <cellStyle name="SAPBEXexcCritical4 2 2 3 2 2 3 2 2" xfId="8082"/>
    <cellStyle name="SAPBEXexcCritical4 2 2 3 2 2 4" xfId="8083"/>
    <cellStyle name="SAPBEXexcCritical4 2 2 3 2 2 4 2" xfId="8084"/>
    <cellStyle name="SAPBEXexcCritical4 2 2 3 2 3" xfId="8085"/>
    <cellStyle name="SAPBEXexcCritical4 2 2 3 2 3 2" xfId="8086"/>
    <cellStyle name="SAPBEXexcCritical4 2 2 3 2 3 2 2" xfId="8087"/>
    <cellStyle name="SAPBEXexcCritical4 2 2 3 2 3 3" xfId="8088"/>
    <cellStyle name="SAPBEXexcCritical4 2 2 3 2 4" xfId="8089"/>
    <cellStyle name="SAPBEXexcCritical4 2 2 3 2 4 2" xfId="8090"/>
    <cellStyle name="SAPBEXexcCritical4 2 2 3 2 4 2 2" xfId="8091"/>
    <cellStyle name="SAPBEXexcCritical4 2 2 3 2 5" xfId="8092"/>
    <cellStyle name="SAPBEXexcCritical4 2 2 3 2 5 2" xfId="8093"/>
    <cellStyle name="SAPBEXexcCritical4 2 2 3 2 6" xfId="31540"/>
    <cellStyle name="SAPBEXexcCritical4 2 2 3 2 7" xfId="31541"/>
    <cellStyle name="SAPBEXexcCritical4 2 2 3 2 8" xfId="49694"/>
    <cellStyle name="SAPBEXexcCritical4 2 2 3 20" xfId="31542"/>
    <cellStyle name="SAPBEXexcCritical4 2 2 3 21" xfId="31543"/>
    <cellStyle name="SAPBEXexcCritical4 2 2 3 22" xfId="31544"/>
    <cellStyle name="SAPBEXexcCritical4 2 2 3 23" xfId="31545"/>
    <cellStyle name="SAPBEXexcCritical4 2 2 3 24" xfId="31546"/>
    <cellStyle name="SAPBEXexcCritical4 2 2 3 25" xfId="31547"/>
    <cellStyle name="SAPBEXexcCritical4 2 2 3 26" xfId="31548"/>
    <cellStyle name="SAPBEXexcCritical4 2 2 3 27" xfId="31549"/>
    <cellStyle name="SAPBEXexcCritical4 2 2 3 28" xfId="48329"/>
    <cellStyle name="SAPBEXexcCritical4 2 2 3 29" xfId="49179"/>
    <cellStyle name="SAPBEXexcCritical4 2 2 3 3" xfId="31550"/>
    <cellStyle name="SAPBEXexcCritical4 2 2 3 4" xfId="31551"/>
    <cellStyle name="SAPBEXexcCritical4 2 2 3 5" xfId="31552"/>
    <cellStyle name="SAPBEXexcCritical4 2 2 3 6" xfId="31553"/>
    <cellStyle name="SAPBEXexcCritical4 2 2 3 7" xfId="31554"/>
    <cellStyle name="SAPBEXexcCritical4 2 2 3 8" xfId="31555"/>
    <cellStyle name="SAPBEXexcCritical4 2 2 3 9" xfId="31556"/>
    <cellStyle name="SAPBEXexcCritical4 2 2 30" xfId="31557"/>
    <cellStyle name="SAPBEXexcCritical4 2 2 31" xfId="31558"/>
    <cellStyle name="SAPBEXexcCritical4 2 2 32" xfId="31559"/>
    <cellStyle name="SAPBEXexcCritical4 2 2 33" xfId="48330"/>
    <cellStyle name="SAPBEXexcCritical4 2 2 34" xfId="49177"/>
    <cellStyle name="SAPBEXexcCritical4 2 2 4" xfId="818"/>
    <cellStyle name="SAPBEXexcCritical4 2 2 4 10" xfId="31560"/>
    <cellStyle name="SAPBEXexcCritical4 2 2 4 11" xfId="31561"/>
    <cellStyle name="SAPBEXexcCritical4 2 2 4 12" xfId="31562"/>
    <cellStyle name="SAPBEXexcCritical4 2 2 4 13" xfId="31563"/>
    <cellStyle name="SAPBEXexcCritical4 2 2 4 14" xfId="31564"/>
    <cellStyle name="SAPBEXexcCritical4 2 2 4 15" xfId="31565"/>
    <cellStyle name="SAPBEXexcCritical4 2 2 4 16" xfId="31566"/>
    <cellStyle name="SAPBEXexcCritical4 2 2 4 17" xfId="31567"/>
    <cellStyle name="SAPBEXexcCritical4 2 2 4 18" xfId="31568"/>
    <cellStyle name="SAPBEXexcCritical4 2 2 4 19" xfId="31569"/>
    <cellStyle name="SAPBEXexcCritical4 2 2 4 2" xfId="1777"/>
    <cellStyle name="SAPBEXexcCritical4 2 2 4 2 2" xfId="8094"/>
    <cellStyle name="SAPBEXexcCritical4 2 2 4 2 2 2" xfId="8095"/>
    <cellStyle name="SAPBEXexcCritical4 2 2 4 2 2 2 2" xfId="8096"/>
    <cellStyle name="SAPBEXexcCritical4 2 2 4 2 2 2 2 2" xfId="8097"/>
    <cellStyle name="SAPBEXexcCritical4 2 2 4 2 2 2 3" xfId="8098"/>
    <cellStyle name="SAPBEXexcCritical4 2 2 4 2 2 3" xfId="8099"/>
    <cellStyle name="SAPBEXexcCritical4 2 2 4 2 2 3 2" xfId="8100"/>
    <cellStyle name="SAPBEXexcCritical4 2 2 4 2 2 3 2 2" xfId="8101"/>
    <cellStyle name="SAPBEXexcCritical4 2 2 4 2 2 4" xfId="8102"/>
    <cellStyle name="SAPBEXexcCritical4 2 2 4 2 2 4 2" xfId="8103"/>
    <cellStyle name="SAPBEXexcCritical4 2 2 4 2 3" xfId="8104"/>
    <cellStyle name="SAPBEXexcCritical4 2 2 4 2 3 2" xfId="8105"/>
    <cellStyle name="SAPBEXexcCritical4 2 2 4 2 3 2 2" xfId="8106"/>
    <cellStyle name="SAPBEXexcCritical4 2 2 4 2 3 3" xfId="8107"/>
    <cellStyle name="SAPBEXexcCritical4 2 2 4 2 4" xfId="8108"/>
    <cellStyle name="SAPBEXexcCritical4 2 2 4 2 4 2" xfId="8109"/>
    <cellStyle name="SAPBEXexcCritical4 2 2 4 2 4 2 2" xfId="8110"/>
    <cellStyle name="SAPBEXexcCritical4 2 2 4 2 5" xfId="8111"/>
    <cellStyle name="SAPBEXexcCritical4 2 2 4 2 5 2" xfId="8112"/>
    <cellStyle name="SAPBEXexcCritical4 2 2 4 2 6" xfId="31570"/>
    <cellStyle name="SAPBEXexcCritical4 2 2 4 2 7" xfId="31571"/>
    <cellStyle name="SAPBEXexcCritical4 2 2 4 2 8" xfId="49695"/>
    <cellStyle name="SAPBEXexcCritical4 2 2 4 20" xfId="31572"/>
    <cellStyle name="SAPBEXexcCritical4 2 2 4 21" xfId="31573"/>
    <cellStyle name="SAPBEXexcCritical4 2 2 4 22" xfId="31574"/>
    <cellStyle name="SAPBEXexcCritical4 2 2 4 23" xfId="31575"/>
    <cellStyle name="SAPBEXexcCritical4 2 2 4 24" xfId="31576"/>
    <cellStyle name="SAPBEXexcCritical4 2 2 4 25" xfId="31577"/>
    <cellStyle name="SAPBEXexcCritical4 2 2 4 26" xfId="31578"/>
    <cellStyle name="SAPBEXexcCritical4 2 2 4 27" xfId="31579"/>
    <cellStyle name="SAPBEXexcCritical4 2 2 4 28" xfId="48331"/>
    <cellStyle name="SAPBEXexcCritical4 2 2 4 29" xfId="49180"/>
    <cellStyle name="SAPBEXexcCritical4 2 2 4 3" xfId="31580"/>
    <cellStyle name="SAPBEXexcCritical4 2 2 4 4" xfId="31581"/>
    <cellStyle name="SAPBEXexcCritical4 2 2 4 5" xfId="31582"/>
    <cellStyle name="SAPBEXexcCritical4 2 2 4 6" xfId="31583"/>
    <cellStyle name="SAPBEXexcCritical4 2 2 4 7" xfId="31584"/>
    <cellStyle name="SAPBEXexcCritical4 2 2 4 8" xfId="31585"/>
    <cellStyle name="SAPBEXexcCritical4 2 2 4 9" xfId="31586"/>
    <cellStyle name="SAPBEXexcCritical4 2 2 5" xfId="819"/>
    <cellStyle name="SAPBEXexcCritical4 2 2 5 10" xfId="31587"/>
    <cellStyle name="SAPBEXexcCritical4 2 2 5 11" xfId="31588"/>
    <cellStyle name="SAPBEXexcCritical4 2 2 5 12" xfId="31589"/>
    <cellStyle name="SAPBEXexcCritical4 2 2 5 13" xfId="31590"/>
    <cellStyle name="SAPBEXexcCritical4 2 2 5 14" xfId="31591"/>
    <cellStyle name="SAPBEXexcCritical4 2 2 5 15" xfId="31592"/>
    <cellStyle name="SAPBEXexcCritical4 2 2 5 16" xfId="31593"/>
    <cellStyle name="SAPBEXexcCritical4 2 2 5 17" xfId="31594"/>
    <cellStyle name="SAPBEXexcCritical4 2 2 5 18" xfId="31595"/>
    <cellStyle name="SAPBEXexcCritical4 2 2 5 19" xfId="31596"/>
    <cellStyle name="SAPBEXexcCritical4 2 2 5 2" xfId="1778"/>
    <cellStyle name="SAPBEXexcCritical4 2 2 5 2 2" xfId="8113"/>
    <cellStyle name="SAPBEXexcCritical4 2 2 5 2 2 2" xfId="8114"/>
    <cellStyle name="SAPBEXexcCritical4 2 2 5 2 2 2 2" xfId="8115"/>
    <cellStyle name="SAPBEXexcCritical4 2 2 5 2 2 2 2 2" xfId="8116"/>
    <cellStyle name="SAPBEXexcCritical4 2 2 5 2 2 2 3" xfId="8117"/>
    <cellStyle name="SAPBEXexcCritical4 2 2 5 2 2 3" xfId="8118"/>
    <cellStyle name="SAPBEXexcCritical4 2 2 5 2 2 3 2" xfId="8119"/>
    <cellStyle name="SAPBEXexcCritical4 2 2 5 2 2 3 2 2" xfId="8120"/>
    <cellStyle name="SAPBEXexcCritical4 2 2 5 2 2 4" xfId="8121"/>
    <cellStyle name="SAPBEXexcCritical4 2 2 5 2 2 4 2" xfId="8122"/>
    <cellStyle name="SAPBEXexcCritical4 2 2 5 2 3" xfId="8123"/>
    <cellStyle name="SAPBEXexcCritical4 2 2 5 2 3 2" xfId="8124"/>
    <cellStyle name="SAPBEXexcCritical4 2 2 5 2 3 2 2" xfId="8125"/>
    <cellStyle name="SAPBEXexcCritical4 2 2 5 2 3 3" xfId="8126"/>
    <cellStyle name="SAPBEXexcCritical4 2 2 5 2 4" xfId="8127"/>
    <cellStyle name="SAPBEXexcCritical4 2 2 5 2 4 2" xfId="8128"/>
    <cellStyle name="SAPBEXexcCritical4 2 2 5 2 4 2 2" xfId="8129"/>
    <cellStyle name="SAPBEXexcCritical4 2 2 5 2 5" xfId="8130"/>
    <cellStyle name="SAPBEXexcCritical4 2 2 5 2 5 2" xfId="8131"/>
    <cellStyle name="SAPBEXexcCritical4 2 2 5 2 6" xfId="31597"/>
    <cellStyle name="SAPBEXexcCritical4 2 2 5 2 7" xfId="31598"/>
    <cellStyle name="SAPBEXexcCritical4 2 2 5 2 8" xfId="49696"/>
    <cellStyle name="SAPBEXexcCritical4 2 2 5 20" xfId="31599"/>
    <cellStyle name="SAPBEXexcCritical4 2 2 5 21" xfId="31600"/>
    <cellStyle name="SAPBEXexcCritical4 2 2 5 22" xfId="31601"/>
    <cellStyle name="SAPBEXexcCritical4 2 2 5 23" xfId="31602"/>
    <cellStyle name="SAPBEXexcCritical4 2 2 5 24" xfId="31603"/>
    <cellStyle name="SAPBEXexcCritical4 2 2 5 25" xfId="31604"/>
    <cellStyle name="SAPBEXexcCritical4 2 2 5 26" xfId="31605"/>
    <cellStyle name="SAPBEXexcCritical4 2 2 5 27" xfId="31606"/>
    <cellStyle name="SAPBEXexcCritical4 2 2 5 28" xfId="48332"/>
    <cellStyle name="SAPBEXexcCritical4 2 2 5 29" xfId="49181"/>
    <cellStyle name="SAPBEXexcCritical4 2 2 5 3" xfId="31607"/>
    <cellStyle name="SAPBEXexcCritical4 2 2 5 4" xfId="31608"/>
    <cellStyle name="SAPBEXexcCritical4 2 2 5 5" xfId="31609"/>
    <cellStyle name="SAPBEXexcCritical4 2 2 5 6" xfId="31610"/>
    <cellStyle name="SAPBEXexcCritical4 2 2 5 7" xfId="31611"/>
    <cellStyle name="SAPBEXexcCritical4 2 2 5 8" xfId="31612"/>
    <cellStyle name="SAPBEXexcCritical4 2 2 5 9" xfId="31613"/>
    <cellStyle name="SAPBEXexcCritical4 2 2 6" xfId="820"/>
    <cellStyle name="SAPBEXexcCritical4 2 2 6 10" xfId="31614"/>
    <cellStyle name="SAPBEXexcCritical4 2 2 6 11" xfId="31615"/>
    <cellStyle name="SAPBEXexcCritical4 2 2 6 12" xfId="31616"/>
    <cellStyle name="SAPBEXexcCritical4 2 2 6 13" xfId="31617"/>
    <cellStyle name="SAPBEXexcCritical4 2 2 6 14" xfId="31618"/>
    <cellStyle name="SAPBEXexcCritical4 2 2 6 15" xfId="31619"/>
    <cellStyle name="SAPBEXexcCritical4 2 2 6 16" xfId="31620"/>
    <cellStyle name="SAPBEXexcCritical4 2 2 6 17" xfId="31621"/>
    <cellStyle name="SAPBEXexcCritical4 2 2 6 18" xfId="31622"/>
    <cellStyle name="SAPBEXexcCritical4 2 2 6 19" xfId="31623"/>
    <cellStyle name="SAPBEXexcCritical4 2 2 6 2" xfId="1779"/>
    <cellStyle name="SAPBEXexcCritical4 2 2 6 2 2" xfId="8132"/>
    <cellStyle name="SAPBEXexcCritical4 2 2 6 2 2 2" xfId="8133"/>
    <cellStyle name="SAPBEXexcCritical4 2 2 6 2 2 2 2" xfId="8134"/>
    <cellStyle name="SAPBEXexcCritical4 2 2 6 2 2 2 2 2" xfId="8135"/>
    <cellStyle name="SAPBEXexcCritical4 2 2 6 2 2 2 3" xfId="8136"/>
    <cellStyle name="SAPBEXexcCritical4 2 2 6 2 2 3" xfId="8137"/>
    <cellStyle name="SAPBEXexcCritical4 2 2 6 2 2 3 2" xfId="8138"/>
    <cellStyle name="SAPBEXexcCritical4 2 2 6 2 2 3 2 2" xfId="8139"/>
    <cellStyle name="SAPBEXexcCritical4 2 2 6 2 2 4" xfId="8140"/>
    <cellStyle name="SAPBEXexcCritical4 2 2 6 2 2 4 2" xfId="8141"/>
    <cellStyle name="SAPBEXexcCritical4 2 2 6 2 3" xfId="8142"/>
    <cellStyle name="SAPBEXexcCritical4 2 2 6 2 3 2" xfId="8143"/>
    <cellStyle name="SAPBEXexcCritical4 2 2 6 2 3 2 2" xfId="8144"/>
    <cellStyle name="SAPBEXexcCritical4 2 2 6 2 3 3" xfId="8145"/>
    <cellStyle name="SAPBEXexcCritical4 2 2 6 2 4" xfId="8146"/>
    <cellStyle name="SAPBEXexcCritical4 2 2 6 2 4 2" xfId="8147"/>
    <cellStyle name="SAPBEXexcCritical4 2 2 6 2 4 2 2" xfId="8148"/>
    <cellStyle name="SAPBEXexcCritical4 2 2 6 2 5" xfId="8149"/>
    <cellStyle name="SAPBEXexcCritical4 2 2 6 2 5 2" xfId="8150"/>
    <cellStyle name="SAPBEXexcCritical4 2 2 6 2 6" xfId="31624"/>
    <cellStyle name="SAPBEXexcCritical4 2 2 6 2 7" xfId="31625"/>
    <cellStyle name="SAPBEXexcCritical4 2 2 6 2 8" xfId="49697"/>
    <cellStyle name="SAPBEXexcCritical4 2 2 6 20" xfId="31626"/>
    <cellStyle name="SAPBEXexcCritical4 2 2 6 21" xfId="31627"/>
    <cellStyle name="SAPBEXexcCritical4 2 2 6 22" xfId="31628"/>
    <cellStyle name="SAPBEXexcCritical4 2 2 6 23" xfId="31629"/>
    <cellStyle name="SAPBEXexcCritical4 2 2 6 24" xfId="31630"/>
    <cellStyle name="SAPBEXexcCritical4 2 2 6 25" xfId="31631"/>
    <cellStyle name="SAPBEXexcCritical4 2 2 6 26" xfId="31632"/>
    <cellStyle name="SAPBEXexcCritical4 2 2 6 27" xfId="31633"/>
    <cellStyle name="SAPBEXexcCritical4 2 2 6 28" xfId="48333"/>
    <cellStyle name="SAPBEXexcCritical4 2 2 6 29" xfId="49182"/>
    <cellStyle name="SAPBEXexcCritical4 2 2 6 3" xfId="31634"/>
    <cellStyle name="SAPBEXexcCritical4 2 2 6 4" xfId="31635"/>
    <cellStyle name="SAPBEXexcCritical4 2 2 6 5" xfId="31636"/>
    <cellStyle name="SAPBEXexcCritical4 2 2 6 6" xfId="31637"/>
    <cellStyle name="SAPBEXexcCritical4 2 2 6 7" xfId="31638"/>
    <cellStyle name="SAPBEXexcCritical4 2 2 6 8" xfId="31639"/>
    <cellStyle name="SAPBEXexcCritical4 2 2 6 9" xfId="31640"/>
    <cellStyle name="SAPBEXexcCritical4 2 2 7" xfId="1780"/>
    <cellStyle name="SAPBEXexcCritical4 2 2 7 2" xfId="8151"/>
    <cellStyle name="SAPBEXexcCritical4 2 2 7 2 2" xfId="8152"/>
    <cellStyle name="SAPBEXexcCritical4 2 2 7 2 2 2" xfId="8153"/>
    <cellStyle name="SAPBEXexcCritical4 2 2 7 2 2 2 2" xfId="8154"/>
    <cellStyle name="SAPBEXexcCritical4 2 2 7 2 2 3" xfId="8155"/>
    <cellStyle name="SAPBEXexcCritical4 2 2 7 2 3" xfId="8156"/>
    <cellStyle name="SAPBEXexcCritical4 2 2 7 2 3 2" xfId="8157"/>
    <cellStyle name="SAPBEXexcCritical4 2 2 7 2 3 2 2" xfId="8158"/>
    <cellStyle name="SAPBEXexcCritical4 2 2 7 2 4" xfId="8159"/>
    <cellStyle name="SAPBEXexcCritical4 2 2 7 2 4 2" xfId="8160"/>
    <cellStyle name="SAPBEXexcCritical4 2 2 7 3" xfId="8161"/>
    <cellStyle name="SAPBEXexcCritical4 2 2 7 3 2" xfId="8162"/>
    <cellStyle name="SAPBEXexcCritical4 2 2 7 3 2 2" xfId="8163"/>
    <cellStyle name="SAPBEXexcCritical4 2 2 7 3 3" xfId="8164"/>
    <cellStyle name="SAPBEXexcCritical4 2 2 7 4" xfId="8165"/>
    <cellStyle name="SAPBEXexcCritical4 2 2 7 4 2" xfId="8166"/>
    <cellStyle name="SAPBEXexcCritical4 2 2 7 4 2 2" xfId="8167"/>
    <cellStyle name="SAPBEXexcCritical4 2 2 7 5" xfId="8168"/>
    <cellStyle name="SAPBEXexcCritical4 2 2 7 5 2" xfId="8169"/>
    <cellStyle name="SAPBEXexcCritical4 2 2 7 6" xfId="31641"/>
    <cellStyle name="SAPBEXexcCritical4 2 2 7 7" xfId="31642"/>
    <cellStyle name="SAPBEXexcCritical4 2 2 7 8" xfId="49692"/>
    <cellStyle name="SAPBEXexcCritical4 2 2 8" xfId="31643"/>
    <cellStyle name="SAPBEXexcCritical4 2 2 9" xfId="31644"/>
    <cellStyle name="SAPBEXexcCritical4 2 20" xfId="31645"/>
    <cellStyle name="SAPBEXexcCritical4 2 21" xfId="31646"/>
    <cellStyle name="SAPBEXexcCritical4 2 22" xfId="31647"/>
    <cellStyle name="SAPBEXexcCritical4 2 23" xfId="31648"/>
    <cellStyle name="SAPBEXexcCritical4 2 24" xfId="31649"/>
    <cellStyle name="SAPBEXexcCritical4 2 25" xfId="31650"/>
    <cellStyle name="SAPBEXexcCritical4 2 26" xfId="31651"/>
    <cellStyle name="SAPBEXexcCritical4 2 27" xfId="31652"/>
    <cellStyle name="SAPBEXexcCritical4 2 28" xfId="31653"/>
    <cellStyle name="SAPBEXexcCritical4 2 29" xfId="31654"/>
    <cellStyle name="SAPBEXexcCritical4 2 3" xfId="821"/>
    <cellStyle name="SAPBEXexcCritical4 2 3 10" xfId="31655"/>
    <cellStyle name="SAPBEXexcCritical4 2 3 11" xfId="31656"/>
    <cellStyle name="SAPBEXexcCritical4 2 3 12" xfId="31657"/>
    <cellStyle name="SAPBEXexcCritical4 2 3 13" xfId="31658"/>
    <cellStyle name="SAPBEXexcCritical4 2 3 14" xfId="31659"/>
    <cellStyle name="SAPBEXexcCritical4 2 3 15" xfId="31660"/>
    <cellStyle name="SAPBEXexcCritical4 2 3 16" xfId="31661"/>
    <cellStyle name="SAPBEXexcCritical4 2 3 17" xfId="31662"/>
    <cellStyle name="SAPBEXexcCritical4 2 3 18" xfId="31663"/>
    <cellStyle name="SAPBEXexcCritical4 2 3 19" xfId="31664"/>
    <cellStyle name="SAPBEXexcCritical4 2 3 2" xfId="1781"/>
    <cellStyle name="SAPBEXexcCritical4 2 3 2 2" xfId="8170"/>
    <cellStyle name="SAPBEXexcCritical4 2 3 2 2 2" xfId="8171"/>
    <cellStyle name="SAPBEXexcCritical4 2 3 2 2 2 2" xfId="8172"/>
    <cellStyle name="SAPBEXexcCritical4 2 3 2 2 2 2 2" xfId="8173"/>
    <cellStyle name="SAPBEXexcCritical4 2 3 2 2 2 3" xfId="8174"/>
    <cellStyle name="SAPBEXexcCritical4 2 3 2 2 3" xfId="8175"/>
    <cellStyle name="SAPBEXexcCritical4 2 3 2 2 3 2" xfId="8176"/>
    <cellStyle name="SAPBEXexcCritical4 2 3 2 2 3 2 2" xfId="8177"/>
    <cellStyle name="SAPBEXexcCritical4 2 3 2 2 4" xfId="8178"/>
    <cellStyle name="SAPBEXexcCritical4 2 3 2 2 4 2" xfId="8179"/>
    <cellStyle name="SAPBEXexcCritical4 2 3 2 3" xfId="8180"/>
    <cellStyle name="SAPBEXexcCritical4 2 3 2 3 2" xfId="8181"/>
    <cellStyle name="SAPBEXexcCritical4 2 3 2 3 2 2" xfId="8182"/>
    <cellStyle name="SAPBEXexcCritical4 2 3 2 3 3" xfId="8183"/>
    <cellStyle name="SAPBEXexcCritical4 2 3 2 4" xfId="8184"/>
    <cellStyle name="SAPBEXexcCritical4 2 3 2 4 2" xfId="8185"/>
    <cellStyle name="SAPBEXexcCritical4 2 3 2 4 2 2" xfId="8186"/>
    <cellStyle name="SAPBEXexcCritical4 2 3 2 5" xfId="8187"/>
    <cellStyle name="SAPBEXexcCritical4 2 3 2 5 2" xfId="8188"/>
    <cellStyle name="SAPBEXexcCritical4 2 3 2 6" xfId="31665"/>
    <cellStyle name="SAPBEXexcCritical4 2 3 2 7" xfId="31666"/>
    <cellStyle name="SAPBEXexcCritical4 2 3 2 8" xfId="49698"/>
    <cellStyle name="SAPBEXexcCritical4 2 3 20" xfId="31667"/>
    <cellStyle name="SAPBEXexcCritical4 2 3 21" xfId="31668"/>
    <cellStyle name="SAPBEXexcCritical4 2 3 22" xfId="31669"/>
    <cellStyle name="SAPBEXexcCritical4 2 3 23" xfId="31670"/>
    <cellStyle name="SAPBEXexcCritical4 2 3 24" xfId="31671"/>
    <cellStyle name="SAPBEXexcCritical4 2 3 25" xfId="31672"/>
    <cellStyle name="SAPBEXexcCritical4 2 3 26" xfId="31673"/>
    <cellStyle name="SAPBEXexcCritical4 2 3 27" xfId="31674"/>
    <cellStyle name="SAPBEXexcCritical4 2 3 28" xfId="48334"/>
    <cellStyle name="SAPBEXexcCritical4 2 3 29" xfId="49183"/>
    <cellStyle name="SAPBEXexcCritical4 2 3 3" xfId="31675"/>
    <cellStyle name="SAPBEXexcCritical4 2 3 4" xfId="31676"/>
    <cellStyle name="SAPBEXexcCritical4 2 3 5" xfId="31677"/>
    <cellStyle name="SAPBEXexcCritical4 2 3 6" xfId="31678"/>
    <cellStyle name="SAPBEXexcCritical4 2 3 7" xfId="31679"/>
    <cellStyle name="SAPBEXexcCritical4 2 3 8" xfId="31680"/>
    <cellStyle name="SAPBEXexcCritical4 2 3 9" xfId="31681"/>
    <cellStyle name="SAPBEXexcCritical4 2 30" xfId="31682"/>
    <cellStyle name="SAPBEXexcCritical4 2 31" xfId="31683"/>
    <cellStyle name="SAPBEXexcCritical4 2 32" xfId="31684"/>
    <cellStyle name="SAPBEXexcCritical4 2 33" xfId="48335"/>
    <cellStyle name="SAPBEXexcCritical4 2 34" xfId="49176"/>
    <cellStyle name="SAPBEXexcCritical4 2 4" xfId="822"/>
    <cellStyle name="SAPBEXexcCritical4 2 4 10" xfId="31685"/>
    <cellStyle name="SAPBEXexcCritical4 2 4 11" xfId="31686"/>
    <cellStyle name="SAPBEXexcCritical4 2 4 12" xfId="31687"/>
    <cellStyle name="SAPBEXexcCritical4 2 4 13" xfId="31688"/>
    <cellStyle name="SAPBEXexcCritical4 2 4 14" xfId="31689"/>
    <cellStyle name="SAPBEXexcCritical4 2 4 15" xfId="31690"/>
    <cellStyle name="SAPBEXexcCritical4 2 4 16" xfId="31691"/>
    <cellStyle name="SAPBEXexcCritical4 2 4 17" xfId="31692"/>
    <cellStyle name="SAPBEXexcCritical4 2 4 18" xfId="31693"/>
    <cellStyle name="SAPBEXexcCritical4 2 4 19" xfId="31694"/>
    <cellStyle name="SAPBEXexcCritical4 2 4 2" xfId="1782"/>
    <cellStyle name="SAPBEXexcCritical4 2 4 2 2" xfId="8189"/>
    <cellStyle name="SAPBEXexcCritical4 2 4 2 2 2" xfId="8190"/>
    <cellStyle name="SAPBEXexcCritical4 2 4 2 2 2 2" xfId="8191"/>
    <cellStyle name="SAPBEXexcCritical4 2 4 2 2 2 2 2" xfId="8192"/>
    <cellStyle name="SAPBEXexcCritical4 2 4 2 2 2 3" xfId="8193"/>
    <cellStyle name="SAPBEXexcCritical4 2 4 2 2 3" xfId="8194"/>
    <cellStyle name="SAPBEXexcCritical4 2 4 2 2 3 2" xfId="8195"/>
    <cellStyle name="SAPBEXexcCritical4 2 4 2 2 3 2 2" xfId="8196"/>
    <cellStyle name="SAPBEXexcCritical4 2 4 2 2 4" xfId="8197"/>
    <cellStyle name="SAPBEXexcCritical4 2 4 2 2 4 2" xfId="8198"/>
    <cellStyle name="SAPBEXexcCritical4 2 4 2 3" xfId="8199"/>
    <cellStyle name="SAPBEXexcCritical4 2 4 2 3 2" xfId="8200"/>
    <cellStyle name="SAPBEXexcCritical4 2 4 2 3 2 2" xfId="8201"/>
    <cellStyle name="SAPBEXexcCritical4 2 4 2 3 3" xfId="8202"/>
    <cellStyle name="SAPBEXexcCritical4 2 4 2 4" xfId="8203"/>
    <cellStyle name="SAPBEXexcCritical4 2 4 2 4 2" xfId="8204"/>
    <cellStyle name="SAPBEXexcCritical4 2 4 2 4 2 2" xfId="8205"/>
    <cellStyle name="SAPBEXexcCritical4 2 4 2 5" xfId="8206"/>
    <cellStyle name="SAPBEXexcCritical4 2 4 2 5 2" xfId="8207"/>
    <cellStyle name="SAPBEXexcCritical4 2 4 2 6" xfId="31695"/>
    <cellStyle name="SAPBEXexcCritical4 2 4 2 7" xfId="31696"/>
    <cellStyle name="SAPBEXexcCritical4 2 4 2 8" xfId="49699"/>
    <cellStyle name="SAPBEXexcCritical4 2 4 20" xfId="31697"/>
    <cellStyle name="SAPBEXexcCritical4 2 4 21" xfId="31698"/>
    <cellStyle name="SAPBEXexcCritical4 2 4 22" xfId="31699"/>
    <cellStyle name="SAPBEXexcCritical4 2 4 23" xfId="31700"/>
    <cellStyle name="SAPBEXexcCritical4 2 4 24" xfId="31701"/>
    <cellStyle name="SAPBEXexcCritical4 2 4 25" xfId="31702"/>
    <cellStyle name="SAPBEXexcCritical4 2 4 26" xfId="31703"/>
    <cellStyle name="SAPBEXexcCritical4 2 4 27" xfId="31704"/>
    <cellStyle name="SAPBEXexcCritical4 2 4 28" xfId="48336"/>
    <cellStyle name="SAPBEXexcCritical4 2 4 29" xfId="49184"/>
    <cellStyle name="SAPBEXexcCritical4 2 4 3" xfId="31705"/>
    <cellStyle name="SAPBEXexcCritical4 2 4 4" xfId="31706"/>
    <cellStyle name="SAPBEXexcCritical4 2 4 5" xfId="31707"/>
    <cellStyle name="SAPBEXexcCritical4 2 4 6" xfId="31708"/>
    <cellStyle name="SAPBEXexcCritical4 2 4 7" xfId="31709"/>
    <cellStyle name="SAPBEXexcCritical4 2 4 8" xfId="31710"/>
    <cellStyle name="SAPBEXexcCritical4 2 4 9" xfId="31711"/>
    <cellStyle name="SAPBEXexcCritical4 2 5" xfId="823"/>
    <cellStyle name="SAPBEXexcCritical4 2 5 10" xfId="31712"/>
    <cellStyle name="SAPBEXexcCritical4 2 5 11" xfId="31713"/>
    <cellStyle name="SAPBEXexcCritical4 2 5 12" xfId="31714"/>
    <cellStyle name="SAPBEXexcCritical4 2 5 13" xfId="31715"/>
    <cellStyle name="SAPBEXexcCritical4 2 5 14" xfId="31716"/>
    <cellStyle name="SAPBEXexcCritical4 2 5 15" xfId="31717"/>
    <cellStyle name="SAPBEXexcCritical4 2 5 16" xfId="31718"/>
    <cellStyle name="SAPBEXexcCritical4 2 5 17" xfId="31719"/>
    <cellStyle name="SAPBEXexcCritical4 2 5 18" xfId="31720"/>
    <cellStyle name="SAPBEXexcCritical4 2 5 19" xfId="31721"/>
    <cellStyle name="SAPBEXexcCritical4 2 5 2" xfId="1783"/>
    <cellStyle name="SAPBEXexcCritical4 2 5 2 2" xfId="8208"/>
    <cellStyle name="SAPBEXexcCritical4 2 5 2 2 2" xfId="8209"/>
    <cellStyle name="SAPBEXexcCritical4 2 5 2 2 2 2" xfId="8210"/>
    <cellStyle name="SAPBEXexcCritical4 2 5 2 2 2 2 2" xfId="8211"/>
    <cellStyle name="SAPBEXexcCritical4 2 5 2 2 2 3" xfId="8212"/>
    <cellStyle name="SAPBEXexcCritical4 2 5 2 2 3" xfId="8213"/>
    <cellStyle name="SAPBEXexcCritical4 2 5 2 2 3 2" xfId="8214"/>
    <cellStyle name="SAPBEXexcCritical4 2 5 2 2 3 2 2" xfId="8215"/>
    <cellStyle name="SAPBEXexcCritical4 2 5 2 2 4" xfId="8216"/>
    <cellStyle name="SAPBEXexcCritical4 2 5 2 2 4 2" xfId="8217"/>
    <cellStyle name="SAPBEXexcCritical4 2 5 2 3" xfId="8218"/>
    <cellStyle name="SAPBEXexcCritical4 2 5 2 3 2" xfId="8219"/>
    <cellStyle name="SAPBEXexcCritical4 2 5 2 3 2 2" xfId="8220"/>
    <cellStyle name="SAPBEXexcCritical4 2 5 2 3 3" xfId="8221"/>
    <cellStyle name="SAPBEXexcCritical4 2 5 2 4" xfId="8222"/>
    <cellStyle name="SAPBEXexcCritical4 2 5 2 4 2" xfId="8223"/>
    <cellStyle name="SAPBEXexcCritical4 2 5 2 4 2 2" xfId="8224"/>
    <cellStyle name="SAPBEXexcCritical4 2 5 2 5" xfId="8225"/>
    <cellStyle name="SAPBEXexcCritical4 2 5 2 5 2" xfId="8226"/>
    <cellStyle name="SAPBEXexcCritical4 2 5 2 6" xfId="31722"/>
    <cellStyle name="SAPBEXexcCritical4 2 5 2 7" xfId="31723"/>
    <cellStyle name="SAPBEXexcCritical4 2 5 2 8" xfId="49700"/>
    <cellStyle name="SAPBEXexcCritical4 2 5 20" xfId="31724"/>
    <cellStyle name="SAPBEXexcCritical4 2 5 21" xfId="31725"/>
    <cellStyle name="SAPBEXexcCritical4 2 5 22" xfId="31726"/>
    <cellStyle name="SAPBEXexcCritical4 2 5 23" xfId="31727"/>
    <cellStyle name="SAPBEXexcCritical4 2 5 24" xfId="31728"/>
    <cellStyle name="SAPBEXexcCritical4 2 5 25" xfId="31729"/>
    <cellStyle name="SAPBEXexcCritical4 2 5 26" xfId="31730"/>
    <cellStyle name="SAPBEXexcCritical4 2 5 27" xfId="31731"/>
    <cellStyle name="SAPBEXexcCritical4 2 5 28" xfId="48337"/>
    <cellStyle name="SAPBEXexcCritical4 2 5 29" xfId="49185"/>
    <cellStyle name="SAPBEXexcCritical4 2 5 3" xfId="31732"/>
    <cellStyle name="SAPBEXexcCritical4 2 5 4" xfId="31733"/>
    <cellStyle name="SAPBEXexcCritical4 2 5 5" xfId="31734"/>
    <cellStyle name="SAPBEXexcCritical4 2 5 6" xfId="31735"/>
    <cellStyle name="SAPBEXexcCritical4 2 5 7" xfId="31736"/>
    <cellStyle name="SAPBEXexcCritical4 2 5 8" xfId="31737"/>
    <cellStyle name="SAPBEXexcCritical4 2 5 9" xfId="31738"/>
    <cellStyle name="SAPBEXexcCritical4 2 6" xfId="824"/>
    <cellStyle name="SAPBEXexcCritical4 2 6 10" xfId="31739"/>
    <cellStyle name="SAPBEXexcCritical4 2 6 11" xfId="31740"/>
    <cellStyle name="SAPBEXexcCritical4 2 6 12" xfId="31741"/>
    <cellStyle name="SAPBEXexcCritical4 2 6 13" xfId="31742"/>
    <cellStyle name="SAPBEXexcCritical4 2 6 14" xfId="31743"/>
    <cellStyle name="SAPBEXexcCritical4 2 6 15" xfId="31744"/>
    <cellStyle name="SAPBEXexcCritical4 2 6 16" xfId="31745"/>
    <cellStyle name="SAPBEXexcCritical4 2 6 17" xfId="31746"/>
    <cellStyle name="SAPBEXexcCritical4 2 6 18" xfId="31747"/>
    <cellStyle name="SAPBEXexcCritical4 2 6 19" xfId="31748"/>
    <cellStyle name="SAPBEXexcCritical4 2 6 2" xfId="1784"/>
    <cellStyle name="SAPBEXexcCritical4 2 6 2 2" xfId="8227"/>
    <cellStyle name="SAPBEXexcCritical4 2 6 2 2 2" xfId="8228"/>
    <cellStyle name="SAPBEXexcCritical4 2 6 2 2 2 2" xfId="8229"/>
    <cellStyle name="SAPBEXexcCritical4 2 6 2 2 2 2 2" xfId="8230"/>
    <cellStyle name="SAPBEXexcCritical4 2 6 2 2 2 3" xfId="8231"/>
    <cellStyle name="SAPBEXexcCritical4 2 6 2 2 3" xfId="8232"/>
    <cellStyle name="SAPBEXexcCritical4 2 6 2 2 3 2" xfId="8233"/>
    <cellStyle name="SAPBEXexcCritical4 2 6 2 2 3 2 2" xfId="8234"/>
    <cellStyle name="SAPBEXexcCritical4 2 6 2 2 4" xfId="8235"/>
    <cellStyle name="SAPBEXexcCritical4 2 6 2 2 4 2" xfId="8236"/>
    <cellStyle name="SAPBEXexcCritical4 2 6 2 3" xfId="8237"/>
    <cellStyle name="SAPBEXexcCritical4 2 6 2 3 2" xfId="8238"/>
    <cellStyle name="SAPBEXexcCritical4 2 6 2 3 2 2" xfId="8239"/>
    <cellStyle name="SAPBEXexcCritical4 2 6 2 3 3" xfId="8240"/>
    <cellStyle name="SAPBEXexcCritical4 2 6 2 4" xfId="8241"/>
    <cellStyle name="SAPBEXexcCritical4 2 6 2 4 2" xfId="8242"/>
    <cellStyle name="SAPBEXexcCritical4 2 6 2 4 2 2" xfId="8243"/>
    <cellStyle name="SAPBEXexcCritical4 2 6 2 5" xfId="8244"/>
    <cellStyle name="SAPBEXexcCritical4 2 6 2 5 2" xfId="8245"/>
    <cellStyle name="SAPBEXexcCritical4 2 6 2 6" xfId="31749"/>
    <cellStyle name="SAPBEXexcCritical4 2 6 2 7" xfId="31750"/>
    <cellStyle name="SAPBEXexcCritical4 2 6 2 8" xfId="49701"/>
    <cellStyle name="SAPBEXexcCritical4 2 6 20" xfId="31751"/>
    <cellStyle name="SAPBEXexcCritical4 2 6 21" xfId="31752"/>
    <cellStyle name="SAPBEXexcCritical4 2 6 22" xfId="31753"/>
    <cellStyle name="SAPBEXexcCritical4 2 6 23" xfId="31754"/>
    <cellStyle name="SAPBEXexcCritical4 2 6 24" xfId="31755"/>
    <cellStyle name="SAPBEXexcCritical4 2 6 25" xfId="31756"/>
    <cellStyle name="SAPBEXexcCritical4 2 6 26" xfId="31757"/>
    <cellStyle name="SAPBEXexcCritical4 2 6 27" xfId="31758"/>
    <cellStyle name="SAPBEXexcCritical4 2 6 28" xfId="48338"/>
    <cellStyle name="SAPBEXexcCritical4 2 6 29" xfId="49186"/>
    <cellStyle name="SAPBEXexcCritical4 2 6 3" xfId="31759"/>
    <cellStyle name="SAPBEXexcCritical4 2 6 4" xfId="31760"/>
    <cellStyle name="SAPBEXexcCritical4 2 6 5" xfId="31761"/>
    <cellStyle name="SAPBEXexcCritical4 2 6 6" xfId="31762"/>
    <cellStyle name="SAPBEXexcCritical4 2 6 7" xfId="31763"/>
    <cellStyle name="SAPBEXexcCritical4 2 6 8" xfId="31764"/>
    <cellStyle name="SAPBEXexcCritical4 2 6 9" xfId="31765"/>
    <cellStyle name="SAPBEXexcCritical4 2 7" xfId="1785"/>
    <cellStyle name="SAPBEXexcCritical4 2 7 2" xfId="8246"/>
    <cellStyle name="SAPBEXexcCritical4 2 7 2 2" xfId="8247"/>
    <cellStyle name="SAPBEXexcCritical4 2 7 2 2 2" xfId="8248"/>
    <cellStyle name="SAPBEXexcCritical4 2 7 2 2 2 2" xfId="8249"/>
    <cellStyle name="SAPBEXexcCritical4 2 7 2 2 3" xfId="8250"/>
    <cellStyle name="SAPBEXexcCritical4 2 7 2 3" xfId="8251"/>
    <cellStyle name="SAPBEXexcCritical4 2 7 2 3 2" xfId="8252"/>
    <cellStyle name="SAPBEXexcCritical4 2 7 2 3 2 2" xfId="8253"/>
    <cellStyle name="SAPBEXexcCritical4 2 7 2 4" xfId="8254"/>
    <cellStyle name="SAPBEXexcCritical4 2 7 2 4 2" xfId="8255"/>
    <cellStyle name="SAPBEXexcCritical4 2 7 3" xfId="8256"/>
    <cellStyle name="SAPBEXexcCritical4 2 7 3 2" xfId="8257"/>
    <cellStyle name="SAPBEXexcCritical4 2 7 3 2 2" xfId="8258"/>
    <cellStyle name="SAPBEXexcCritical4 2 7 3 3" xfId="8259"/>
    <cellStyle name="SAPBEXexcCritical4 2 7 4" xfId="8260"/>
    <cellStyle name="SAPBEXexcCritical4 2 7 4 2" xfId="8261"/>
    <cellStyle name="SAPBEXexcCritical4 2 7 4 2 2" xfId="8262"/>
    <cellStyle name="SAPBEXexcCritical4 2 7 5" xfId="8263"/>
    <cellStyle name="SAPBEXexcCritical4 2 7 5 2" xfId="8264"/>
    <cellStyle name="SAPBEXexcCritical4 2 7 6" xfId="31766"/>
    <cellStyle name="SAPBEXexcCritical4 2 7 7" xfId="31767"/>
    <cellStyle name="SAPBEXexcCritical4 2 7 8" xfId="49691"/>
    <cellStyle name="SAPBEXexcCritical4 2 8" xfId="31768"/>
    <cellStyle name="SAPBEXexcCritical4 2 9" xfId="31769"/>
    <cellStyle name="SAPBEXexcCritical4 20" xfId="31770"/>
    <cellStyle name="SAPBEXexcCritical4 21" xfId="31771"/>
    <cellStyle name="SAPBEXexcCritical4 22" xfId="31772"/>
    <cellStyle name="SAPBEXexcCritical4 23" xfId="31773"/>
    <cellStyle name="SAPBEXexcCritical4 24" xfId="31774"/>
    <cellStyle name="SAPBEXexcCritical4 25" xfId="31775"/>
    <cellStyle name="SAPBEXexcCritical4 26" xfId="31776"/>
    <cellStyle name="SAPBEXexcCritical4 27" xfId="31777"/>
    <cellStyle name="SAPBEXexcCritical4 28" xfId="31778"/>
    <cellStyle name="SAPBEXexcCritical4 29" xfId="31779"/>
    <cellStyle name="SAPBEXexcCritical4 3" xfId="517"/>
    <cellStyle name="SAPBEXexcCritical4 3 10" xfId="31780"/>
    <cellStyle name="SAPBEXexcCritical4 3 11" xfId="31781"/>
    <cellStyle name="SAPBEXexcCritical4 3 12" xfId="31782"/>
    <cellStyle name="SAPBEXexcCritical4 3 13" xfId="31783"/>
    <cellStyle name="SAPBEXexcCritical4 3 14" xfId="31784"/>
    <cellStyle name="SAPBEXexcCritical4 3 15" xfId="31785"/>
    <cellStyle name="SAPBEXexcCritical4 3 16" xfId="31786"/>
    <cellStyle name="SAPBEXexcCritical4 3 17" xfId="31787"/>
    <cellStyle name="SAPBEXexcCritical4 3 18" xfId="31788"/>
    <cellStyle name="SAPBEXexcCritical4 3 19" xfId="31789"/>
    <cellStyle name="SAPBEXexcCritical4 3 2" xfId="825"/>
    <cellStyle name="SAPBEXexcCritical4 3 2 10" xfId="31790"/>
    <cellStyle name="SAPBEXexcCritical4 3 2 11" xfId="31791"/>
    <cellStyle name="SAPBEXexcCritical4 3 2 12" xfId="31792"/>
    <cellStyle name="SAPBEXexcCritical4 3 2 13" xfId="31793"/>
    <cellStyle name="SAPBEXexcCritical4 3 2 14" xfId="31794"/>
    <cellStyle name="SAPBEXexcCritical4 3 2 15" xfId="31795"/>
    <cellStyle name="SAPBEXexcCritical4 3 2 16" xfId="31796"/>
    <cellStyle name="SAPBEXexcCritical4 3 2 17" xfId="31797"/>
    <cellStyle name="SAPBEXexcCritical4 3 2 18" xfId="31798"/>
    <cellStyle name="SAPBEXexcCritical4 3 2 19" xfId="31799"/>
    <cellStyle name="SAPBEXexcCritical4 3 2 2" xfId="1786"/>
    <cellStyle name="SAPBEXexcCritical4 3 2 2 2" xfId="8265"/>
    <cellStyle name="SAPBEXexcCritical4 3 2 2 2 2" xfId="8266"/>
    <cellStyle name="SAPBEXexcCritical4 3 2 2 2 2 2" xfId="8267"/>
    <cellStyle name="SAPBEXexcCritical4 3 2 2 2 2 2 2" xfId="8268"/>
    <cellStyle name="SAPBEXexcCritical4 3 2 2 2 2 3" xfId="8269"/>
    <cellStyle name="SAPBEXexcCritical4 3 2 2 2 3" xfId="8270"/>
    <cellStyle name="SAPBEXexcCritical4 3 2 2 2 3 2" xfId="8271"/>
    <cellStyle name="SAPBEXexcCritical4 3 2 2 2 3 2 2" xfId="8272"/>
    <cellStyle name="SAPBEXexcCritical4 3 2 2 2 4" xfId="8273"/>
    <cellStyle name="SAPBEXexcCritical4 3 2 2 2 4 2" xfId="8274"/>
    <cellStyle name="SAPBEXexcCritical4 3 2 2 3" xfId="8275"/>
    <cellStyle name="SAPBEXexcCritical4 3 2 2 3 2" xfId="8276"/>
    <cellStyle name="SAPBEXexcCritical4 3 2 2 3 2 2" xfId="8277"/>
    <cellStyle name="SAPBEXexcCritical4 3 2 2 3 3" xfId="8278"/>
    <cellStyle name="SAPBEXexcCritical4 3 2 2 4" xfId="8279"/>
    <cellStyle name="SAPBEXexcCritical4 3 2 2 4 2" xfId="8280"/>
    <cellStyle name="SAPBEXexcCritical4 3 2 2 4 2 2" xfId="8281"/>
    <cellStyle name="SAPBEXexcCritical4 3 2 2 5" xfId="8282"/>
    <cellStyle name="SAPBEXexcCritical4 3 2 2 5 2" xfId="8283"/>
    <cellStyle name="SAPBEXexcCritical4 3 2 2 6" xfId="31800"/>
    <cellStyle name="SAPBEXexcCritical4 3 2 2 7" xfId="31801"/>
    <cellStyle name="SAPBEXexcCritical4 3 2 2 8" xfId="49703"/>
    <cellStyle name="SAPBEXexcCritical4 3 2 20" xfId="31802"/>
    <cellStyle name="SAPBEXexcCritical4 3 2 21" xfId="31803"/>
    <cellStyle name="SAPBEXexcCritical4 3 2 22" xfId="31804"/>
    <cellStyle name="SAPBEXexcCritical4 3 2 23" xfId="31805"/>
    <cellStyle name="SAPBEXexcCritical4 3 2 24" xfId="31806"/>
    <cellStyle name="SAPBEXexcCritical4 3 2 25" xfId="31807"/>
    <cellStyle name="SAPBEXexcCritical4 3 2 26" xfId="31808"/>
    <cellStyle name="SAPBEXexcCritical4 3 2 27" xfId="31809"/>
    <cellStyle name="SAPBEXexcCritical4 3 2 28" xfId="48339"/>
    <cellStyle name="SAPBEXexcCritical4 3 2 29" xfId="49188"/>
    <cellStyle name="SAPBEXexcCritical4 3 2 3" xfId="31810"/>
    <cellStyle name="SAPBEXexcCritical4 3 2 4" xfId="31811"/>
    <cellStyle name="SAPBEXexcCritical4 3 2 5" xfId="31812"/>
    <cellStyle name="SAPBEXexcCritical4 3 2 6" xfId="31813"/>
    <cellStyle name="SAPBEXexcCritical4 3 2 7" xfId="31814"/>
    <cellStyle name="SAPBEXexcCritical4 3 2 8" xfId="31815"/>
    <cellStyle name="SAPBEXexcCritical4 3 2 9" xfId="31816"/>
    <cellStyle name="SAPBEXexcCritical4 3 20" xfId="31817"/>
    <cellStyle name="SAPBEXexcCritical4 3 21" xfId="31818"/>
    <cellStyle name="SAPBEXexcCritical4 3 22" xfId="31819"/>
    <cellStyle name="SAPBEXexcCritical4 3 23" xfId="31820"/>
    <cellStyle name="SAPBEXexcCritical4 3 24" xfId="31821"/>
    <cellStyle name="SAPBEXexcCritical4 3 25" xfId="31822"/>
    <cellStyle name="SAPBEXexcCritical4 3 26" xfId="31823"/>
    <cellStyle name="SAPBEXexcCritical4 3 27" xfId="31824"/>
    <cellStyle name="SAPBEXexcCritical4 3 28" xfId="31825"/>
    <cellStyle name="SAPBEXexcCritical4 3 29" xfId="31826"/>
    <cellStyle name="SAPBEXexcCritical4 3 3" xfId="826"/>
    <cellStyle name="SAPBEXexcCritical4 3 3 10" xfId="31827"/>
    <cellStyle name="SAPBEXexcCritical4 3 3 11" xfId="31828"/>
    <cellStyle name="SAPBEXexcCritical4 3 3 12" xfId="31829"/>
    <cellStyle name="SAPBEXexcCritical4 3 3 13" xfId="31830"/>
    <cellStyle name="SAPBEXexcCritical4 3 3 14" xfId="31831"/>
    <cellStyle name="SAPBEXexcCritical4 3 3 15" xfId="31832"/>
    <cellStyle name="SAPBEXexcCritical4 3 3 16" xfId="31833"/>
    <cellStyle name="SAPBEXexcCritical4 3 3 17" xfId="31834"/>
    <cellStyle name="SAPBEXexcCritical4 3 3 18" xfId="31835"/>
    <cellStyle name="SAPBEXexcCritical4 3 3 19" xfId="31836"/>
    <cellStyle name="SAPBEXexcCritical4 3 3 2" xfId="1787"/>
    <cellStyle name="SAPBEXexcCritical4 3 3 2 2" xfId="8284"/>
    <cellStyle name="SAPBEXexcCritical4 3 3 2 2 2" xfId="8285"/>
    <cellStyle name="SAPBEXexcCritical4 3 3 2 2 2 2" xfId="8286"/>
    <cellStyle name="SAPBEXexcCritical4 3 3 2 2 2 2 2" xfId="8287"/>
    <cellStyle name="SAPBEXexcCritical4 3 3 2 2 2 3" xfId="8288"/>
    <cellStyle name="SAPBEXexcCritical4 3 3 2 2 3" xfId="8289"/>
    <cellStyle name="SAPBEXexcCritical4 3 3 2 2 3 2" xfId="8290"/>
    <cellStyle name="SAPBEXexcCritical4 3 3 2 2 3 2 2" xfId="8291"/>
    <cellStyle name="SAPBEXexcCritical4 3 3 2 2 4" xfId="8292"/>
    <cellStyle name="SAPBEXexcCritical4 3 3 2 2 4 2" xfId="8293"/>
    <cellStyle name="SAPBEXexcCritical4 3 3 2 3" xfId="8294"/>
    <cellStyle name="SAPBEXexcCritical4 3 3 2 3 2" xfId="8295"/>
    <cellStyle name="SAPBEXexcCritical4 3 3 2 3 2 2" xfId="8296"/>
    <cellStyle name="SAPBEXexcCritical4 3 3 2 3 3" xfId="8297"/>
    <cellStyle name="SAPBEXexcCritical4 3 3 2 4" xfId="8298"/>
    <cellStyle name="SAPBEXexcCritical4 3 3 2 4 2" xfId="8299"/>
    <cellStyle name="SAPBEXexcCritical4 3 3 2 4 2 2" xfId="8300"/>
    <cellStyle name="SAPBEXexcCritical4 3 3 2 5" xfId="8301"/>
    <cellStyle name="SAPBEXexcCritical4 3 3 2 5 2" xfId="8302"/>
    <cellStyle name="SAPBEXexcCritical4 3 3 2 6" xfId="31837"/>
    <cellStyle name="SAPBEXexcCritical4 3 3 2 7" xfId="31838"/>
    <cellStyle name="SAPBEXexcCritical4 3 3 2 8" xfId="49704"/>
    <cellStyle name="SAPBEXexcCritical4 3 3 20" xfId="31839"/>
    <cellStyle name="SAPBEXexcCritical4 3 3 21" xfId="31840"/>
    <cellStyle name="SAPBEXexcCritical4 3 3 22" xfId="31841"/>
    <cellStyle name="SAPBEXexcCritical4 3 3 23" xfId="31842"/>
    <cellStyle name="SAPBEXexcCritical4 3 3 24" xfId="31843"/>
    <cellStyle name="SAPBEXexcCritical4 3 3 25" xfId="31844"/>
    <cellStyle name="SAPBEXexcCritical4 3 3 26" xfId="31845"/>
    <cellStyle name="SAPBEXexcCritical4 3 3 27" xfId="31846"/>
    <cellStyle name="SAPBEXexcCritical4 3 3 28" xfId="48340"/>
    <cellStyle name="SAPBEXexcCritical4 3 3 29" xfId="49189"/>
    <cellStyle name="SAPBEXexcCritical4 3 3 3" xfId="31847"/>
    <cellStyle name="SAPBEXexcCritical4 3 3 4" xfId="31848"/>
    <cellStyle name="SAPBEXexcCritical4 3 3 5" xfId="31849"/>
    <cellStyle name="SAPBEXexcCritical4 3 3 6" xfId="31850"/>
    <cellStyle name="SAPBEXexcCritical4 3 3 7" xfId="31851"/>
    <cellStyle name="SAPBEXexcCritical4 3 3 8" xfId="31852"/>
    <cellStyle name="SAPBEXexcCritical4 3 3 9" xfId="31853"/>
    <cellStyle name="SAPBEXexcCritical4 3 30" xfId="31854"/>
    <cellStyle name="SAPBEXexcCritical4 3 31" xfId="31855"/>
    <cellStyle name="SAPBEXexcCritical4 3 32" xfId="31856"/>
    <cellStyle name="SAPBEXexcCritical4 3 33" xfId="48341"/>
    <cellStyle name="SAPBEXexcCritical4 3 34" xfId="49187"/>
    <cellStyle name="SAPBEXexcCritical4 3 4" xfId="827"/>
    <cellStyle name="SAPBEXexcCritical4 3 4 10" xfId="31857"/>
    <cellStyle name="SAPBEXexcCritical4 3 4 11" xfId="31858"/>
    <cellStyle name="SAPBEXexcCritical4 3 4 12" xfId="31859"/>
    <cellStyle name="SAPBEXexcCritical4 3 4 13" xfId="31860"/>
    <cellStyle name="SAPBEXexcCritical4 3 4 14" xfId="31861"/>
    <cellStyle name="SAPBEXexcCritical4 3 4 15" xfId="31862"/>
    <cellStyle name="SAPBEXexcCritical4 3 4 16" xfId="31863"/>
    <cellStyle name="SAPBEXexcCritical4 3 4 17" xfId="31864"/>
    <cellStyle name="SAPBEXexcCritical4 3 4 18" xfId="31865"/>
    <cellStyle name="SAPBEXexcCritical4 3 4 19" xfId="31866"/>
    <cellStyle name="SAPBEXexcCritical4 3 4 2" xfId="1788"/>
    <cellStyle name="SAPBEXexcCritical4 3 4 2 2" xfId="8303"/>
    <cellStyle name="SAPBEXexcCritical4 3 4 2 2 2" xfId="8304"/>
    <cellStyle name="SAPBEXexcCritical4 3 4 2 2 2 2" xfId="8305"/>
    <cellStyle name="SAPBEXexcCritical4 3 4 2 2 2 2 2" xfId="8306"/>
    <cellStyle name="SAPBEXexcCritical4 3 4 2 2 2 3" xfId="8307"/>
    <cellStyle name="SAPBEXexcCritical4 3 4 2 2 3" xfId="8308"/>
    <cellStyle name="SAPBEXexcCritical4 3 4 2 2 3 2" xfId="8309"/>
    <cellStyle name="SAPBEXexcCritical4 3 4 2 2 3 2 2" xfId="8310"/>
    <cellStyle name="SAPBEXexcCritical4 3 4 2 2 4" xfId="8311"/>
    <cellStyle name="SAPBEXexcCritical4 3 4 2 2 4 2" xfId="8312"/>
    <cellStyle name="SAPBEXexcCritical4 3 4 2 3" xfId="8313"/>
    <cellStyle name="SAPBEXexcCritical4 3 4 2 3 2" xfId="8314"/>
    <cellStyle name="SAPBEXexcCritical4 3 4 2 3 2 2" xfId="8315"/>
    <cellStyle name="SAPBEXexcCritical4 3 4 2 3 3" xfId="8316"/>
    <cellStyle name="SAPBEXexcCritical4 3 4 2 4" xfId="8317"/>
    <cellStyle name="SAPBEXexcCritical4 3 4 2 4 2" xfId="8318"/>
    <cellStyle name="SAPBEXexcCritical4 3 4 2 4 2 2" xfId="8319"/>
    <cellStyle name="SAPBEXexcCritical4 3 4 2 5" xfId="8320"/>
    <cellStyle name="SAPBEXexcCritical4 3 4 2 5 2" xfId="8321"/>
    <cellStyle name="SAPBEXexcCritical4 3 4 2 6" xfId="31867"/>
    <cellStyle name="SAPBEXexcCritical4 3 4 2 7" xfId="31868"/>
    <cellStyle name="SAPBEXexcCritical4 3 4 2 8" xfId="49705"/>
    <cellStyle name="SAPBEXexcCritical4 3 4 20" xfId="31869"/>
    <cellStyle name="SAPBEXexcCritical4 3 4 21" xfId="31870"/>
    <cellStyle name="SAPBEXexcCritical4 3 4 22" xfId="31871"/>
    <cellStyle name="SAPBEXexcCritical4 3 4 23" xfId="31872"/>
    <cellStyle name="SAPBEXexcCritical4 3 4 24" xfId="31873"/>
    <cellStyle name="SAPBEXexcCritical4 3 4 25" xfId="31874"/>
    <cellStyle name="SAPBEXexcCritical4 3 4 26" xfId="31875"/>
    <cellStyle name="SAPBEXexcCritical4 3 4 27" xfId="31876"/>
    <cellStyle name="SAPBEXexcCritical4 3 4 28" xfId="48342"/>
    <cellStyle name="SAPBEXexcCritical4 3 4 29" xfId="49190"/>
    <cellStyle name="SAPBEXexcCritical4 3 4 3" xfId="31877"/>
    <cellStyle name="SAPBEXexcCritical4 3 4 4" xfId="31878"/>
    <cellStyle name="SAPBEXexcCritical4 3 4 5" xfId="31879"/>
    <cellStyle name="SAPBEXexcCritical4 3 4 6" xfId="31880"/>
    <cellStyle name="SAPBEXexcCritical4 3 4 7" xfId="31881"/>
    <cellStyle name="SAPBEXexcCritical4 3 4 8" xfId="31882"/>
    <cellStyle name="SAPBEXexcCritical4 3 4 9" xfId="31883"/>
    <cellStyle name="SAPBEXexcCritical4 3 5" xfId="828"/>
    <cellStyle name="SAPBEXexcCritical4 3 5 10" xfId="31884"/>
    <cellStyle name="SAPBEXexcCritical4 3 5 11" xfId="31885"/>
    <cellStyle name="SAPBEXexcCritical4 3 5 12" xfId="31886"/>
    <cellStyle name="SAPBEXexcCritical4 3 5 13" xfId="31887"/>
    <cellStyle name="SAPBEXexcCritical4 3 5 14" xfId="31888"/>
    <cellStyle name="SAPBEXexcCritical4 3 5 15" xfId="31889"/>
    <cellStyle name="SAPBEXexcCritical4 3 5 16" xfId="31890"/>
    <cellStyle name="SAPBEXexcCritical4 3 5 17" xfId="31891"/>
    <cellStyle name="SAPBEXexcCritical4 3 5 18" xfId="31892"/>
    <cellStyle name="SAPBEXexcCritical4 3 5 19" xfId="31893"/>
    <cellStyle name="SAPBEXexcCritical4 3 5 2" xfId="1789"/>
    <cellStyle name="SAPBEXexcCritical4 3 5 2 2" xfId="8322"/>
    <cellStyle name="SAPBEXexcCritical4 3 5 2 2 2" xfId="8323"/>
    <cellStyle name="SAPBEXexcCritical4 3 5 2 2 2 2" xfId="8324"/>
    <cellStyle name="SAPBEXexcCritical4 3 5 2 2 2 2 2" xfId="8325"/>
    <cellStyle name="SAPBEXexcCritical4 3 5 2 2 2 3" xfId="8326"/>
    <cellStyle name="SAPBEXexcCritical4 3 5 2 2 3" xfId="8327"/>
    <cellStyle name="SAPBEXexcCritical4 3 5 2 2 3 2" xfId="8328"/>
    <cellStyle name="SAPBEXexcCritical4 3 5 2 2 3 2 2" xfId="8329"/>
    <cellStyle name="SAPBEXexcCritical4 3 5 2 2 4" xfId="8330"/>
    <cellStyle name="SAPBEXexcCritical4 3 5 2 2 4 2" xfId="8331"/>
    <cellStyle name="SAPBEXexcCritical4 3 5 2 3" xfId="8332"/>
    <cellStyle name="SAPBEXexcCritical4 3 5 2 3 2" xfId="8333"/>
    <cellStyle name="SAPBEXexcCritical4 3 5 2 3 2 2" xfId="8334"/>
    <cellStyle name="SAPBEXexcCritical4 3 5 2 3 3" xfId="8335"/>
    <cellStyle name="SAPBEXexcCritical4 3 5 2 4" xfId="8336"/>
    <cellStyle name="SAPBEXexcCritical4 3 5 2 4 2" xfId="8337"/>
    <cellStyle name="SAPBEXexcCritical4 3 5 2 4 2 2" xfId="8338"/>
    <cellStyle name="SAPBEXexcCritical4 3 5 2 5" xfId="8339"/>
    <cellStyle name="SAPBEXexcCritical4 3 5 2 5 2" xfId="8340"/>
    <cellStyle name="SAPBEXexcCritical4 3 5 2 6" xfId="31894"/>
    <cellStyle name="SAPBEXexcCritical4 3 5 2 7" xfId="31895"/>
    <cellStyle name="SAPBEXexcCritical4 3 5 2 8" xfId="49706"/>
    <cellStyle name="SAPBEXexcCritical4 3 5 20" xfId="31896"/>
    <cellStyle name="SAPBEXexcCritical4 3 5 21" xfId="31897"/>
    <cellStyle name="SAPBEXexcCritical4 3 5 22" xfId="31898"/>
    <cellStyle name="SAPBEXexcCritical4 3 5 23" xfId="31899"/>
    <cellStyle name="SAPBEXexcCritical4 3 5 24" xfId="31900"/>
    <cellStyle name="SAPBEXexcCritical4 3 5 25" xfId="31901"/>
    <cellStyle name="SAPBEXexcCritical4 3 5 26" xfId="31902"/>
    <cellStyle name="SAPBEXexcCritical4 3 5 27" xfId="31903"/>
    <cellStyle name="SAPBEXexcCritical4 3 5 28" xfId="48343"/>
    <cellStyle name="SAPBEXexcCritical4 3 5 29" xfId="49191"/>
    <cellStyle name="SAPBEXexcCritical4 3 5 3" xfId="31904"/>
    <cellStyle name="SAPBEXexcCritical4 3 5 4" xfId="31905"/>
    <cellStyle name="SAPBEXexcCritical4 3 5 5" xfId="31906"/>
    <cellStyle name="SAPBEXexcCritical4 3 5 6" xfId="31907"/>
    <cellStyle name="SAPBEXexcCritical4 3 5 7" xfId="31908"/>
    <cellStyle name="SAPBEXexcCritical4 3 5 8" xfId="31909"/>
    <cellStyle name="SAPBEXexcCritical4 3 5 9" xfId="31910"/>
    <cellStyle name="SAPBEXexcCritical4 3 6" xfId="829"/>
    <cellStyle name="SAPBEXexcCritical4 3 6 10" xfId="31911"/>
    <cellStyle name="SAPBEXexcCritical4 3 6 11" xfId="31912"/>
    <cellStyle name="SAPBEXexcCritical4 3 6 12" xfId="31913"/>
    <cellStyle name="SAPBEXexcCritical4 3 6 13" xfId="31914"/>
    <cellStyle name="SAPBEXexcCritical4 3 6 14" xfId="31915"/>
    <cellStyle name="SAPBEXexcCritical4 3 6 15" xfId="31916"/>
    <cellStyle name="SAPBEXexcCritical4 3 6 16" xfId="31917"/>
    <cellStyle name="SAPBEXexcCritical4 3 6 17" xfId="31918"/>
    <cellStyle name="SAPBEXexcCritical4 3 6 18" xfId="31919"/>
    <cellStyle name="SAPBEXexcCritical4 3 6 19" xfId="31920"/>
    <cellStyle name="SAPBEXexcCritical4 3 6 2" xfId="1790"/>
    <cellStyle name="SAPBEXexcCritical4 3 6 2 2" xfId="8341"/>
    <cellStyle name="SAPBEXexcCritical4 3 6 2 2 2" xfId="8342"/>
    <cellStyle name="SAPBEXexcCritical4 3 6 2 2 2 2" xfId="8343"/>
    <cellStyle name="SAPBEXexcCritical4 3 6 2 2 2 2 2" xfId="8344"/>
    <cellStyle name="SAPBEXexcCritical4 3 6 2 2 2 3" xfId="8345"/>
    <cellStyle name="SAPBEXexcCritical4 3 6 2 2 3" xfId="8346"/>
    <cellStyle name="SAPBEXexcCritical4 3 6 2 2 3 2" xfId="8347"/>
    <cellStyle name="SAPBEXexcCritical4 3 6 2 2 3 2 2" xfId="8348"/>
    <cellStyle name="SAPBEXexcCritical4 3 6 2 2 4" xfId="8349"/>
    <cellStyle name="SAPBEXexcCritical4 3 6 2 2 4 2" xfId="8350"/>
    <cellStyle name="SAPBEXexcCritical4 3 6 2 3" xfId="8351"/>
    <cellStyle name="SAPBEXexcCritical4 3 6 2 3 2" xfId="8352"/>
    <cellStyle name="SAPBEXexcCritical4 3 6 2 3 2 2" xfId="8353"/>
    <cellStyle name="SAPBEXexcCritical4 3 6 2 3 3" xfId="8354"/>
    <cellStyle name="SAPBEXexcCritical4 3 6 2 4" xfId="8355"/>
    <cellStyle name="SAPBEXexcCritical4 3 6 2 4 2" xfId="8356"/>
    <cellStyle name="SAPBEXexcCritical4 3 6 2 4 2 2" xfId="8357"/>
    <cellStyle name="SAPBEXexcCritical4 3 6 2 5" xfId="8358"/>
    <cellStyle name="SAPBEXexcCritical4 3 6 2 5 2" xfId="8359"/>
    <cellStyle name="SAPBEXexcCritical4 3 6 2 6" xfId="31921"/>
    <cellStyle name="SAPBEXexcCritical4 3 6 2 7" xfId="31922"/>
    <cellStyle name="SAPBEXexcCritical4 3 6 2 8" xfId="49707"/>
    <cellStyle name="SAPBEXexcCritical4 3 6 20" xfId="31923"/>
    <cellStyle name="SAPBEXexcCritical4 3 6 21" xfId="31924"/>
    <cellStyle name="SAPBEXexcCritical4 3 6 22" xfId="31925"/>
    <cellStyle name="SAPBEXexcCritical4 3 6 23" xfId="31926"/>
    <cellStyle name="SAPBEXexcCritical4 3 6 24" xfId="31927"/>
    <cellStyle name="SAPBEXexcCritical4 3 6 25" xfId="31928"/>
    <cellStyle name="SAPBEXexcCritical4 3 6 26" xfId="31929"/>
    <cellStyle name="SAPBEXexcCritical4 3 6 27" xfId="31930"/>
    <cellStyle name="SAPBEXexcCritical4 3 6 28" xfId="48344"/>
    <cellStyle name="SAPBEXexcCritical4 3 6 29" xfId="49192"/>
    <cellStyle name="SAPBEXexcCritical4 3 6 3" xfId="31931"/>
    <cellStyle name="SAPBEXexcCritical4 3 6 4" xfId="31932"/>
    <cellStyle name="SAPBEXexcCritical4 3 6 5" xfId="31933"/>
    <cellStyle name="SAPBEXexcCritical4 3 6 6" xfId="31934"/>
    <cellStyle name="SAPBEXexcCritical4 3 6 7" xfId="31935"/>
    <cellStyle name="SAPBEXexcCritical4 3 6 8" xfId="31936"/>
    <cellStyle name="SAPBEXexcCritical4 3 6 9" xfId="31937"/>
    <cellStyle name="SAPBEXexcCritical4 3 7" xfId="1791"/>
    <cellStyle name="SAPBEXexcCritical4 3 7 2" xfId="8360"/>
    <cellStyle name="SAPBEXexcCritical4 3 7 2 2" xfId="8361"/>
    <cellStyle name="SAPBEXexcCritical4 3 7 2 2 2" xfId="8362"/>
    <cellStyle name="SAPBEXexcCritical4 3 7 2 2 2 2" xfId="8363"/>
    <cellStyle name="SAPBEXexcCritical4 3 7 2 2 3" xfId="8364"/>
    <cellStyle name="SAPBEXexcCritical4 3 7 2 3" xfId="8365"/>
    <cellStyle name="SAPBEXexcCritical4 3 7 2 3 2" xfId="8366"/>
    <cellStyle name="SAPBEXexcCritical4 3 7 2 3 2 2" xfId="8367"/>
    <cellStyle name="SAPBEXexcCritical4 3 7 2 4" xfId="8368"/>
    <cellStyle name="SAPBEXexcCritical4 3 7 2 4 2" xfId="8369"/>
    <cellStyle name="SAPBEXexcCritical4 3 7 3" xfId="8370"/>
    <cellStyle name="SAPBEXexcCritical4 3 7 3 2" xfId="8371"/>
    <cellStyle name="SAPBEXexcCritical4 3 7 3 2 2" xfId="8372"/>
    <cellStyle name="SAPBEXexcCritical4 3 7 3 3" xfId="8373"/>
    <cellStyle name="SAPBEXexcCritical4 3 7 4" xfId="8374"/>
    <cellStyle name="SAPBEXexcCritical4 3 7 4 2" xfId="8375"/>
    <cellStyle name="SAPBEXexcCritical4 3 7 4 2 2" xfId="8376"/>
    <cellStyle name="SAPBEXexcCritical4 3 7 5" xfId="8377"/>
    <cellStyle name="SAPBEXexcCritical4 3 7 5 2" xfId="8378"/>
    <cellStyle name="SAPBEXexcCritical4 3 7 6" xfId="31938"/>
    <cellStyle name="SAPBEXexcCritical4 3 7 7" xfId="31939"/>
    <cellStyle name="SAPBEXexcCritical4 3 7 8" xfId="49702"/>
    <cellStyle name="SAPBEXexcCritical4 3 8" xfId="31940"/>
    <cellStyle name="SAPBEXexcCritical4 3 9" xfId="31941"/>
    <cellStyle name="SAPBEXexcCritical4 30" xfId="31942"/>
    <cellStyle name="SAPBEXexcCritical4 31" xfId="31943"/>
    <cellStyle name="SAPBEXexcCritical4 32" xfId="31944"/>
    <cellStyle name="SAPBEXexcCritical4 33" xfId="31945"/>
    <cellStyle name="SAPBEXexcCritical4 34" xfId="31946"/>
    <cellStyle name="SAPBEXexcCritical4 35" xfId="31947"/>
    <cellStyle name="SAPBEXexcCritical4 36" xfId="48345"/>
    <cellStyle name="SAPBEXexcCritical4 37" xfId="49175"/>
    <cellStyle name="SAPBEXexcCritical4 4" xfId="830"/>
    <cellStyle name="SAPBEXexcCritical4 4 10" xfId="31948"/>
    <cellStyle name="SAPBEXexcCritical4 4 11" xfId="31949"/>
    <cellStyle name="SAPBEXexcCritical4 4 12" xfId="31950"/>
    <cellStyle name="SAPBEXexcCritical4 4 13" xfId="31951"/>
    <cellStyle name="SAPBEXexcCritical4 4 14" xfId="31952"/>
    <cellStyle name="SAPBEXexcCritical4 4 15" xfId="31953"/>
    <cellStyle name="SAPBEXexcCritical4 4 16" xfId="31954"/>
    <cellStyle name="SAPBEXexcCritical4 4 17" xfId="31955"/>
    <cellStyle name="SAPBEXexcCritical4 4 18" xfId="31956"/>
    <cellStyle name="SAPBEXexcCritical4 4 19" xfId="31957"/>
    <cellStyle name="SAPBEXexcCritical4 4 2" xfId="1792"/>
    <cellStyle name="SAPBEXexcCritical4 4 2 2" xfId="8379"/>
    <cellStyle name="SAPBEXexcCritical4 4 2 2 2" xfId="8380"/>
    <cellStyle name="SAPBEXexcCritical4 4 2 2 2 2" xfId="8381"/>
    <cellStyle name="SAPBEXexcCritical4 4 2 2 2 2 2" xfId="8382"/>
    <cellStyle name="SAPBEXexcCritical4 4 2 2 2 3" xfId="8383"/>
    <cellStyle name="SAPBEXexcCritical4 4 2 2 3" xfId="8384"/>
    <cellStyle name="SAPBEXexcCritical4 4 2 2 3 2" xfId="8385"/>
    <cellStyle name="SAPBEXexcCritical4 4 2 2 3 2 2" xfId="8386"/>
    <cellStyle name="SAPBEXexcCritical4 4 2 2 4" xfId="8387"/>
    <cellStyle name="SAPBEXexcCritical4 4 2 2 4 2" xfId="8388"/>
    <cellStyle name="SAPBEXexcCritical4 4 2 3" xfId="8389"/>
    <cellStyle name="SAPBEXexcCritical4 4 2 3 2" xfId="8390"/>
    <cellStyle name="SAPBEXexcCritical4 4 2 3 2 2" xfId="8391"/>
    <cellStyle name="SAPBEXexcCritical4 4 2 3 3" xfId="8392"/>
    <cellStyle name="SAPBEXexcCritical4 4 2 4" xfId="8393"/>
    <cellStyle name="SAPBEXexcCritical4 4 2 4 2" xfId="8394"/>
    <cellStyle name="SAPBEXexcCritical4 4 2 4 2 2" xfId="8395"/>
    <cellStyle name="SAPBEXexcCritical4 4 2 5" xfId="8396"/>
    <cellStyle name="SAPBEXexcCritical4 4 2 5 2" xfId="8397"/>
    <cellStyle name="SAPBEXexcCritical4 4 2 6" xfId="31958"/>
    <cellStyle name="SAPBEXexcCritical4 4 2 7" xfId="31959"/>
    <cellStyle name="SAPBEXexcCritical4 4 2 8" xfId="49708"/>
    <cellStyle name="SAPBEXexcCritical4 4 20" xfId="31960"/>
    <cellStyle name="SAPBEXexcCritical4 4 21" xfId="31961"/>
    <cellStyle name="SAPBEXexcCritical4 4 22" xfId="31962"/>
    <cellStyle name="SAPBEXexcCritical4 4 23" xfId="31963"/>
    <cellStyle name="SAPBEXexcCritical4 4 24" xfId="31964"/>
    <cellStyle name="SAPBEXexcCritical4 4 25" xfId="31965"/>
    <cellStyle name="SAPBEXexcCritical4 4 26" xfId="31966"/>
    <cellStyle name="SAPBEXexcCritical4 4 27" xfId="31967"/>
    <cellStyle name="SAPBEXexcCritical4 4 28" xfId="48346"/>
    <cellStyle name="SAPBEXexcCritical4 4 29" xfId="49193"/>
    <cellStyle name="SAPBEXexcCritical4 4 3" xfId="31968"/>
    <cellStyle name="SAPBEXexcCritical4 4 4" xfId="31969"/>
    <cellStyle name="SAPBEXexcCritical4 4 5" xfId="31970"/>
    <cellStyle name="SAPBEXexcCritical4 4 6" xfId="31971"/>
    <cellStyle name="SAPBEXexcCritical4 4 7" xfId="31972"/>
    <cellStyle name="SAPBEXexcCritical4 4 8" xfId="31973"/>
    <cellStyle name="SAPBEXexcCritical4 4 9" xfId="31974"/>
    <cellStyle name="SAPBEXexcCritical4 5" xfId="831"/>
    <cellStyle name="SAPBEXexcCritical4 5 10" xfId="31975"/>
    <cellStyle name="SAPBEXexcCritical4 5 11" xfId="31976"/>
    <cellStyle name="SAPBEXexcCritical4 5 12" xfId="31977"/>
    <cellStyle name="SAPBEXexcCritical4 5 13" xfId="31978"/>
    <cellStyle name="SAPBEXexcCritical4 5 14" xfId="31979"/>
    <cellStyle name="SAPBEXexcCritical4 5 15" xfId="31980"/>
    <cellStyle name="SAPBEXexcCritical4 5 16" xfId="31981"/>
    <cellStyle name="SAPBEXexcCritical4 5 17" xfId="31982"/>
    <cellStyle name="SAPBEXexcCritical4 5 18" xfId="31983"/>
    <cellStyle name="SAPBEXexcCritical4 5 19" xfId="31984"/>
    <cellStyle name="SAPBEXexcCritical4 5 2" xfId="1793"/>
    <cellStyle name="SAPBEXexcCritical4 5 2 2" xfId="8398"/>
    <cellStyle name="SAPBEXexcCritical4 5 2 2 2" xfId="8399"/>
    <cellStyle name="SAPBEXexcCritical4 5 2 2 2 2" xfId="8400"/>
    <cellStyle name="SAPBEXexcCritical4 5 2 2 2 2 2" xfId="8401"/>
    <cellStyle name="SAPBEXexcCritical4 5 2 2 2 3" xfId="8402"/>
    <cellStyle name="SAPBEXexcCritical4 5 2 2 3" xfId="8403"/>
    <cellStyle name="SAPBEXexcCritical4 5 2 2 3 2" xfId="8404"/>
    <cellStyle name="SAPBEXexcCritical4 5 2 2 3 2 2" xfId="8405"/>
    <cellStyle name="SAPBEXexcCritical4 5 2 2 4" xfId="8406"/>
    <cellStyle name="SAPBEXexcCritical4 5 2 2 4 2" xfId="8407"/>
    <cellStyle name="SAPBEXexcCritical4 5 2 3" xfId="8408"/>
    <cellStyle name="SAPBEXexcCritical4 5 2 3 2" xfId="8409"/>
    <cellStyle name="SAPBEXexcCritical4 5 2 3 2 2" xfId="8410"/>
    <cellStyle name="SAPBEXexcCritical4 5 2 3 3" xfId="8411"/>
    <cellStyle name="SAPBEXexcCritical4 5 2 4" xfId="8412"/>
    <cellStyle name="SAPBEXexcCritical4 5 2 4 2" xfId="8413"/>
    <cellStyle name="SAPBEXexcCritical4 5 2 4 2 2" xfId="8414"/>
    <cellStyle name="SAPBEXexcCritical4 5 2 5" xfId="8415"/>
    <cellStyle name="SAPBEXexcCritical4 5 2 5 2" xfId="8416"/>
    <cellStyle name="SAPBEXexcCritical4 5 2 6" xfId="31985"/>
    <cellStyle name="SAPBEXexcCritical4 5 2 7" xfId="31986"/>
    <cellStyle name="SAPBEXexcCritical4 5 2 8" xfId="49709"/>
    <cellStyle name="SAPBEXexcCritical4 5 20" xfId="31987"/>
    <cellStyle name="SAPBEXexcCritical4 5 21" xfId="31988"/>
    <cellStyle name="SAPBEXexcCritical4 5 22" xfId="31989"/>
    <cellStyle name="SAPBEXexcCritical4 5 23" xfId="31990"/>
    <cellStyle name="SAPBEXexcCritical4 5 24" xfId="31991"/>
    <cellStyle name="SAPBEXexcCritical4 5 25" xfId="31992"/>
    <cellStyle name="SAPBEXexcCritical4 5 26" xfId="31993"/>
    <cellStyle name="SAPBEXexcCritical4 5 27" xfId="31994"/>
    <cellStyle name="SAPBEXexcCritical4 5 28" xfId="48347"/>
    <cellStyle name="SAPBEXexcCritical4 5 29" xfId="49194"/>
    <cellStyle name="SAPBEXexcCritical4 5 3" xfId="31995"/>
    <cellStyle name="SAPBEXexcCritical4 5 4" xfId="31996"/>
    <cellStyle name="SAPBEXexcCritical4 5 5" xfId="31997"/>
    <cellStyle name="SAPBEXexcCritical4 5 6" xfId="31998"/>
    <cellStyle name="SAPBEXexcCritical4 5 7" xfId="31999"/>
    <cellStyle name="SAPBEXexcCritical4 5 8" xfId="32000"/>
    <cellStyle name="SAPBEXexcCritical4 5 9" xfId="32001"/>
    <cellStyle name="SAPBEXexcCritical4 6" xfId="832"/>
    <cellStyle name="SAPBEXexcCritical4 6 10" xfId="32002"/>
    <cellStyle name="SAPBEXexcCritical4 6 11" xfId="32003"/>
    <cellStyle name="SAPBEXexcCritical4 6 12" xfId="32004"/>
    <cellStyle name="SAPBEXexcCritical4 6 13" xfId="32005"/>
    <cellStyle name="SAPBEXexcCritical4 6 14" xfId="32006"/>
    <cellStyle name="SAPBEXexcCritical4 6 15" xfId="32007"/>
    <cellStyle name="SAPBEXexcCritical4 6 16" xfId="32008"/>
    <cellStyle name="SAPBEXexcCritical4 6 17" xfId="32009"/>
    <cellStyle name="SAPBEXexcCritical4 6 18" xfId="32010"/>
    <cellStyle name="SAPBEXexcCritical4 6 19" xfId="32011"/>
    <cellStyle name="SAPBEXexcCritical4 6 2" xfId="1794"/>
    <cellStyle name="SAPBEXexcCritical4 6 2 2" xfId="8417"/>
    <cellStyle name="SAPBEXexcCritical4 6 2 2 2" xfId="8418"/>
    <cellStyle name="SAPBEXexcCritical4 6 2 2 2 2" xfId="8419"/>
    <cellStyle name="SAPBEXexcCritical4 6 2 2 2 2 2" xfId="8420"/>
    <cellStyle name="SAPBEXexcCritical4 6 2 2 2 3" xfId="8421"/>
    <cellStyle name="SAPBEXexcCritical4 6 2 2 3" xfId="8422"/>
    <cellStyle name="SAPBEXexcCritical4 6 2 2 3 2" xfId="8423"/>
    <cellStyle name="SAPBEXexcCritical4 6 2 2 3 2 2" xfId="8424"/>
    <cellStyle name="SAPBEXexcCritical4 6 2 2 4" xfId="8425"/>
    <cellStyle name="SAPBEXexcCritical4 6 2 2 4 2" xfId="8426"/>
    <cellStyle name="SAPBEXexcCritical4 6 2 3" xfId="8427"/>
    <cellStyle name="SAPBEXexcCritical4 6 2 3 2" xfId="8428"/>
    <cellStyle name="SAPBEXexcCritical4 6 2 3 2 2" xfId="8429"/>
    <cellStyle name="SAPBEXexcCritical4 6 2 3 3" xfId="8430"/>
    <cellStyle name="SAPBEXexcCritical4 6 2 4" xfId="8431"/>
    <cellStyle name="SAPBEXexcCritical4 6 2 4 2" xfId="8432"/>
    <cellStyle name="SAPBEXexcCritical4 6 2 4 2 2" xfId="8433"/>
    <cellStyle name="SAPBEXexcCritical4 6 2 5" xfId="8434"/>
    <cellStyle name="SAPBEXexcCritical4 6 2 5 2" xfId="8435"/>
    <cellStyle name="SAPBEXexcCritical4 6 2 6" xfId="32012"/>
    <cellStyle name="SAPBEXexcCritical4 6 2 7" xfId="32013"/>
    <cellStyle name="SAPBEXexcCritical4 6 2 8" xfId="49710"/>
    <cellStyle name="SAPBEXexcCritical4 6 20" xfId="32014"/>
    <cellStyle name="SAPBEXexcCritical4 6 21" xfId="32015"/>
    <cellStyle name="SAPBEXexcCritical4 6 22" xfId="32016"/>
    <cellStyle name="SAPBEXexcCritical4 6 23" xfId="32017"/>
    <cellStyle name="SAPBEXexcCritical4 6 24" xfId="32018"/>
    <cellStyle name="SAPBEXexcCritical4 6 25" xfId="32019"/>
    <cellStyle name="SAPBEXexcCritical4 6 26" xfId="32020"/>
    <cellStyle name="SAPBEXexcCritical4 6 27" xfId="32021"/>
    <cellStyle name="SAPBEXexcCritical4 6 28" xfId="48348"/>
    <cellStyle name="SAPBEXexcCritical4 6 29" xfId="49195"/>
    <cellStyle name="SAPBEXexcCritical4 6 3" xfId="32022"/>
    <cellStyle name="SAPBEXexcCritical4 6 4" xfId="32023"/>
    <cellStyle name="SAPBEXexcCritical4 6 5" xfId="32024"/>
    <cellStyle name="SAPBEXexcCritical4 6 6" xfId="32025"/>
    <cellStyle name="SAPBEXexcCritical4 6 7" xfId="32026"/>
    <cellStyle name="SAPBEXexcCritical4 6 8" xfId="32027"/>
    <cellStyle name="SAPBEXexcCritical4 6 9" xfId="32028"/>
    <cellStyle name="SAPBEXexcCritical4 7" xfId="833"/>
    <cellStyle name="SAPBEXexcCritical4 7 10" xfId="32029"/>
    <cellStyle name="SAPBEXexcCritical4 7 11" xfId="32030"/>
    <cellStyle name="SAPBEXexcCritical4 7 12" xfId="32031"/>
    <cellStyle name="SAPBEXexcCritical4 7 13" xfId="32032"/>
    <cellStyle name="SAPBEXexcCritical4 7 14" xfId="32033"/>
    <cellStyle name="SAPBEXexcCritical4 7 15" xfId="32034"/>
    <cellStyle name="SAPBEXexcCritical4 7 16" xfId="32035"/>
    <cellStyle name="SAPBEXexcCritical4 7 17" xfId="32036"/>
    <cellStyle name="SAPBEXexcCritical4 7 18" xfId="32037"/>
    <cellStyle name="SAPBEXexcCritical4 7 19" xfId="32038"/>
    <cellStyle name="SAPBEXexcCritical4 7 2" xfId="1795"/>
    <cellStyle name="SAPBEXexcCritical4 7 2 2" xfId="8436"/>
    <cellStyle name="SAPBEXexcCritical4 7 2 2 2" xfId="8437"/>
    <cellStyle name="SAPBEXexcCritical4 7 2 2 2 2" xfId="8438"/>
    <cellStyle name="SAPBEXexcCritical4 7 2 2 2 2 2" xfId="8439"/>
    <cellStyle name="SAPBEXexcCritical4 7 2 2 2 3" xfId="8440"/>
    <cellStyle name="SAPBEXexcCritical4 7 2 2 3" xfId="8441"/>
    <cellStyle name="SAPBEXexcCritical4 7 2 2 3 2" xfId="8442"/>
    <cellStyle name="SAPBEXexcCritical4 7 2 2 3 2 2" xfId="8443"/>
    <cellStyle name="SAPBEXexcCritical4 7 2 2 4" xfId="8444"/>
    <cellStyle name="SAPBEXexcCritical4 7 2 2 4 2" xfId="8445"/>
    <cellStyle name="SAPBEXexcCritical4 7 2 3" xfId="8446"/>
    <cellStyle name="SAPBEXexcCritical4 7 2 3 2" xfId="8447"/>
    <cellStyle name="SAPBEXexcCritical4 7 2 3 2 2" xfId="8448"/>
    <cellStyle name="SAPBEXexcCritical4 7 2 3 3" xfId="8449"/>
    <cellStyle name="SAPBEXexcCritical4 7 2 4" xfId="8450"/>
    <cellStyle name="SAPBEXexcCritical4 7 2 4 2" xfId="8451"/>
    <cellStyle name="SAPBEXexcCritical4 7 2 4 2 2" xfId="8452"/>
    <cellStyle name="SAPBEXexcCritical4 7 2 5" xfId="8453"/>
    <cellStyle name="SAPBEXexcCritical4 7 2 5 2" xfId="8454"/>
    <cellStyle name="SAPBEXexcCritical4 7 2 6" xfId="32039"/>
    <cellStyle name="SAPBEXexcCritical4 7 2 7" xfId="32040"/>
    <cellStyle name="SAPBEXexcCritical4 7 2 8" xfId="49711"/>
    <cellStyle name="SAPBEXexcCritical4 7 20" xfId="32041"/>
    <cellStyle name="SAPBEXexcCritical4 7 21" xfId="32042"/>
    <cellStyle name="SAPBEXexcCritical4 7 22" xfId="32043"/>
    <cellStyle name="SAPBEXexcCritical4 7 23" xfId="32044"/>
    <cellStyle name="SAPBEXexcCritical4 7 24" xfId="32045"/>
    <cellStyle name="SAPBEXexcCritical4 7 25" xfId="32046"/>
    <cellStyle name="SAPBEXexcCritical4 7 26" xfId="32047"/>
    <cellStyle name="SAPBEXexcCritical4 7 27" xfId="32048"/>
    <cellStyle name="SAPBEXexcCritical4 7 28" xfId="48349"/>
    <cellStyle name="SAPBEXexcCritical4 7 29" xfId="49196"/>
    <cellStyle name="SAPBEXexcCritical4 7 3" xfId="32049"/>
    <cellStyle name="SAPBEXexcCritical4 7 4" xfId="32050"/>
    <cellStyle name="SAPBEXexcCritical4 7 5" xfId="32051"/>
    <cellStyle name="SAPBEXexcCritical4 7 6" xfId="32052"/>
    <cellStyle name="SAPBEXexcCritical4 7 7" xfId="32053"/>
    <cellStyle name="SAPBEXexcCritical4 7 8" xfId="32054"/>
    <cellStyle name="SAPBEXexcCritical4 7 9" xfId="32055"/>
    <cellStyle name="SAPBEXexcCritical4 8" xfId="815"/>
    <cellStyle name="SAPBEXexcCritical4 8 10" xfId="32056"/>
    <cellStyle name="SAPBEXexcCritical4 8 11" xfId="32057"/>
    <cellStyle name="SAPBEXexcCritical4 8 12" xfId="32058"/>
    <cellStyle name="SAPBEXexcCritical4 8 13" xfId="32059"/>
    <cellStyle name="SAPBEXexcCritical4 8 14" xfId="32060"/>
    <cellStyle name="SAPBEXexcCritical4 8 15" xfId="32061"/>
    <cellStyle name="SAPBEXexcCritical4 8 16" xfId="32062"/>
    <cellStyle name="SAPBEXexcCritical4 8 17" xfId="32063"/>
    <cellStyle name="SAPBEXexcCritical4 8 18" xfId="32064"/>
    <cellStyle name="SAPBEXexcCritical4 8 19" xfId="32065"/>
    <cellStyle name="SAPBEXexcCritical4 8 2" xfId="1796"/>
    <cellStyle name="SAPBEXexcCritical4 8 2 2" xfId="8455"/>
    <cellStyle name="SAPBEXexcCritical4 8 2 2 2" xfId="8456"/>
    <cellStyle name="SAPBEXexcCritical4 8 2 2 2 2" xfId="8457"/>
    <cellStyle name="SAPBEXexcCritical4 8 2 2 2 2 2" xfId="8458"/>
    <cellStyle name="SAPBEXexcCritical4 8 2 2 2 3" xfId="8459"/>
    <cellStyle name="SAPBEXexcCritical4 8 2 2 3" xfId="8460"/>
    <cellStyle name="SAPBEXexcCritical4 8 2 2 3 2" xfId="8461"/>
    <cellStyle name="SAPBEXexcCritical4 8 2 2 3 2 2" xfId="8462"/>
    <cellStyle name="SAPBEXexcCritical4 8 2 2 4" xfId="8463"/>
    <cellStyle name="SAPBEXexcCritical4 8 2 2 4 2" xfId="8464"/>
    <cellStyle name="SAPBEXexcCritical4 8 2 3" xfId="8465"/>
    <cellStyle name="SAPBEXexcCritical4 8 2 3 2" xfId="8466"/>
    <cellStyle name="SAPBEXexcCritical4 8 2 3 2 2" xfId="8467"/>
    <cellStyle name="SAPBEXexcCritical4 8 2 3 3" xfId="8468"/>
    <cellStyle name="SAPBEXexcCritical4 8 2 4" xfId="8469"/>
    <cellStyle name="SAPBEXexcCritical4 8 2 4 2" xfId="8470"/>
    <cellStyle name="SAPBEXexcCritical4 8 2 4 2 2" xfId="8471"/>
    <cellStyle name="SAPBEXexcCritical4 8 2 5" xfId="8472"/>
    <cellStyle name="SAPBEXexcCritical4 8 2 5 2" xfId="8473"/>
    <cellStyle name="SAPBEXexcCritical4 8 2 6" xfId="32066"/>
    <cellStyle name="SAPBEXexcCritical4 8 2 7" xfId="32067"/>
    <cellStyle name="SAPBEXexcCritical4 8 20" xfId="32068"/>
    <cellStyle name="SAPBEXexcCritical4 8 21" xfId="32069"/>
    <cellStyle name="SAPBEXexcCritical4 8 22" xfId="32070"/>
    <cellStyle name="SAPBEXexcCritical4 8 23" xfId="32071"/>
    <cellStyle name="SAPBEXexcCritical4 8 24" xfId="32072"/>
    <cellStyle name="SAPBEXexcCritical4 8 25" xfId="32073"/>
    <cellStyle name="SAPBEXexcCritical4 8 26" xfId="32074"/>
    <cellStyle name="SAPBEXexcCritical4 8 27" xfId="32075"/>
    <cellStyle name="SAPBEXexcCritical4 8 28" xfId="48350"/>
    <cellStyle name="SAPBEXexcCritical4 8 3" xfId="32076"/>
    <cellStyle name="SAPBEXexcCritical4 8 4" xfId="32077"/>
    <cellStyle name="SAPBEXexcCritical4 8 5" xfId="32078"/>
    <cellStyle name="SAPBEXexcCritical4 8 6" xfId="32079"/>
    <cellStyle name="SAPBEXexcCritical4 8 7" xfId="32080"/>
    <cellStyle name="SAPBEXexcCritical4 8 8" xfId="32081"/>
    <cellStyle name="SAPBEXexcCritical4 8 9" xfId="32082"/>
    <cellStyle name="SAPBEXexcCritical4 9" xfId="1797"/>
    <cellStyle name="SAPBEXexcCritical4 9 10" xfId="32083"/>
    <cellStyle name="SAPBEXexcCritical4 9 11" xfId="32084"/>
    <cellStyle name="SAPBEXexcCritical4 9 12" xfId="32085"/>
    <cellStyle name="SAPBEXexcCritical4 9 13" xfId="32086"/>
    <cellStyle name="SAPBEXexcCritical4 9 14" xfId="32087"/>
    <cellStyle name="SAPBEXexcCritical4 9 15" xfId="32088"/>
    <cellStyle name="SAPBEXexcCritical4 9 16" xfId="32089"/>
    <cellStyle name="SAPBEXexcCritical4 9 17" xfId="32090"/>
    <cellStyle name="SAPBEXexcCritical4 9 18" xfId="32091"/>
    <cellStyle name="SAPBEXexcCritical4 9 19" xfId="32092"/>
    <cellStyle name="SAPBEXexcCritical4 9 2" xfId="8474"/>
    <cellStyle name="SAPBEXexcCritical4 9 2 2" xfId="8475"/>
    <cellStyle name="SAPBEXexcCritical4 9 2 2 2" xfId="8476"/>
    <cellStyle name="SAPBEXexcCritical4 9 2 2 2 2" xfId="8477"/>
    <cellStyle name="SAPBEXexcCritical4 9 2 2 3" xfId="8478"/>
    <cellStyle name="SAPBEXexcCritical4 9 2 3" xfId="8479"/>
    <cellStyle name="SAPBEXexcCritical4 9 2 3 2" xfId="8480"/>
    <cellStyle name="SAPBEXexcCritical4 9 2 3 2 2" xfId="8481"/>
    <cellStyle name="SAPBEXexcCritical4 9 2 4" xfId="8482"/>
    <cellStyle name="SAPBEXexcCritical4 9 2 4 2" xfId="8483"/>
    <cellStyle name="SAPBEXexcCritical4 9 2 5" xfId="32093"/>
    <cellStyle name="SAPBEXexcCritical4 9 2 6" xfId="32094"/>
    <cellStyle name="SAPBEXexcCritical4 9 2 7" xfId="32095"/>
    <cellStyle name="SAPBEXexcCritical4 9 20" xfId="32096"/>
    <cellStyle name="SAPBEXexcCritical4 9 21" xfId="32097"/>
    <cellStyle name="SAPBEXexcCritical4 9 22" xfId="32098"/>
    <cellStyle name="SAPBEXexcCritical4 9 23" xfId="32099"/>
    <cellStyle name="SAPBEXexcCritical4 9 24" xfId="32100"/>
    <cellStyle name="SAPBEXexcCritical4 9 25" xfId="32101"/>
    <cellStyle name="SAPBEXexcCritical4 9 26" xfId="32102"/>
    <cellStyle name="SAPBEXexcCritical4 9 27" xfId="32103"/>
    <cellStyle name="SAPBEXexcCritical4 9 28" xfId="48351"/>
    <cellStyle name="SAPBEXexcCritical4 9 29" xfId="49690"/>
    <cellStyle name="SAPBEXexcCritical4 9 3" xfId="32104"/>
    <cellStyle name="SAPBEXexcCritical4 9 4" xfId="32105"/>
    <cellStyle name="SAPBEXexcCritical4 9 5" xfId="32106"/>
    <cellStyle name="SAPBEXexcCritical4 9 6" xfId="32107"/>
    <cellStyle name="SAPBEXexcCritical4 9 7" xfId="32108"/>
    <cellStyle name="SAPBEXexcCritical4 9 8" xfId="32109"/>
    <cellStyle name="SAPBEXexcCritical4 9 9" xfId="32110"/>
    <cellStyle name="SAPBEXexcCritical4_20120921_SF-grote-ronde-Liesbethdump2" xfId="417"/>
    <cellStyle name="SAPBEXexcCritical5" xfId="126"/>
    <cellStyle name="SAPBEXexcCritical5 10" xfId="8484"/>
    <cellStyle name="SAPBEXexcCritical5 10 2" xfId="8485"/>
    <cellStyle name="SAPBEXexcCritical5 10 2 2" xfId="8486"/>
    <cellStyle name="SAPBEXexcCritical5 10 2 2 2" xfId="8487"/>
    <cellStyle name="SAPBEXexcCritical5 10 2 3" xfId="8488"/>
    <cellStyle name="SAPBEXexcCritical5 10 3" xfId="8489"/>
    <cellStyle name="SAPBEXexcCritical5 10 3 2" xfId="8490"/>
    <cellStyle name="SAPBEXexcCritical5 10 3 2 2" xfId="8491"/>
    <cellStyle name="SAPBEXexcCritical5 10 4" xfId="8492"/>
    <cellStyle name="SAPBEXexcCritical5 10 4 2" xfId="8493"/>
    <cellStyle name="SAPBEXexcCritical5 10 5" xfId="32111"/>
    <cellStyle name="SAPBEXexcCritical5 10 6" xfId="32112"/>
    <cellStyle name="SAPBEXexcCritical5 10 7" xfId="32113"/>
    <cellStyle name="SAPBEXexcCritical5 11" xfId="32114"/>
    <cellStyle name="SAPBEXexcCritical5 12" xfId="32115"/>
    <cellStyle name="SAPBEXexcCritical5 13" xfId="32116"/>
    <cellStyle name="SAPBEXexcCritical5 14" xfId="32117"/>
    <cellStyle name="SAPBEXexcCritical5 15" xfId="32118"/>
    <cellStyle name="SAPBEXexcCritical5 16" xfId="32119"/>
    <cellStyle name="SAPBEXexcCritical5 17" xfId="32120"/>
    <cellStyle name="SAPBEXexcCritical5 18" xfId="32121"/>
    <cellStyle name="SAPBEXexcCritical5 19" xfId="32122"/>
    <cellStyle name="SAPBEXexcCritical5 2" xfId="418"/>
    <cellStyle name="SAPBEXexcCritical5 2 10" xfId="32123"/>
    <cellStyle name="SAPBEXexcCritical5 2 11" xfId="32124"/>
    <cellStyle name="SAPBEXexcCritical5 2 12" xfId="32125"/>
    <cellStyle name="SAPBEXexcCritical5 2 13" xfId="32126"/>
    <cellStyle name="SAPBEXexcCritical5 2 14" xfId="32127"/>
    <cellStyle name="SAPBEXexcCritical5 2 15" xfId="32128"/>
    <cellStyle name="SAPBEXexcCritical5 2 16" xfId="32129"/>
    <cellStyle name="SAPBEXexcCritical5 2 17" xfId="32130"/>
    <cellStyle name="SAPBEXexcCritical5 2 18" xfId="32131"/>
    <cellStyle name="SAPBEXexcCritical5 2 19" xfId="32132"/>
    <cellStyle name="SAPBEXexcCritical5 2 2" xfId="518"/>
    <cellStyle name="SAPBEXexcCritical5 2 2 10" xfId="32133"/>
    <cellStyle name="SAPBEXexcCritical5 2 2 11" xfId="32134"/>
    <cellStyle name="SAPBEXexcCritical5 2 2 12" xfId="32135"/>
    <cellStyle name="SAPBEXexcCritical5 2 2 13" xfId="32136"/>
    <cellStyle name="SAPBEXexcCritical5 2 2 14" xfId="32137"/>
    <cellStyle name="SAPBEXexcCritical5 2 2 15" xfId="32138"/>
    <cellStyle name="SAPBEXexcCritical5 2 2 16" xfId="32139"/>
    <cellStyle name="SAPBEXexcCritical5 2 2 17" xfId="32140"/>
    <cellStyle name="SAPBEXexcCritical5 2 2 18" xfId="32141"/>
    <cellStyle name="SAPBEXexcCritical5 2 2 19" xfId="32142"/>
    <cellStyle name="SAPBEXexcCritical5 2 2 2" xfId="835"/>
    <cellStyle name="SAPBEXexcCritical5 2 2 2 10" xfId="32143"/>
    <cellStyle name="SAPBEXexcCritical5 2 2 2 11" xfId="32144"/>
    <cellStyle name="SAPBEXexcCritical5 2 2 2 12" xfId="32145"/>
    <cellStyle name="SAPBEXexcCritical5 2 2 2 13" xfId="32146"/>
    <cellStyle name="SAPBEXexcCritical5 2 2 2 14" xfId="32147"/>
    <cellStyle name="SAPBEXexcCritical5 2 2 2 15" xfId="32148"/>
    <cellStyle name="SAPBEXexcCritical5 2 2 2 16" xfId="32149"/>
    <cellStyle name="SAPBEXexcCritical5 2 2 2 17" xfId="32150"/>
    <cellStyle name="SAPBEXexcCritical5 2 2 2 18" xfId="32151"/>
    <cellStyle name="SAPBEXexcCritical5 2 2 2 19" xfId="32152"/>
    <cellStyle name="SAPBEXexcCritical5 2 2 2 2" xfId="1798"/>
    <cellStyle name="SAPBEXexcCritical5 2 2 2 2 2" xfId="8494"/>
    <cellStyle name="SAPBEXexcCritical5 2 2 2 2 2 2" xfId="8495"/>
    <cellStyle name="SAPBEXexcCritical5 2 2 2 2 2 2 2" xfId="8496"/>
    <cellStyle name="SAPBEXexcCritical5 2 2 2 2 2 2 2 2" xfId="8497"/>
    <cellStyle name="SAPBEXexcCritical5 2 2 2 2 2 2 3" xfId="8498"/>
    <cellStyle name="SAPBEXexcCritical5 2 2 2 2 2 3" xfId="8499"/>
    <cellStyle name="SAPBEXexcCritical5 2 2 2 2 2 3 2" xfId="8500"/>
    <cellStyle name="SAPBEXexcCritical5 2 2 2 2 2 3 2 2" xfId="8501"/>
    <cellStyle name="SAPBEXexcCritical5 2 2 2 2 2 4" xfId="8502"/>
    <cellStyle name="SAPBEXexcCritical5 2 2 2 2 2 4 2" xfId="8503"/>
    <cellStyle name="SAPBEXexcCritical5 2 2 2 2 3" xfId="8504"/>
    <cellStyle name="SAPBEXexcCritical5 2 2 2 2 3 2" xfId="8505"/>
    <cellStyle name="SAPBEXexcCritical5 2 2 2 2 3 2 2" xfId="8506"/>
    <cellStyle name="SAPBEXexcCritical5 2 2 2 2 3 3" xfId="8507"/>
    <cellStyle name="SAPBEXexcCritical5 2 2 2 2 4" xfId="8508"/>
    <cellStyle name="SAPBEXexcCritical5 2 2 2 2 4 2" xfId="8509"/>
    <cellStyle name="SAPBEXexcCritical5 2 2 2 2 4 2 2" xfId="8510"/>
    <cellStyle name="SAPBEXexcCritical5 2 2 2 2 5" xfId="8511"/>
    <cellStyle name="SAPBEXexcCritical5 2 2 2 2 5 2" xfId="8512"/>
    <cellStyle name="SAPBEXexcCritical5 2 2 2 2 6" xfId="32153"/>
    <cellStyle name="SAPBEXexcCritical5 2 2 2 2 7" xfId="32154"/>
    <cellStyle name="SAPBEXexcCritical5 2 2 2 2 8" xfId="49715"/>
    <cellStyle name="SAPBEXexcCritical5 2 2 2 20" xfId="32155"/>
    <cellStyle name="SAPBEXexcCritical5 2 2 2 21" xfId="32156"/>
    <cellStyle name="SAPBEXexcCritical5 2 2 2 22" xfId="32157"/>
    <cellStyle name="SAPBEXexcCritical5 2 2 2 23" xfId="32158"/>
    <cellStyle name="SAPBEXexcCritical5 2 2 2 24" xfId="32159"/>
    <cellStyle name="SAPBEXexcCritical5 2 2 2 25" xfId="32160"/>
    <cellStyle name="SAPBEXexcCritical5 2 2 2 26" xfId="32161"/>
    <cellStyle name="SAPBEXexcCritical5 2 2 2 27" xfId="32162"/>
    <cellStyle name="SAPBEXexcCritical5 2 2 2 28" xfId="48352"/>
    <cellStyle name="SAPBEXexcCritical5 2 2 2 29" xfId="49200"/>
    <cellStyle name="SAPBEXexcCritical5 2 2 2 3" xfId="32163"/>
    <cellStyle name="SAPBEXexcCritical5 2 2 2 4" xfId="32164"/>
    <cellStyle name="SAPBEXexcCritical5 2 2 2 5" xfId="32165"/>
    <cellStyle name="SAPBEXexcCritical5 2 2 2 6" xfId="32166"/>
    <cellStyle name="SAPBEXexcCritical5 2 2 2 7" xfId="32167"/>
    <cellStyle name="SAPBEXexcCritical5 2 2 2 8" xfId="32168"/>
    <cellStyle name="SAPBEXexcCritical5 2 2 2 9" xfId="32169"/>
    <cellStyle name="SAPBEXexcCritical5 2 2 20" xfId="32170"/>
    <cellStyle name="SAPBEXexcCritical5 2 2 21" xfId="32171"/>
    <cellStyle name="SAPBEXexcCritical5 2 2 22" xfId="32172"/>
    <cellStyle name="SAPBEXexcCritical5 2 2 23" xfId="32173"/>
    <cellStyle name="SAPBEXexcCritical5 2 2 24" xfId="32174"/>
    <cellStyle name="SAPBEXexcCritical5 2 2 25" xfId="32175"/>
    <cellStyle name="SAPBEXexcCritical5 2 2 26" xfId="32176"/>
    <cellStyle name="SAPBEXexcCritical5 2 2 27" xfId="32177"/>
    <cellStyle name="SAPBEXexcCritical5 2 2 28" xfId="32178"/>
    <cellStyle name="SAPBEXexcCritical5 2 2 29" xfId="32179"/>
    <cellStyle name="SAPBEXexcCritical5 2 2 3" xfId="836"/>
    <cellStyle name="SAPBEXexcCritical5 2 2 3 10" xfId="32180"/>
    <cellStyle name="SAPBEXexcCritical5 2 2 3 11" xfId="32181"/>
    <cellStyle name="SAPBEXexcCritical5 2 2 3 12" xfId="32182"/>
    <cellStyle name="SAPBEXexcCritical5 2 2 3 13" xfId="32183"/>
    <cellStyle name="SAPBEXexcCritical5 2 2 3 14" xfId="32184"/>
    <cellStyle name="SAPBEXexcCritical5 2 2 3 15" xfId="32185"/>
    <cellStyle name="SAPBEXexcCritical5 2 2 3 16" xfId="32186"/>
    <cellStyle name="SAPBEXexcCritical5 2 2 3 17" xfId="32187"/>
    <cellStyle name="SAPBEXexcCritical5 2 2 3 18" xfId="32188"/>
    <cellStyle name="SAPBEXexcCritical5 2 2 3 19" xfId="32189"/>
    <cellStyle name="SAPBEXexcCritical5 2 2 3 2" xfId="1799"/>
    <cellStyle name="SAPBEXexcCritical5 2 2 3 2 2" xfId="8513"/>
    <cellStyle name="SAPBEXexcCritical5 2 2 3 2 2 2" xfId="8514"/>
    <cellStyle name="SAPBEXexcCritical5 2 2 3 2 2 2 2" xfId="8515"/>
    <cellStyle name="SAPBEXexcCritical5 2 2 3 2 2 2 2 2" xfId="8516"/>
    <cellStyle name="SAPBEXexcCritical5 2 2 3 2 2 2 3" xfId="8517"/>
    <cellStyle name="SAPBEXexcCritical5 2 2 3 2 2 3" xfId="8518"/>
    <cellStyle name="SAPBEXexcCritical5 2 2 3 2 2 3 2" xfId="8519"/>
    <cellStyle name="SAPBEXexcCritical5 2 2 3 2 2 3 2 2" xfId="8520"/>
    <cellStyle name="SAPBEXexcCritical5 2 2 3 2 2 4" xfId="8521"/>
    <cellStyle name="SAPBEXexcCritical5 2 2 3 2 2 4 2" xfId="8522"/>
    <cellStyle name="SAPBEXexcCritical5 2 2 3 2 3" xfId="8523"/>
    <cellStyle name="SAPBEXexcCritical5 2 2 3 2 3 2" xfId="8524"/>
    <cellStyle name="SAPBEXexcCritical5 2 2 3 2 3 2 2" xfId="8525"/>
    <cellStyle name="SAPBEXexcCritical5 2 2 3 2 3 3" xfId="8526"/>
    <cellStyle name="SAPBEXexcCritical5 2 2 3 2 4" xfId="8527"/>
    <cellStyle name="SAPBEXexcCritical5 2 2 3 2 4 2" xfId="8528"/>
    <cellStyle name="SAPBEXexcCritical5 2 2 3 2 4 2 2" xfId="8529"/>
    <cellStyle name="SAPBEXexcCritical5 2 2 3 2 5" xfId="8530"/>
    <cellStyle name="SAPBEXexcCritical5 2 2 3 2 5 2" xfId="8531"/>
    <cellStyle name="SAPBEXexcCritical5 2 2 3 2 6" xfId="32190"/>
    <cellStyle name="SAPBEXexcCritical5 2 2 3 2 7" xfId="32191"/>
    <cellStyle name="SAPBEXexcCritical5 2 2 3 2 8" xfId="49716"/>
    <cellStyle name="SAPBEXexcCritical5 2 2 3 20" xfId="32192"/>
    <cellStyle name="SAPBEXexcCritical5 2 2 3 21" xfId="32193"/>
    <cellStyle name="SAPBEXexcCritical5 2 2 3 22" xfId="32194"/>
    <cellStyle name="SAPBEXexcCritical5 2 2 3 23" xfId="32195"/>
    <cellStyle name="SAPBEXexcCritical5 2 2 3 24" xfId="32196"/>
    <cellStyle name="SAPBEXexcCritical5 2 2 3 25" xfId="32197"/>
    <cellStyle name="SAPBEXexcCritical5 2 2 3 26" xfId="32198"/>
    <cellStyle name="SAPBEXexcCritical5 2 2 3 27" xfId="32199"/>
    <cellStyle name="SAPBEXexcCritical5 2 2 3 28" xfId="48353"/>
    <cellStyle name="SAPBEXexcCritical5 2 2 3 29" xfId="49201"/>
    <cellStyle name="SAPBEXexcCritical5 2 2 3 3" xfId="32200"/>
    <cellStyle name="SAPBEXexcCritical5 2 2 3 4" xfId="32201"/>
    <cellStyle name="SAPBEXexcCritical5 2 2 3 5" xfId="32202"/>
    <cellStyle name="SAPBEXexcCritical5 2 2 3 6" xfId="32203"/>
    <cellStyle name="SAPBEXexcCritical5 2 2 3 7" xfId="32204"/>
    <cellStyle name="SAPBEXexcCritical5 2 2 3 8" xfId="32205"/>
    <cellStyle name="SAPBEXexcCritical5 2 2 3 9" xfId="32206"/>
    <cellStyle name="SAPBEXexcCritical5 2 2 30" xfId="32207"/>
    <cellStyle name="SAPBEXexcCritical5 2 2 31" xfId="32208"/>
    <cellStyle name="SAPBEXexcCritical5 2 2 32" xfId="32209"/>
    <cellStyle name="SAPBEXexcCritical5 2 2 33" xfId="48354"/>
    <cellStyle name="SAPBEXexcCritical5 2 2 34" xfId="49199"/>
    <cellStyle name="SAPBEXexcCritical5 2 2 4" xfId="837"/>
    <cellStyle name="SAPBEXexcCritical5 2 2 4 10" xfId="32210"/>
    <cellStyle name="SAPBEXexcCritical5 2 2 4 11" xfId="32211"/>
    <cellStyle name="SAPBEXexcCritical5 2 2 4 12" xfId="32212"/>
    <cellStyle name="SAPBEXexcCritical5 2 2 4 13" xfId="32213"/>
    <cellStyle name="SAPBEXexcCritical5 2 2 4 14" xfId="32214"/>
    <cellStyle name="SAPBEXexcCritical5 2 2 4 15" xfId="32215"/>
    <cellStyle name="SAPBEXexcCritical5 2 2 4 16" xfId="32216"/>
    <cellStyle name="SAPBEXexcCritical5 2 2 4 17" xfId="32217"/>
    <cellStyle name="SAPBEXexcCritical5 2 2 4 18" xfId="32218"/>
    <cellStyle name="SAPBEXexcCritical5 2 2 4 19" xfId="32219"/>
    <cellStyle name="SAPBEXexcCritical5 2 2 4 2" xfId="1800"/>
    <cellStyle name="SAPBEXexcCritical5 2 2 4 2 2" xfId="8532"/>
    <cellStyle name="SAPBEXexcCritical5 2 2 4 2 2 2" xfId="8533"/>
    <cellStyle name="SAPBEXexcCritical5 2 2 4 2 2 2 2" xfId="8534"/>
    <cellStyle name="SAPBEXexcCritical5 2 2 4 2 2 2 2 2" xfId="8535"/>
    <cellStyle name="SAPBEXexcCritical5 2 2 4 2 2 2 3" xfId="8536"/>
    <cellStyle name="SAPBEXexcCritical5 2 2 4 2 2 3" xfId="8537"/>
    <cellStyle name="SAPBEXexcCritical5 2 2 4 2 2 3 2" xfId="8538"/>
    <cellStyle name="SAPBEXexcCritical5 2 2 4 2 2 3 2 2" xfId="8539"/>
    <cellStyle name="SAPBEXexcCritical5 2 2 4 2 2 4" xfId="8540"/>
    <cellStyle name="SAPBEXexcCritical5 2 2 4 2 2 4 2" xfId="8541"/>
    <cellStyle name="SAPBEXexcCritical5 2 2 4 2 3" xfId="8542"/>
    <cellStyle name="SAPBEXexcCritical5 2 2 4 2 3 2" xfId="8543"/>
    <cellStyle name="SAPBEXexcCritical5 2 2 4 2 3 2 2" xfId="8544"/>
    <cellStyle name="SAPBEXexcCritical5 2 2 4 2 3 3" xfId="8545"/>
    <cellStyle name="SAPBEXexcCritical5 2 2 4 2 4" xfId="8546"/>
    <cellStyle name="SAPBEXexcCritical5 2 2 4 2 4 2" xfId="8547"/>
    <cellStyle name="SAPBEXexcCritical5 2 2 4 2 4 2 2" xfId="8548"/>
    <cellStyle name="SAPBEXexcCritical5 2 2 4 2 5" xfId="8549"/>
    <cellStyle name="SAPBEXexcCritical5 2 2 4 2 5 2" xfId="8550"/>
    <cellStyle name="SAPBEXexcCritical5 2 2 4 2 6" xfId="32220"/>
    <cellStyle name="SAPBEXexcCritical5 2 2 4 2 7" xfId="32221"/>
    <cellStyle name="SAPBEXexcCritical5 2 2 4 2 8" xfId="49717"/>
    <cellStyle name="SAPBEXexcCritical5 2 2 4 20" xfId="32222"/>
    <cellStyle name="SAPBEXexcCritical5 2 2 4 21" xfId="32223"/>
    <cellStyle name="SAPBEXexcCritical5 2 2 4 22" xfId="32224"/>
    <cellStyle name="SAPBEXexcCritical5 2 2 4 23" xfId="32225"/>
    <cellStyle name="SAPBEXexcCritical5 2 2 4 24" xfId="32226"/>
    <cellStyle name="SAPBEXexcCritical5 2 2 4 25" xfId="32227"/>
    <cellStyle name="SAPBEXexcCritical5 2 2 4 26" xfId="32228"/>
    <cellStyle name="SAPBEXexcCritical5 2 2 4 27" xfId="32229"/>
    <cellStyle name="SAPBEXexcCritical5 2 2 4 28" xfId="48355"/>
    <cellStyle name="SAPBEXexcCritical5 2 2 4 29" xfId="49202"/>
    <cellStyle name="SAPBEXexcCritical5 2 2 4 3" xfId="32230"/>
    <cellStyle name="SAPBEXexcCritical5 2 2 4 4" xfId="32231"/>
    <cellStyle name="SAPBEXexcCritical5 2 2 4 5" xfId="32232"/>
    <cellStyle name="SAPBEXexcCritical5 2 2 4 6" xfId="32233"/>
    <cellStyle name="SAPBEXexcCritical5 2 2 4 7" xfId="32234"/>
    <cellStyle name="SAPBEXexcCritical5 2 2 4 8" xfId="32235"/>
    <cellStyle name="SAPBEXexcCritical5 2 2 4 9" xfId="32236"/>
    <cellStyle name="SAPBEXexcCritical5 2 2 5" xfId="838"/>
    <cellStyle name="SAPBEXexcCritical5 2 2 5 10" xfId="32237"/>
    <cellStyle name="SAPBEXexcCritical5 2 2 5 11" xfId="32238"/>
    <cellStyle name="SAPBEXexcCritical5 2 2 5 12" xfId="32239"/>
    <cellStyle name="SAPBEXexcCritical5 2 2 5 13" xfId="32240"/>
    <cellStyle name="SAPBEXexcCritical5 2 2 5 14" xfId="32241"/>
    <cellStyle name="SAPBEXexcCritical5 2 2 5 15" xfId="32242"/>
    <cellStyle name="SAPBEXexcCritical5 2 2 5 16" xfId="32243"/>
    <cellStyle name="SAPBEXexcCritical5 2 2 5 17" xfId="32244"/>
    <cellStyle name="SAPBEXexcCritical5 2 2 5 18" xfId="32245"/>
    <cellStyle name="SAPBEXexcCritical5 2 2 5 19" xfId="32246"/>
    <cellStyle name="SAPBEXexcCritical5 2 2 5 2" xfId="1801"/>
    <cellStyle name="SAPBEXexcCritical5 2 2 5 2 2" xfId="8551"/>
    <cellStyle name="SAPBEXexcCritical5 2 2 5 2 2 2" xfId="8552"/>
    <cellStyle name="SAPBEXexcCritical5 2 2 5 2 2 2 2" xfId="8553"/>
    <cellStyle name="SAPBEXexcCritical5 2 2 5 2 2 2 2 2" xfId="8554"/>
    <cellStyle name="SAPBEXexcCritical5 2 2 5 2 2 2 3" xfId="8555"/>
    <cellStyle name="SAPBEXexcCritical5 2 2 5 2 2 3" xfId="8556"/>
    <cellStyle name="SAPBEXexcCritical5 2 2 5 2 2 3 2" xfId="8557"/>
    <cellStyle name="SAPBEXexcCritical5 2 2 5 2 2 3 2 2" xfId="8558"/>
    <cellStyle name="SAPBEXexcCritical5 2 2 5 2 2 4" xfId="8559"/>
    <cellStyle name="SAPBEXexcCritical5 2 2 5 2 2 4 2" xfId="8560"/>
    <cellStyle name="SAPBEXexcCritical5 2 2 5 2 3" xfId="8561"/>
    <cellStyle name="SAPBEXexcCritical5 2 2 5 2 3 2" xfId="8562"/>
    <cellStyle name="SAPBEXexcCritical5 2 2 5 2 3 2 2" xfId="8563"/>
    <cellStyle name="SAPBEXexcCritical5 2 2 5 2 3 3" xfId="8564"/>
    <cellStyle name="SAPBEXexcCritical5 2 2 5 2 4" xfId="8565"/>
    <cellStyle name="SAPBEXexcCritical5 2 2 5 2 4 2" xfId="8566"/>
    <cellStyle name="SAPBEXexcCritical5 2 2 5 2 4 2 2" xfId="8567"/>
    <cellStyle name="SAPBEXexcCritical5 2 2 5 2 5" xfId="8568"/>
    <cellStyle name="SAPBEXexcCritical5 2 2 5 2 5 2" xfId="8569"/>
    <cellStyle name="SAPBEXexcCritical5 2 2 5 2 6" xfId="32247"/>
    <cellStyle name="SAPBEXexcCritical5 2 2 5 2 7" xfId="32248"/>
    <cellStyle name="SAPBEXexcCritical5 2 2 5 2 8" xfId="49718"/>
    <cellStyle name="SAPBEXexcCritical5 2 2 5 20" xfId="32249"/>
    <cellStyle name="SAPBEXexcCritical5 2 2 5 21" xfId="32250"/>
    <cellStyle name="SAPBEXexcCritical5 2 2 5 22" xfId="32251"/>
    <cellStyle name="SAPBEXexcCritical5 2 2 5 23" xfId="32252"/>
    <cellStyle name="SAPBEXexcCritical5 2 2 5 24" xfId="32253"/>
    <cellStyle name="SAPBEXexcCritical5 2 2 5 25" xfId="32254"/>
    <cellStyle name="SAPBEXexcCritical5 2 2 5 26" xfId="32255"/>
    <cellStyle name="SAPBEXexcCritical5 2 2 5 27" xfId="32256"/>
    <cellStyle name="SAPBEXexcCritical5 2 2 5 28" xfId="48356"/>
    <cellStyle name="SAPBEXexcCritical5 2 2 5 29" xfId="49203"/>
    <cellStyle name="SAPBEXexcCritical5 2 2 5 3" xfId="32257"/>
    <cellStyle name="SAPBEXexcCritical5 2 2 5 4" xfId="32258"/>
    <cellStyle name="SAPBEXexcCritical5 2 2 5 5" xfId="32259"/>
    <cellStyle name="SAPBEXexcCritical5 2 2 5 6" xfId="32260"/>
    <cellStyle name="SAPBEXexcCritical5 2 2 5 7" xfId="32261"/>
    <cellStyle name="SAPBEXexcCritical5 2 2 5 8" xfId="32262"/>
    <cellStyle name="SAPBEXexcCritical5 2 2 5 9" xfId="32263"/>
    <cellStyle name="SAPBEXexcCritical5 2 2 6" xfId="839"/>
    <cellStyle name="SAPBEXexcCritical5 2 2 6 10" xfId="32264"/>
    <cellStyle name="SAPBEXexcCritical5 2 2 6 11" xfId="32265"/>
    <cellStyle name="SAPBEXexcCritical5 2 2 6 12" xfId="32266"/>
    <cellStyle name="SAPBEXexcCritical5 2 2 6 13" xfId="32267"/>
    <cellStyle name="SAPBEXexcCritical5 2 2 6 14" xfId="32268"/>
    <cellStyle name="SAPBEXexcCritical5 2 2 6 15" xfId="32269"/>
    <cellStyle name="SAPBEXexcCritical5 2 2 6 16" xfId="32270"/>
    <cellStyle name="SAPBEXexcCritical5 2 2 6 17" xfId="32271"/>
    <cellStyle name="SAPBEXexcCritical5 2 2 6 18" xfId="32272"/>
    <cellStyle name="SAPBEXexcCritical5 2 2 6 19" xfId="32273"/>
    <cellStyle name="SAPBEXexcCritical5 2 2 6 2" xfId="1802"/>
    <cellStyle name="SAPBEXexcCritical5 2 2 6 2 2" xfId="8570"/>
    <cellStyle name="SAPBEXexcCritical5 2 2 6 2 2 2" xfId="8571"/>
    <cellStyle name="SAPBEXexcCritical5 2 2 6 2 2 2 2" xfId="8572"/>
    <cellStyle name="SAPBEXexcCritical5 2 2 6 2 2 2 2 2" xfId="8573"/>
    <cellStyle name="SAPBEXexcCritical5 2 2 6 2 2 2 3" xfId="8574"/>
    <cellStyle name="SAPBEXexcCritical5 2 2 6 2 2 3" xfId="8575"/>
    <cellStyle name="SAPBEXexcCritical5 2 2 6 2 2 3 2" xfId="8576"/>
    <cellStyle name="SAPBEXexcCritical5 2 2 6 2 2 3 2 2" xfId="8577"/>
    <cellStyle name="SAPBEXexcCritical5 2 2 6 2 2 4" xfId="8578"/>
    <cellStyle name="SAPBEXexcCritical5 2 2 6 2 2 4 2" xfId="8579"/>
    <cellStyle name="SAPBEXexcCritical5 2 2 6 2 3" xfId="8580"/>
    <cellStyle name="SAPBEXexcCritical5 2 2 6 2 3 2" xfId="8581"/>
    <cellStyle name="SAPBEXexcCritical5 2 2 6 2 3 2 2" xfId="8582"/>
    <cellStyle name="SAPBEXexcCritical5 2 2 6 2 3 3" xfId="8583"/>
    <cellStyle name="SAPBEXexcCritical5 2 2 6 2 4" xfId="8584"/>
    <cellStyle name="SAPBEXexcCritical5 2 2 6 2 4 2" xfId="8585"/>
    <cellStyle name="SAPBEXexcCritical5 2 2 6 2 4 2 2" xfId="8586"/>
    <cellStyle name="SAPBEXexcCritical5 2 2 6 2 5" xfId="8587"/>
    <cellStyle name="SAPBEXexcCritical5 2 2 6 2 5 2" xfId="8588"/>
    <cellStyle name="SAPBEXexcCritical5 2 2 6 2 6" xfId="32274"/>
    <cellStyle name="SAPBEXexcCritical5 2 2 6 2 7" xfId="32275"/>
    <cellStyle name="SAPBEXexcCritical5 2 2 6 2 8" xfId="49719"/>
    <cellStyle name="SAPBEXexcCritical5 2 2 6 20" xfId="32276"/>
    <cellStyle name="SAPBEXexcCritical5 2 2 6 21" xfId="32277"/>
    <cellStyle name="SAPBEXexcCritical5 2 2 6 22" xfId="32278"/>
    <cellStyle name="SAPBEXexcCritical5 2 2 6 23" xfId="32279"/>
    <cellStyle name="SAPBEXexcCritical5 2 2 6 24" xfId="32280"/>
    <cellStyle name="SAPBEXexcCritical5 2 2 6 25" xfId="32281"/>
    <cellStyle name="SAPBEXexcCritical5 2 2 6 26" xfId="32282"/>
    <cellStyle name="SAPBEXexcCritical5 2 2 6 27" xfId="32283"/>
    <cellStyle name="SAPBEXexcCritical5 2 2 6 28" xfId="48357"/>
    <cellStyle name="SAPBEXexcCritical5 2 2 6 29" xfId="49204"/>
    <cellStyle name="SAPBEXexcCritical5 2 2 6 3" xfId="32284"/>
    <cellStyle name="SAPBEXexcCritical5 2 2 6 4" xfId="32285"/>
    <cellStyle name="SAPBEXexcCritical5 2 2 6 5" xfId="32286"/>
    <cellStyle name="SAPBEXexcCritical5 2 2 6 6" xfId="32287"/>
    <cellStyle name="SAPBEXexcCritical5 2 2 6 7" xfId="32288"/>
    <cellStyle name="SAPBEXexcCritical5 2 2 6 8" xfId="32289"/>
    <cellStyle name="SAPBEXexcCritical5 2 2 6 9" xfId="32290"/>
    <cellStyle name="SAPBEXexcCritical5 2 2 7" xfId="1803"/>
    <cellStyle name="SAPBEXexcCritical5 2 2 7 2" xfId="8589"/>
    <cellStyle name="SAPBEXexcCritical5 2 2 7 2 2" xfId="8590"/>
    <cellStyle name="SAPBEXexcCritical5 2 2 7 2 2 2" xfId="8591"/>
    <cellStyle name="SAPBEXexcCritical5 2 2 7 2 2 2 2" xfId="8592"/>
    <cellStyle name="SAPBEXexcCritical5 2 2 7 2 2 3" xfId="8593"/>
    <cellStyle name="SAPBEXexcCritical5 2 2 7 2 3" xfId="8594"/>
    <cellStyle name="SAPBEXexcCritical5 2 2 7 2 3 2" xfId="8595"/>
    <cellStyle name="SAPBEXexcCritical5 2 2 7 2 3 2 2" xfId="8596"/>
    <cellStyle name="SAPBEXexcCritical5 2 2 7 2 4" xfId="8597"/>
    <cellStyle name="SAPBEXexcCritical5 2 2 7 2 4 2" xfId="8598"/>
    <cellStyle name="SAPBEXexcCritical5 2 2 7 3" xfId="8599"/>
    <cellStyle name="SAPBEXexcCritical5 2 2 7 3 2" xfId="8600"/>
    <cellStyle name="SAPBEXexcCritical5 2 2 7 3 2 2" xfId="8601"/>
    <cellStyle name="SAPBEXexcCritical5 2 2 7 3 3" xfId="8602"/>
    <cellStyle name="SAPBEXexcCritical5 2 2 7 4" xfId="8603"/>
    <cellStyle name="SAPBEXexcCritical5 2 2 7 4 2" xfId="8604"/>
    <cellStyle name="SAPBEXexcCritical5 2 2 7 4 2 2" xfId="8605"/>
    <cellStyle name="SAPBEXexcCritical5 2 2 7 5" xfId="8606"/>
    <cellStyle name="SAPBEXexcCritical5 2 2 7 5 2" xfId="8607"/>
    <cellStyle name="SAPBEXexcCritical5 2 2 7 6" xfId="32291"/>
    <cellStyle name="SAPBEXexcCritical5 2 2 7 7" xfId="32292"/>
    <cellStyle name="SAPBEXexcCritical5 2 2 7 8" xfId="49714"/>
    <cellStyle name="SAPBEXexcCritical5 2 2 8" xfId="32293"/>
    <cellStyle name="SAPBEXexcCritical5 2 2 9" xfId="32294"/>
    <cellStyle name="SAPBEXexcCritical5 2 20" xfId="32295"/>
    <cellStyle name="SAPBEXexcCritical5 2 21" xfId="32296"/>
    <cellStyle name="SAPBEXexcCritical5 2 22" xfId="32297"/>
    <cellStyle name="SAPBEXexcCritical5 2 23" xfId="32298"/>
    <cellStyle name="SAPBEXexcCritical5 2 24" xfId="32299"/>
    <cellStyle name="SAPBEXexcCritical5 2 25" xfId="32300"/>
    <cellStyle name="SAPBEXexcCritical5 2 26" xfId="32301"/>
    <cellStyle name="SAPBEXexcCritical5 2 27" xfId="32302"/>
    <cellStyle name="SAPBEXexcCritical5 2 28" xfId="32303"/>
    <cellStyle name="SAPBEXexcCritical5 2 29" xfId="32304"/>
    <cellStyle name="SAPBEXexcCritical5 2 3" xfId="840"/>
    <cellStyle name="SAPBEXexcCritical5 2 3 10" xfId="32305"/>
    <cellStyle name="SAPBEXexcCritical5 2 3 11" xfId="32306"/>
    <cellStyle name="SAPBEXexcCritical5 2 3 12" xfId="32307"/>
    <cellStyle name="SAPBEXexcCritical5 2 3 13" xfId="32308"/>
    <cellStyle name="SAPBEXexcCritical5 2 3 14" xfId="32309"/>
    <cellStyle name="SAPBEXexcCritical5 2 3 15" xfId="32310"/>
    <cellStyle name="SAPBEXexcCritical5 2 3 16" xfId="32311"/>
    <cellStyle name="SAPBEXexcCritical5 2 3 17" xfId="32312"/>
    <cellStyle name="SAPBEXexcCritical5 2 3 18" xfId="32313"/>
    <cellStyle name="SAPBEXexcCritical5 2 3 19" xfId="32314"/>
    <cellStyle name="SAPBEXexcCritical5 2 3 2" xfId="1804"/>
    <cellStyle name="SAPBEXexcCritical5 2 3 2 2" xfId="8608"/>
    <cellStyle name="SAPBEXexcCritical5 2 3 2 2 2" xfId="8609"/>
    <cellStyle name="SAPBEXexcCritical5 2 3 2 2 2 2" xfId="8610"/>
    <cellStyle name="SAPBEXexcCritical5 2 3 2 2 2 2 2" xfId="8611"/>
    <cellStyle name="SAPBEXexcCritical5 2 3 2 2 2 3" xfId="8612"/>
    <cellStyle name="SAPBEXexcCritical5 2 3 2 2 3" xfId="8613"/>
    <cellStyle name="SAPBEXexcCritical5 2 3 2 2 3 2" xfId="8614"/>
    <cellStyle name="SAPBEXexcCritical5 2 3 2 2 3 2 2" xfId="8615"/>
    <cellStyle name="SAPBEXexcCritical5 2 3 2 2 4" xfId="8616"/>
    <cellStyle name="SAPBEXexcCritical5 2 3 2 2 4 2" xfId="8617"/>
    <cellStyle name="SAPBEXexcCritical5 2 3 2 3" xfId="8618"/>
    <cellStyle name="SAPBEXexcCritical5 2 3 2 3 2" xfId="8619"/>
    <cellStyle name="SAPBEXexcCritical5 2 3 2 3 2 2" xfId="8620"/>
    <cellStyle name="SAPBEXexcCritical5 2 3 2 3 3" xfId="8621"/>
    <cellStyle name="SAPBEXexcCritical5 2 3 2 4" xfId="8622"/>
    <cellStyle name="SAPBEXexcCritical5 2 3 2 4 2" xfId="8623"/>
    <cellStyle name="SAPBEXexcCritical5 2 3 2 4 2 2" xfId="8624"/>
    <cellStyle name="SAPBEXexcCritical5 2 3 2 5" xfId="8625"/>
    <cellStyle name="SAPBEXexcCritical5 2 3 2 5 2" xfId="8626"/>
    <cellStyle name="SAPBEXexcCritical5 2 3 2 6" xfId="32315"/>
    <cellStyle name="SAPBEXexcCritical5 2 3 2 7" xfId="32316"/>
    <cellStyle name="SAPBEXexcCritical5 2 3 2 8" xfId="49720"/>
    <cellStyle name="SAPBEXexcCritical5 2 3 20" xfId="32317"/>
    <cellStyle name="SAPBEXexcCritical5 2 3 21" xfId="32318"/>
    <cellStyle name="SAPBEXexcCritical5 2 3 22" xfId="32319"/>
    <cellStyle name="SAPBEXexcCritical5 2 3 23" xfId="32320"/>
    <cellStyle name="SAPBEXexcCritical5 2 3 24" xfId="32321"/>
    <cellStyle name="SAPBEXexcCritical5 2 3 25" xfId="32322"/>
    <cellStyle name="SAPBEXexcCritical5 2 3 26" xfId="32323"/>
    <cellStyle name="SAPBEXexcCritical5 2 3 27" xfId="32324"/>
    <cellStyle name="SAPBEXexcCritical5 2 3 28" xfId="48358"/>
    <cellStyle name="SAPBEXexcCritical5 2 3 29" xfId="49205"/>
    <cellStyle name="SAPBEXexcCritical5 2 3 3" xfId="32325"/>
    <cellStyle name="SAPBEXexcCritical5 2 3 4" xfId="32326"/>
    <cellStyle name="SAPBEXexcCritical5 2 3 5" xfId="32327"/>
    <cellStyle name="SAPBEXexcCritical5 2 3 6" xfId="32328"/>
    <cellStyle name="SAPBEXexcCritical5 2 3 7" xfId="32329"/>
    <cellStyle name="SAPBEXexcCritical5 2 3 8" xfId="32330"/>
    <cellStyle name="SAPBEXexcCritical5 2 3 9" xfId="32331"/>
    <cellStyle name="SAPBEXexcCritical5 2 30" xfId="32332"/>
    <cellStyle name="SAPBEXexcCritical5 2 31" xfId="32333"/>
    <cellStyle name="SAPBEXexcCritical5 2 32" xfId="32334"/>
    <cellStyle name="SAPBEXexcCritical5 2 33" xfId="48359"/>
    <cellStyle name="SAPBEXexcCritical5 2 34" xfId="49198"/>
    <cellStyle name="SAPBEXexcCritical5 2 4" xfId="841"/>
    <cellStyle name="SAPBEXexcCritical5 2 4 10" xfId="32335"/>
    <cellStyle name="SAPBEXexcCritical5 2 4 11" xfId="32336"/>
    <cellStyle name="SAPBEXexcCritical5 2 4 12" xfId="32337"/>
    <cellStyle name="SAPBEXexcCritical5 2 4 13" xfId="32338"/>
    <cellStyle name="SAPBEXexcCritical5 2 4 14" xfId="32339"/>
    <cellStyle name="SAPBEXexcCritical5 2 4 15" xfId="32340"/>
    <cellStyle name="SAPBEXexcCritical5 2 4 16" xfId="32341"/>
    <cellStyle name="SAPBEXexcCritical5 2 4 17" xfId="32342"/>
    <cellStyle name="SAPBEXexcCritical5 2 4 18" xfId="32343"/>
    <cellStyle name="SAPBEXexcCritical5 2 4 19" xfId="32344"/>
    <cellStyle name="SAPBEXexcCritical5 2 4 2" xfId="1805"/>
    <cellStyle name="SAPBEXexcCritical5 2 4 2 2" xfId="8627"/>
    <cellStyle name="SAPBEXexcCritical5 2 4 2 2 2" xfId="8628"/>
    <cellStyle name="SAPBEXexcCritical5 2 4 2 2 2 2" xfId="8629"/>
    <cellStyle name="SAPBEXexcCritical5 2 4 2 2 2 2 2" xfId="8630"/>
    <cellStyle name="SAPBEXexcCritical5 2 4 2 2 2 3" xfId="8631"/>
    <cellStyle name="SAPBEXexcCritical5 2 4 2 2 3" xfId="8632"/>
    <cellStyle name="SAPBEXexcCritical5 2 4 2 2 3 2" xfId="8633"/>
    <cellStyle name="SAPBEXexcCritical5 2 4 2 2 3 2 2" xfId="8634"/>
    <cellStyle name="SAPBEXexcCritical5 2 4 2 2 4" xfId="8635"/>
    <cellStyle name="SAPBEXexcCritical5 2 4 2 2 4 2" xfId="8636"/>
    <cellStyle name="SAPBEXexcCritical5 2 4 2 3" xfId="8637"/>
    <cellStyle name="SAPBEXexcCritical5 2 4 2 3 2" xfId="8638"/>
    <cellStyle name="SAPBEXexcCritical5 2 4 2 3 2 2" xfId="8639"/>
    <cellStyle name="SAPBEXexcCritical5 2 4 2 3 3" xfId="8640"/>
    <cellStyle name="SAPBEXexcCritical5 2 4 2 4" xfId="8641"/>
    <cellStyle name="SAPBEXexcCritical5 2 4 2 4 2" xfId="8642"/>
    <cellStyle name="SAPBEXexcCritical5 2 4 2 4 2 2" xfId="8643"/>
    <cellStyle name="SAPBEXexcCritical5 2 4 2 5" xfId="8644"/>
    <cellStyle name="SAPBEXexcCritical5 2 4 2 5 2" xfId="8645"/>
    <cellStyle name="SAPBEXexcCritical5 2 4 2 6" xfId="32345"/>
    <cellStyle name="SAPBEXexcCritical5 2 4 2 7" xfId="32346"/>
    <cellStyle name="SAPBEXexcCritical5 2 4 2 8" xfId="49721"/>
    <cellStyle name="SAPBEXexcCritical5 2 4 20" xfId="32347"/>
    <cellStyle name="SAPBEXexcCritical5 2 4 21" xfId="32348"/>
    <cellStyle name="SAPBEXexcCritical5 2 4 22" xfId="32349"/>
    <cellStyle name="SAPBEXexcCritical5 2 4 23" xfId="32350"/>
    <cellStyle name="SAPBEXexcCritical5 2 4 24" xfId="32351"/>
    <cellStyle name="SAPBEXexcCritical5 2 4 25" xfId="32352"/>
    <cellStyle name="SAPBEXexcCritical5 2 4 26" xfId="32353"/>
    <cellStyle name="SAPBEXexcCritical5 2 4 27" xfId="32354"/>
    <cellStyle name="SAPBEXexcCritical5 2 4 28" xfId="48360"/>
    <cellStyle name="SAPBEXexcCritical5 2 4 29" xfId="49206"/>
    <cellStyle name="SAPBEXexcCritical5 2 4 3" xfId="32355"/>
    <cellStyle name="SAPBEXexcCritical5 2 4 4" xfId="32356"/>
    <cellStyle name="SAPBEXexcCritical5 2 4 5" xfId="32357"/>
    <cellStyle name="SAPBEXexcCritical5 2 4 6" xfId="32358"/>
    <cellStyle name="SAPBEXexcCritical5 2 4 7" xfId="32359"/>
    <cellStyle name="SAPBEXexcCritical5 2 4 8" xfId="32360"/>
    <cellStyle name="SAPBEXexcCritical5 2 4 9" xfId="32361"/>
    <cellStyle name="SAPBEXexcCritical5 2 5" xfId="842"/>
    <cellStyle name="SAPBEXexcCritical5 2 5 10" xfId="32362"/>
    <cellStyle name="SAPBEXexcCritical5 2 5 11" xfId="32363"/>
    <cellStyle name="SAPBEXexcCritical5 2 5 12" xfId="32364"/>
    <cellStyle name="SAPBEXexcCritical5 2 5 13" xfId="32365"/>
    <cellStyle name="SAPBEXexcCritical5 2 5 14" xfId="32366"/>
    <cellStyle name="SAPBEXexcCritical5 2 5 15" xfId="32367"/>
    <cellStyle name="SAPBEXexcCritical5 2 5 16" xfId="32368"/>
    <cellStyle name="SAPBEXexcCritical5 2 5 17" xfId="32369"/>
    <cellStyle name="SAPBEXexcCritical5 2 5 18" xfId="32370"/>
    <cellStyle name="SAPBEXexcCritical5 2 5 19" xfId="32371"/>
    <cellStyle name="SAPBEXexcCritical5 2 5 2" xfId="1806"/>
    <cellStyle name="SAPBEXexcCritical5 2 5 2 2" xfId="8646"/>
    <cellStyle name="SAPBEXexcCritical5 2 5 2 2 2" xfId="8647"/>
    <cellStyle name="SAPBEXexcCritical5 2 5 2 2 2 2" xfId="8648"/>
    <cellStyle name="SAPBEXexcCritical5 2 5 2 2 2 2 2" xfId="8649"/>
    <cellStyle name="SAPBEXexcCritical5 2 5 2 2 2 3" xfId="8650"/>
    <cellStyle name="SAPBEXexcCritical5 2 5 2 2 3" xfId="8651"/>
    <cellStyle name="SAPBEXexcCritical5 2 5 2 2 3 2" xfId="8652"/>
    <cellStyle name="SAPBEXexcCritical5 2 5 2 2 3 2 2" xfId="8653"/>
    <cellStyle name="SAPBEXexcCritical5 2 5 2 2 4" xfId="8654"/>
    <cellStyle name="SAPBEXexcCritical5 2 5 2 2 4 2" xfId="8655"/>
    <cellStyle name="SAPBEXexcCritical5 2 5 2 3" xfId="8656"/>
    <cellStyle name="SAPBEXexcCritical5 2 5 2 3 2" xfId="8657"/>
    <cellStyle name="SAPBEXexcCritical5 2 5 2 3 2 2" xfId="8658"/>
    <cellStyle name="SAPBEXexcCritical5 2 5 2 3 3" xfId="8659"/>
    <cellStyle name="SAPBEXexcCritical5 2 5 2 4" xfId="8660"/>
    <cellStyle name="SAPBEXexcCritical5 2 5 2 4 2" xfId="8661"/>
    <cellStyle name="SAPBEXexcCritical5 2 5 2 4 2 2" xfId="8662"/>
    <cellStyle name="SAPBEXexcCritical5 2 5 2 5" xfId="8663"/>
    <cellStyle name="SAPBEXexcCritical5 2 5 2 5 2" xfId="8664"/>
    <cellStyle name="SAPBEXexcCritical5 2 5 2 6" xfId="32372"/>
    <cellStyle name="SAPBEXexcCritical5 2 5 2 7" xfId="32373"/>
    <cellStyle name="SAPBEXexcCritical5 2 5 2 8" xfId="49722"/>
    <cellStyle name="SAPBEXexcCritical5 2 5 20" xfId="32374"/>
    <cellStyle name="SAPBEXexcCritical5 2 5 21" xfId="32375"/>
    <cellStyle name="SAPBEXexcCritical5 2 5 22" xfId="32376"/>
    <cellStyle name="SAPBEXexcCritical5 2 5 23" xfId="32377"/>
    <cellStyle name="SAPBEXexcCritical5 2 5 24" xfId="32378"/>
    <cellStyle name="SAPBEXexcCritical5 2 5 25" xfId="32379"/>
    <cellStyle name="SAPBEXexcCritical5 2 5 26" xfId="32380"/>
    <cellStyle name="SAPBEXexcCritical5 2 5 27" xfId="32381"/>
    <cellStyle name="SAPBEXexcCritical5 2 5 28" xfId="48361"/>
    <cellStyle name="SAPBEXexcCritical5 2 5 29" xfId="49207"/>
    <cellStyle name="SAPBEXexcCritical5 2 5 3" xfId="32382"/>
    <cellStyle name="SAPBEXexcCritical5 2 5 4" xfId="32383"/>
    <cellStyle name="SAPBEXexcCritical5 2 5 5" xfId="32384"/>
    <cellStyle name="SAPBEXexcCritical5 2 5 6" xfId="32385"/>
    <cellStyle name="SAPBEXexcCritical5 2 5 7" xfId="32386"/>
    <cellStyle name="SAPBEXexcCritical5 2 5 8" xfId="32387"/>
    <cellStyle name="SAPBEXexcCritical5 2 5 9" xfId="32388"/>
    <cellStyle name="SAPBEXexcCritical5 2 6" xfId="843"/>
    <cellStyle name="SAPBEXexcCritical5 2 6 10" xfId="32389"/>
    <cellStyle name="SAPBEXexcCritical5 2 6 11" xfId="32390"/>
    <cellStyle name="SAPBEXexcCritical5 2 6 12" xfId="32391"/>
    <cellStyle name="SAPBEXexcCritical5 2 6 13" xfId="32392"/>
    <cellStyle name="SAPBEXexcCritical5 2 6 14" xfId="32393"/>
    <cellStyle name="SAPBEXexcCritical5 2 6 15" xfId="32394"/>
    <cellStyle name="SAPBEXexcCritical5 2 6 16" xfId="32395"/>
    <cellStyle name="SAPBEXexcCritical5 2 6 17" xfId="32396"/>
    <cellStyle name="SAPBEXexcCritical5 2 6 18" xfId="32397"/>
    <cellStyle name="SAPBEXexcCritical5 2 6 19" xfId="32398"/>
    <cellStyle name="SAPBEXexcCritical5 2 6 2" xfId="1807"/>
    <cellStyle name="SAPBEXexcCritical5 2 6 2 2" xfId="8665"/>
    <cellStyle name="SAPBEXexcCritical5 2 6 2 2 2" xfId="8666"/>
    <cellStyle name="SAPBEXexcCritical5 2 6 2 2 2 2" xfId="8667"/>
    <cellStyle name="SAPBEXexcCritical5 2 6 2 2 2 2 2" xfId="8668"/>
    <cellStyle name="SAPBEXexcCritical5 2 6 2 2 2 3" xfId="8669"/>
    <cellStyle name="SAPBEXexcCritical5 2 6 2 2 3" xfId="8670"/>
    <cellStyle name="SAPBEXexcCritical5 2 6 2 2 3 2" xfId="8671"/>
    <cellStyle name="SAPBEXexcCritical5 2 6 2 2 3 2 2" xfId="8672"/>
    <cellStyle name="SAPBEXexcCritical5 2 6 2 2 4" xfId="8673"/>
    <cellStyle name="SAPBEXexcCritical5 2 6 2 2 4 2" xfId="8674"/>
    <cellStyle name="SAPBEXexcCritical5 2 6 2 3" xfId="8675"/>
    <cellStyle name="SAPBEXexcCritical5 2 6 2 3 2" xfId="8676"/>
    <cellStyle name="SAPBEXexcCritical5 2 6 2 3 2 2" xfId="8677"/>
    <cellStyle name="SAPBEXexcCritical5 2 6 2 3 3" xfId="8678"/>
    <cellStyle name="SAPBEXexcCritical5 2 6 2 4" xfId="8679"/>
    <cellStyle name="SAPBEXexcCritical5 2 6 2 4 2" xfId="8680"/>
    <cellStyle name="SAPBEXexcCritical5 2 6 2 4 2 2" xfId="8681"/>
    <cellStyle name="SAPBEXexcCritical5 2 6 2 5" xfId="8682"/>
    <cellStyle name="SAPBEXexcCritical5 2 6 2 5 2" xfId="8683"/>
    <cellStyle name="SAPBEXexcCritical5 2 6 2 6" xfId="32399"/>
    <cellStyle name="SAPBEXexcCritical5 2 6 2 7" xfId="32400"/>
    <cellStyle name="SAPBEXexcCritical5 2 6 2 8" xfId="49723"/>
    <cellStyle name="SAPBEXexcCritical5 2 6 20" xfId="32401"/>
    <cellStyle name="SAPBEXexcCritical5 2 6 21" xfId="32402"/>
    <cellStyle name="SAPBEXexcCritical5 2 6 22" xfId="32403"/>
    <cellStyle name="SAPBEXexcCritical5 2 6 23" xfId="32404"/>
    <cellStyle name="SAPBEXexcCritical5 2 6 24" xfId="32405"/>
    <cellStyle name="SAPBEXexcCritical5 2 6 25" xfId="32406"/>
    <cellStyle name="SAPBEXexcCritical5 2 6 26" xfId="32407"/>
    <cellStyle name="SAPBEXexcCritical5 2 6 27" xfId="32408"/>
    <cellStyle name="SAPBEXexcCritical5 2 6 28" xfId="48362"/>
    <cellStyle name="SAPBEXexcCritical5 2 6 29" xfId="49208"/>
    <cellStyle name="SAPBEXexcCritical5 2 6 3" xfId="32409"/>
    <cellStyle name="SAPBEXexcCritical5 2 6 4" xfId="32410"/>
    <cellStyle name="SAPBEXexcCritical5 2 6 5" xfId="32411"/>
    <cellStyle name="SAPBEXexcCritical5 2 6 6" xfId="32412"/>
    <cellStyle name="SAPBEXexcCritical5 2 6 7" xfId="32413"/>
    <cellStyle name="SAPBEXexcCritical5 2 6 8" xfId="32414"/>
    <cellStyle name="SAPBEXexcCritical5 2 6 9" xfId="32415"/>
    <cellStyle name="SAPBEXexcCritical5 2 7" xfId="1808"/>
    <cellStyle name="SAPBEXexcCritical5 2 7 2" xfId="8684"/>
    <cellStyle name="SAPBEXexcCritical5 2 7 2 2" xfId="8685"/>
    <cellStyle name="SAPBEXexcCritical5 2 7 2 2 2" xfId="8686"/>
    <cellStyle name="SAPBEXexcCritical5 2 7 2 2 2 2" xfId="8687"/>
    <cellStyle name="SAPBEXexcCritical5 2 7 2 2 3" xfId="8688"/>
    <cellStyle name="SAPBEXexcCritical5 2 7 2 3" xfId="8689"/>
    <cellStyle name="SAPBEXexcCritical5 2 7 2 3 2" xfId="8690"/>
    <cellStyle name="SAPBEXexcCritical5 2 7 2 3 2 2" xfId="8691"/>
    <cellStyle name="SAPBEXexcCritical5 2 7 2 4" xfId="8692"/>
    <cellStyle name="SAPBEXexcCritical5 2 7 2 4 2" xfId="8693"/>
    <cellStyle name="SAPBEXexcCritical5 2 7 3" xfId="8694"/>
    <cellStyle name="SAPBEXexcCritical5 2 7 3 2" xfId="8695"/>
    <cellStyle name="SAPBEXexcCritical5 2 7 3 2 2" xfId="8696"/>
    <cellStyle name="SAPBEXexcCritical5 2 7 3 3" xfId="8697"/>
    <cellStyle name="SAPBEXexcCritical5 2 7 4" xfId="8698"/>
    <cellStyle name="SAPBEXexcCritical5 2 7 4 2" xfId="8699"/>
    <cellStyle name="SAPBEXexcCritical5 2 7 4 2 2" xfId="8700"/>
    <cellStyle name="SAPBEXexcCritical5 2 7 5" xfId="8701"/>
    <cellStyle name="SAPBEXexcCritical5 2 7 5 2" xfId="8702"/>
    <cellStyle name="SAPBEXexcCritical5 2 7 6" xfId="32416"/>
    <cellStyle name="SAPBEXexcCritical5 2 7 7" xfId="32417"/>
    <cellStyle name="SAPBEXexcCritical5 2 7 8" xfId="49713"/>
    <cellStyle name="SAPBEXexcCritical5 2 8" xfId="32418"/>
    <cellStyle name="SAPBEXexcCritical5 2 9" xfId="32419"/>
    <cellStyle name="SAPBEXexcCritical5 20" xfId="32420"/>
    <cellStyle name="SAPBEXexcCritical5 21" xfId="32421"/>
    <cellStyle name="SAPBEXexcCritical5 22" xfId="32422"/>
    <cellStyle name="SAPBEXexcCritical5 23" xfId="32423"/>
    <cellStyle name="SAPBEXexcCritical5 24" xfId="32424"/>
    <cellStyle name="SAPBEXexcCritical5 25" xfId="32425"/>
    <cellStyle name="SAPBEXexcCritical5 26" xfId="32426"/>
    <cellStyle name="SAPBEXexcCritical5 27" xfId="32427"/>
    <cellStyle name="SAPBEXexcCritical5 28" xfId="32428"/>
    <cellStyle name="SAPBEXexcCritical5 29" xfId="32429"/>
    <cellStyle name="SAPBEXexcCritical5 3" xfId="519"/>
    <cellStyle name="SAPBEXexcCritical5 3 10" xfId="32430"/>
    <cellStyle name="SAPBEXexcCritical5 3 11" xfId="32431"/>
    <cellStyle name="SAPBEXexcCritical5 3 12" xfId="32432"/>
    <cellStyle name="SAPBEXexcCritical5 3 13" xfId="32433"/>
    <cellStyle name="SAPBEXexcCritical5 3 14" xfId="32434"/>
    <cellStyle name="SAPBEXexcCritical5 3 15" xfId="32435"/>
    <cellStyle name="SAPBEXexcCritical5 3 16" xfId="32436"/>
    <cellStyle name="SAPBEXexcCritical5 3 17" xfId="32437"/>
    <cellStyle name="SAPBEXexcCritical5 3 18" xfId="32438"/>
    <cellStyle name="SAPBEXexcCritical5 3 19" xfId="32439"/>
    <cellStyle name="SAPBEXexcCritical5 3 2" xfId="844"/>
    <cellStyle name="SAPBEXexcCritical5 3 2 10" xfId="32440"/>
    <cellStyle name="SAPBEXexcCritical5 3 2 11" xfId="32441"/>
    <cellStyle name="SAPBEXexcCritical5 3 2 12" xfId="32442"/>
    <cellStyle name="SAPBEXexcCritical5 3 2 13" xfId="32443"/>
    <cellStyle name="SAPBEXexcCritical5 3 2 14" xfId="32444"/>
    <cellStyle name="SAPBEXexcCritical5 3 2 15" xfId="32445"/>
    <cellStyle name="SAPBEXexcCritical5 3 2 16" xfId="32446"/>
    <cellStyle name="SAPBEXexcCritical5 3 2 17" xfId="32447"/>
    <cellStyle name="SAPBEXexcCritical5 3 2 18" xfId="32448"/>
    <cellStyle name="SAPBEXexcCritical5 3 2 19" xfId="32449"/>
    <cellStyle name="SAPBEXexcCritical5 3 2 2" xfId="1809"/>
    <cellStyle name="SAPBEXexcCritical5 3 2 2 2" xfId="8703"/>
    <cellStyle name="SAPBEXexcCritical5 3 2 2 2 2" xfId="8704"/>
    <cellStyle name="SAPBEXexcCritical5 3 2 2 2 2 2" xfId="8705"/>
    <cellStyle name="SAPBEXexcCritical5 3 2 2 2 2 2 2" xfId="8706"/>
    <cellStyle name="SAPBEXexcCritical5 3 2 2 2 2 3" xfId="8707"/>
    <cellStyle name="SAPBEXexcCritical5 3 2 2 2 3" xfId="8708"/>
    <cellStyle name="SAPBEXexcCritical5 3 2 2 2 3 2" xfId="8709"/>
    <cellStyle name="SAPBEXexcCritical5 3 2 2 2 3 2 2" xfId="8710"/>
    <cellStyle name="SAPBEXexcCritical5 3 2 2 2 4" xfId="8711"/>
    <cellStyle name="SAPBEXexcCritical5 3 2 2 2 4 2" xfId="8712"/>
    <cellStyle name="SAPBEXexcCritical5 3 2 2 3" xfId="8713"/>
    <cellStyle name="SAPBEXexcCritical5 3 2 2 3 2" xfId="8714"/>
    <cellStyle name="SAPBEXexcCritical5 3 2 2 3 2 2" xfId="8715"/>
    <cellStyle name="SAPBEXexcCritical5 3 2 2 3 3" xfId="8716"/>
    <cellStyle name="SAPBEXexcCritical5 3 2 2 4" xfId="8717"/>
    <cellStyle name="SAPBEXexcCritical5 3 2 2 4 2" xfId="8718"/>
    <cellStyle name="SAPBEXexcCritical5 3 2 2 4 2 2" xfId="8719"/>
    <cellStyle name="SAPBEXexcCritical5 3 2 2 5" xfId="8720"/>
    <cellStyle name="SAPBEXexcCritical5 3 2 2 5 2" xfId="8721"/>
    <cellStyle name="SAPBEXexcCritical5 3 2 2 6" xfId="32450"/>
    <cellStyle name="SAPBEXexcCritical5 3 2 2 7" xfId="32451"/>
    <cellStyle name="SAPBEXexcCritical5 3 2 2 8" xfId="49725"/>
    <cellStyle name="SAPBEXexcCritical5 3 2 20" xfId="32452"/>
    <cellStyle name="SAPBEXexcCritical5 3 2 21" xfId="32453"/>
    <cellStyle name="SAPBEXexcCritical5 3 2 22" xfId="32454"/>
    <cellStyle name="SAPBEXexcCritical5 3 2 23" xfId="32455"/>
    <cellStyle name="SAPBEXexcCritical5 3 2 24" xfId="32456"/>
    <cellStyle name="SAPBEXexcCritical5 3 2 25" xfId="32457"/>
    <cellStyle name="SAPBEXexcCritical5 3 2 26" xfId="32458"/>
    <cellStyle name="SAPBEXexcCritical5 3 2 27" xfId="32459"/>
    <cellStyle name="SAPBEXexcCritical5 3 2 28" xfId="48363"/>
    <cellStyle name="SAPBEXexcCritical5 3 2 29" xfId="49210"/>
    <cellStyle name="SAPBEXexcCritical5 3 2 3" xfId="32460"/>
    <cellStyle name="SAPBEXexcCritical5 3 2 4" xfId="32461"/>
    <cellStyle name="SAPBEXexcCritical5 3 2 5" xfId="32462"/>
    <cellStyle name="SAPBEXexcCritical5 3 2 6" xfId="32463"/>
    <cellStyle name="SAPBEXexcCritical5 3 2 7" xfId="32464"/>
    <cellStyle name="SAPBEXexcCritical5 3 2 8" xfId="32465"/>
    <cellStyle name="SAPBEXexcCritical5 3 2 9" xfId="32466"/>
    <cellStyle name="SAPBEXexcCritical5 3 20" xfId="32467"/>
    <cellStyle name="SAPBEXexcCritical5 3 21" xfId="32468"/>
    <cellStyle name="SAPBEXexcCritical5 3 22" xfId="32469"/>
    <cellStyle name="SAPBEXexcCritical5 3 23" xfId="32470"/>
    <cellStyle name="SAPBEXexcCritical5 3 24" xfId="32471"/>
    <cellStyle name="SAPBEXexcCritical5 3 25" xfId="32472"/>
    <cellStyle name="SAPBEXexcCritical5 3 26" xfId="32473"/>
    <cellStyle name="SAPBEXexcCritical5 3 27" xfId="32474"/>
    <cellStyle name="SAPBEXexcCritical5 3 28" xfId="32475"/>
    <cellStyle name="SAPBEXexcCritical5 3 29" xfId="32476"/>
    <cellStyle name="SAPBEXexcCritical5 3 3" xfId="845"/>
    <cellStyle name="SAPBEXexcCritical5 3 3 10" xfId="32477"/>
    <cellStyle name="SAPBEXexcCritical5 3 3 11" xfId="32478"/>
    <cellStyle name="SAPBEXexcCritical5 3 3 12" xfId="32479"/>
    <cellStyle name="SAPBEXexcCritical5 3 3 13" xfId="32480"/>
    <cellStyle name="SAPBEXexcCritical5 3 3 14" xfId="32481"/>
    <cellStyle name="SAPBEXexcCritical5 3 3 15" xfId="32482"/>
    <cellStyle name="SAPBEXexcCritical5 3 3 16" xfId="32483"/>
    <cellStyle name="SAPBEXexcCritical5 3 3 17" xfId="32484"/>
    <cellStyle name="SAPBEXexcCritical5 3 3 18" xfId="32485"/>
    <cellStyle name="SAPBEXexcCritical5 3 3 19" xfId="32486"/>
    <cellStyle name="SAPBEXexcCritical5 3 3 2" xfId="1810"/>
    <cellStyle name="SAPBEXexcCritical5 3 3 2 2" xfId="8722"/>
    <cellStyle name="SAPBEXexcCritical5 3 3 2 2 2" xfId="8723"/>
    <cellStyle name="SAPBEXexcCritical5 3 3 2 2 2 2" xfId="8724"/>
    <cellStyle name="SAPBEXexcCritical5 3 3 2 2 2 2 2" xfId="8725"/>
    <cellStyle name="SAPBEXexcCritical5 3 3 2 2 2 3" xfId="8726"/>
    <cellStyle name="SAPBEXexcCritical5 3 3 2 2 3" xfId="8727"/>
    <cellStyle name="SAPBEXexcCritical5 3 3 2 2 3 2" xfId="8728"/>
    <cellStyle name="SAPBEXexcCritical5 3 3 2 2 3 2 2" xfId="8729"/>
    <cellStyle name="SAPBEXexcCritical5 3 3 2 2 4" xfId="8730"/>
    <cellStyle name="SAPBEXexcCritical5 3 3 2 2 4 2" xfId="8731"/>
    <cellStyle name="SAPBEXexcCritical5 3 3 2 3" xfId="8732"/>
    <cellStyle name="SAPBEXexcCritical5 3 3 2 3 2" xfId="8733"/>
    <cellStyle name="SAPBEXexcCritical5 3 3 2 3 2 2" xfId="8734"/>
    <cellStyle name="SAPBEXexcCritical5 3 3 2 3 3" xfId="8735"/>
    <cellStyle name="SAPBEXexcCritical5 3 3 2 4" xfId="8736"/>
    <cellStyle name="SAPBEXexcCritical5 3 3 2 4 2" xfId="8737"/>
    <cellStyle name="SAPBEXexcCritical5 3 3 2 4 2 2" xfId="8738"/>
    <cellStyle name="SAPBEXexcCritical5 3 3 2 5" xfId="8739"/>
    <cellStyle name="SAPBEXexcCritical5 3 3 2 5 2" xfId="8740"/>
    <cellStyle name="SAPBEXexcCritical5 3 3 2 6" xfId="32487"/>
    <cellStyle name="SAPBEXexcCritical5 3 3 2 7" xfId="32488"/>
    <cellStyle name="SAPBEXexcCritical5 3 3 2 8" xfId="49726"/>
    <cellStyle name="SAPBEXexcCritical5 3 3 20" xfId="32489"/>
    <cellStyle name="SAPBEXexcCritical5 3 3 21" xfId="32490"/>
    <cellStyle name="SAPBEXexcCritical5 3 3 22" xfId="32491"/>
    <cellStyle name="SAPBEXexcCritical5 3 3 23" xfId="32492"/>
    <cellStyle name="SAPBEXexcCritical5 3 3 24" xfId="32493"/>
    <cellStyle name="SAPBEXexcCritical5 3 3 25" xfId="32494"/>
    <cellStyle name="SAPBEXexcCritical5 3 3 26" xfId="32495"/>
    <cellStyle name="SAPBEXexcCritical5 3 3 27" xfId="32496"/>
    <cellStyle name="SAPBEXexcCritical5 3 3 28" xfId="48364"/>
    <cellStyle name="SAPBEXexcCritical5 3 3 29" xfId="49211"/>
    <cellStyle name="SAPBEXexcCritical5 3 3 3" xfId="32497"/>
    <cellStyle name="SAPBEXexcCritical5 3 3 4" xfId="32498"/>
    <cellStyle name="SAPBEXexcCritical5 3 3 5" xfId="32499"/>
    <cellStyle name="SAPBEXexcCritical5 3 3 6" xfId="32500"/>
    <cellStyle name="SAPBEXexcCritical5 3 3 7" xfId="32501"/>
    <cellStyle name="SAPBEXexcCritical5 3 3 8" xfId="32502"/>
    <cellStyle name="SAPBEXexcCritical5 3 3 9" xfId="32503"/>
    <cellStyle name="SAPBEXexcCritical5 3 30" xfId="32504"/>
    <cellStyle name="SAPBEXexcCritical5 3 31" xfId="32505"/>
    <cellStyle name="SAPBEXexcCritical5 3 32" xfId="32506"/>
    <cellStyle name="SAPBEXexcCritical5 3 33" xfId="48365"/>
    <cellStyle name="SAPBEXexcCritical5 3 34" xfId="49209"/>
    <cellStyle name="SAPBEXexcCritical5 3 4" xfId="846"/>
    <cellStyle name="SAPBEXexcCritical5 3 4 10" xfId="32507"/>
    <cellStyle name="SAPBEXexcCritical5 3 4 11" xfId="32508"/>
    <cellStyle name="SAPBEXexcCritical5 3 4 12" xfId="32509"/>
    <cellStyle name="SAPBEXexcCritical5 3 4 13" xfId="32510"/>
    <cellStyle name="SAPBEXexcCritical5 3 4 14" xfId="32511"/>
    <cellStyle name="SAPBEXexcCritical5 3 4 15" xfId="32512"/>
    <cellStyle name="SAPBEXexcCritical5 3 4 16" xfId="32513"/>
    <cellStyle name="SAPBEXexcCritical5 3 4 17" xfId="32514"/>
    <cellStyle name="SAPBEXexcCritical5 3 4 18" xfId="32515"/>
    <cellStyle name="SAPBEXexcCritical5 3 4 19" xfId="32516"/>
    <cellStyle name="SAPBEXexcCritical5 3 4 2" xfId="1811"/>
    <cellStyle name="SAPBEXexcCritical5 3 4 2 2" xfId="8741"/>
    <cellStyle name="SAPBEXexcCritical5 3 4 2 2 2" xfId="8742"/>
    <cellStyle name="SAPBEXexcCritical5 3 4 2 2 2 2" xfId="8743"/>
    <cellStyle name="SAPBEXexcCritical5 3 4 2 2 2 2 2" xfId="8744"/>
    <cellStyle name="SAPBEXexcCritical5 3 4 2 2 2 3" xfId="8745"/>
    <cellStyle name="SAPBEXexcCritical5 3 4 2 2 3" xfId="8746"/>
    <cellStyle name="SAPBEXexcCritical5 3 4 2 2 3 2" xfId="8747"/>
    <cellStyle name="SAPBEXexcCritical5 3 4 2 2 3 2 2" xfId="8748"/>
    <cellStyle name="SAPBEXexcCritical5 3 4 2 2 4" xfId="8749"/>
    <cellStyle name="SAPBEXexcCritical5 3 4 2 2 4 2" xfId="8750"/>
    <cellStyle name="SAPBEXexcCritical5 3 4 2 3" xfId="8751"/>
    <cellStyle name="SAPBEXexcCritical5 3 4 2 3 2" xfId="8752"/>
    <cellStyle name="SAPBEXexcCritical5 3 4 2 3 2 2" xfId="8753"/>
    <cellStyle name="SAPBEXexcCritical5 3 4 2 3 3" xfId="8754"/>
    <cellStyle name="SAPBEXexcCritical5 3 4 2 4" xfId="8755"/>
    <cellStyle name="SAPBEXexcCritical5 3 4 2 4 2" xfId="8756"/>
    <cellStyle name="SAPBEXexcCritical5 3 4 2 4 2 2" xfId="8757"/>
    <cellStyle name="SAPBEXexcCritical5 3 4 2 5" xfId="8758"/>
    <cellStyle name="SAPBEXexcCritical5 3 4 2 5 2" xfId="8759"/>
    <cellStyle name="SAPBEXexcCritical5 3 4 2 6" xfId="32517"/>
    <cellStyle name="SAPBEXexcCritical5 3 4 2 7" xfId="32518"/>
    <cellStyle name="SAPBEXexcCritical5 3 4 2 8" xfId="49727"/>
    <cellStyle name="SAPBEXexcCritical5 3 4 20" xfId="32519"/>
    <cellStyle name="SAPBEXexcCritical5 3 4 21" xfId="32520"/>
    <cellStyle name="SAPBEXexcCritical5 3 4 22" xfId="32521"/>
    <cellStyle name="SAPBEXexcCritical5 3 4 23" xfId="32522"/>
    <cellStyle name="SAPBEXexcCritical5 3 4 24" xfId="32523"/>
    <cellStyle name="SAPBEXexcCritical5 3 4 25" xfId="32524"/>
    <cellStyle name="SAPBEXexcCritical5 3 4 26" xfId="32525"/>
    <cellStyle name="SAPBEXexcCritical5 3 4 27" xfId="32526"/>
    <cellStyle name="SAPBEXexcCritical5 3 4 28" xfId="48366"/>
    <cellStyle name="SAPBEXexcCritical5 3 4 29" xfId="49212"/>
    <cellStyle name="SAPBEXexcCritical5 3 4 3" xfId="32527"/>
    <cellStyle name="SAPBEXexcCritical5 3 4 4" xfId="32528"/>
    <cellStyle name="SAPBEXexcCritical5 3 4 5" xfId="32529"/>
    <cellStyle name="SAPBEXexcCritical5 3 4 6" xfId="32530"/>
    <cellStyle name="SAPBEXexcCritical5 3 4 7" xfId="32531"/>
    <cellStyle name="SAPBEXexcCritical5 3 4 8" xfId="32532"/>
    <cellStyle name="SAPBEXexcCritical5 3 4 9" xfId="32533"/>
    <cellStyle name="SAPBEXexcCritical5 3 5" xfId="847"/>
    <cellStyle name="SAPBEXexcCritical5 3 5 10" xfId="32534"/>
    <cellStyle name="SAPBEXexcCritical5 3 5 11" xfId="32535"/>
    <cellStyle name="SAPBEXexcCritical5 3 5 12" xfId="32536"/>
    <cellStyle name="SAPBEXexcCritical5 3 5 13" xfId="32537"/>
    <cellStyle name="SAPBEXexcCritical5 3 5 14" xfId="32538"/>
    <cellStyle name="SAPBEXexcCritical5 3 5 15" xfId="32539"/>
    <cellStyle name="SAPBEXexcCritical5 3 5 16" xfId="32540"/>
    <cellStyle name="SAPBEXexcCritical5 3 5 17" xfId="32541"/>
    <cellStyle name="SAPBEXexcCritical5 3 5 18" xfId="32542"/>
    <cellStyle name="SAPBEXexcCritical5 3 5 19" xfId="32543"/>
    <cellStyle name="SAPBEXexcCritical5 3 5 2" xfId="1812"/>
    <cellStyle name="SAPBEXexcCritical5 3 5 2 2" xfId="8760"/>
    <cellStyle name="SAPBEXexcCritical5 3 5 2 2 2" xfId="8761"/>
    <cellStyle name="SAPBEXexcCritical5 3 5 2 2 2 2" xfId="8762"/>
    <cellStyle name="SAPBEXexcCritical5 3 5 2 2 2 2 2" xfId="8763"/>
    <cellStyle name="SAPBEXexcCritical5 3 5 2 2 2 3" xfId="8764"/>
    <cellStyle name="SAPBEXexcCritical5 3 5 2 2 3" xfId="8765"/>
    <cellStyle name="SAPBEXexcCritical5 3 5 2 2 3 2" xfId="8766"/>
    <cellStyle name="SAPBEXexcCritical5 3 5 2 2 3 2 2" xfId="8767"/>
    <cellStyle name="SAPBEXexcCritical5 3 5 2 2 4" xfId="8768"/>
    <cellStyle name="SAPBEXexcCritical5 3 5 2 2 4 2" xfId="8769"/>
    <cellStyle name="SAPBEXexcCritical5 3 5 2 3" xfId="8770"/>
    <cellStyle name="SAPBEXexcCritical5 3 5 2 3 2" xfId="8771"/>
    <cellStyle name="SAPBEXexcCritical5 3 5 2 3 2 2" xfId="8772"/>
    <cellStyle name="SAPBEXexcCritical5 3 5 2 3 3" xfId="8773"/>
    <cellStyle name="SAPBEXexcCritical5 3 5 2 4" xfId="8774"/>
    <cellStyle name="SAPBEXexcCritical5 3 5 2 4 2" xfId="8775"/>
    <cellStyle name="SAPBEXexcCritical5 3 5 2 4 2 2" xfId="8776"/>
    <cellStyle name="SAPBEXexcCritical5 3 5 2 5" xfId="8777"/>
    <cellStyle name="SAPBEXexcCritical5 3 5 2 5 2" xfId="8778"/>
    <cellStyle name="SAPBEXexcCritical5 3 5 2 6" xfId="32544"/>
    <cellStyle name="SAPBEXexcCritical5 3 5 2 7" xfId="32545"/>
    <cellStyle name="SAPBEXexcCritical5 3 5 2 8" xfId="49728"/>
    <cellStyle name="SAPBEXexcCritical5 3 5 20" xfId="32546"/>
    <cellStyle name="SAPBEXexcCritical5 3 5 21" xfId="32547"/>
    <cellStyle name="SAPBEXexcCritical5 3 5 22" xfId="32548"/>
    <cellStyle name="SAPBEXexcCritical5 3 5 23" xfId="32549"/>
    <cellStyle name="SAPBEXexcCritical5 3 5 24" xfId="32550"/>
    <cellStyle name="SAPBEXexcCritical5 3 5 25" xfId="32551"/>
    <cellStyle name="SAPBEXexcCritical5 3 5 26" xfId="32552"/>
    <cellStyle name="SAPBEXexcCritical5 3 5 27" xfId="32553"/>
    <cellStyle name="SAPBEXexcCritical5 3 5 28" xfId="48367"/>
    <cellStyle name="SAPBEXexcCritical5 3 5 29" xfId="49213"/>
    <cellStyle name="SAPBEXexcCritical5 3 5 3" xfId="32554"/>
    <cellStyle name="SAPBEXexcCritical5 3 5 4" xfId="32555"/>
    <cellStyle name="SAPBEXexcCritical5 3 5 5" xfId="32556"/>
    <cellStyle name="SAPBEXexcCritical5 3 5 6" xfId="32557"/>
    <cellStyle name="SAPBEXexcCritical5 3 5 7" xfId="32558"/>
    <cellStyle name="SAPBEXexcCritical5 3 5 8" xfId="32559"/>
    <cellStyle name="SAPBEXexcCritical5 3 5 9" xfId="32560"/>
    <cellStyle name="SAPBEXexcCritical5 3 6" xfId="848"/>
    <cellStyle name="SAPBEXexcCritical5 3 6 10" xfId="32561"/>
    <cellStyle name="SAPBEXexcCritical5 3 6 11" xfId="32562"/>
    <cellStyle name="SAPBEXexcCritical5 3 6 12" xfId="32563"/>
    <cellStyle name="SAPBEXexcCritical5 3 6 13" xfId="32564"/>
    <cellStyle name="SAPBEXexcCritical5 3 6 14" xfId="32565"/>
    <cellStyle name="SAPBEXexcCritical5 3 6 15" xfId="32566"/>
    <cellStyle name="SAPBEXexcCritical5 3 6 16" xfId="32567"/>
    <cellStyle name="SAPBEXexcCritical5 3 6 17" xfId="32568"/>
    <cellStyle name="SAPBEXexcCritical5 3 6 18" xfId="32569"/>
    <cellStyle name="SAPBEXexcCritical5 3 6 19" xfId="32570"/>
    <cellStyle name="SAPBEXexcCritical5 3 6 2" xfId="1813"/>
    <cellStyle name="SAPBEXexcCritical5 3 6 2 2" xfId="8779"/>
    <cellStyle name="SAPBEXexcCritical5 3 6 2 2 2" xfId="8780"/>
    <cellStyle name="SAPBEXexcCritical5 3 6 2 2 2 2" xfId="8781"/>
    <cellStyle name="SAPBEXexcCritical5 3 6 2 2 2 2 2" xfId="8782"/>
    <cellStyle name="SAPBEXexcCritical5 3 6 2 2 2 3" xfId="8783"/>
    <cellStyle name="SAPBEXexcCritical5 3 6 2 2 3" xfId="8784"/>
    <cellStyle name="SAPBEXexcCritical5 3 6 2 2 3 2" xfId="8785"/>
    <cellStyle name="SAPBEXexcCritical5 3 6 2 2 3 2 2" xfId="8786"/>
    <cellStyle name="SAPBEXexcCritical5 3 6 2 2 4" xfId="8787"/>
    <cellStyle name="SAPBEXexcCritical5 3 6 2 2 4 2" xfId="8788"/>
    <cellStyle name="SAPBEXexcCritical5 3 6 2 3" xfId="8789"/>
    <cellStyle name="SAPBEXexcCritical5 3 6 2 3 2" xfId="8790"/>
    <cellStyle name="SAPBEXexcCritical5 3 6 2 3 2 2" xfId="8791"/>
    <cellStyle name="SAPBEXexcCritical5 3 6 2 3 3" xfId="8792"/>
    <cellStyle name="SAPBEXexcCritical5 3 6 2 4" xfId="8793"/>
    <cellStyle name="SAPBEXexcCritical5 3 6 2 4 2" xfId="8794"/>
    <cellStyle name="SAPBEXexcCritical5 3 6 2 4 2 2" xfId="8795"/>
    <cellStyle name="SAPBEXexcCritical5 3 6 2 5" xfId="8796"/>
    <cellStyle name="SAPBEXexcCritical5 3 6 2 5 2" xfId="8797"/>
    <cellStyle name="SAPBEXexcCritical5 3 6 2 6" xfId="32571"/>
    <cellStyle name="SAPBEXexcCritical5 3 6 2 7" xfId="32572"/>
    <cellStyle name="SAPBEXexcCritical5 3 6 2 8" xfId="49729"/>
    <cellStyle name="SAPBEXexcCritical5 3 6 20" xfId="32573"/>
    <cellStyle name="SAPBEXexcCritical5 3 6 21" xfId="32574"/>
    <cellStyle name="SAPBEXexcCritical5 3 6 22" xfId="32575"/>
    <cellStyle name="SAPBEXexcCritical5 3 6 23" xfId="32576"/>
    <cellStyle name="SAPBEXexcCritical5 3 6 24" xfId="32577"/>
    <cellStyle name="SAPBEXexcCritical5 3 6 25" xfId="32578"/>
    <cellStyle name="SAPBEXexcCritical5 3 6 26" xfId="32579"/>
    <cellStyle name="SAPBEXexcCritical5 3 6 27" xfId="32580"/>
    <cellStyle name="SAPBEXexcCritical5 3 6 28" xfId="48368"/>
    <cellStyle name="SAPBEXexcCritical5 3 6 29" xfId="49214"/>
    <cellStyle name="SAPBEXexcCritical5 3 6 3" xfId="32581"/>
    <cellStyle name="SAPBEXexcCritical5 3 6 4" xfId="32582"/>
    <cellStyle name="SAPBEXexcCritical5 3 6 5" xfId="32583"/>
    <cellStyle name="SAPBEXexcCritical5 3 6 6" xfId="32584"/>
    <cellStyle name="SAPBEXexcCritical5 3 6 7" xfId="32585"/>
    <cellStyle name="SAPBEXexcCritical5 3 6 8" xfId="32586"/>
    <cellStyle name="SAPBEXexcCritical5 3 6 9" xfId="32587"/>
    <cellStyle name="SAPBEXexcCritical5 3 7" xfId="1814"/>
    <cellStyle name="SAPBEXexcCritical5 3 7 2" xfId="8798"/>
    <cellStyle name="SAPBEXexcCritical5 3 7 2 2" xfId="8799"/>
    <cellStyle name="SAPBEXexcCritical5 3 7 2 2 2" xfId="8800"/>
    <cellStyle name="SAPBEXexcCritical5 3 7 2 2 2 2" xfId="8801"/>
    <cellStyle name="SAPBEXexcCritical5 3 7 2 2 3" xfId="8802"/>
    <cellStyle name="SAPBEXexcCritical5 3 7 2 3" xfId="8803"/>
    <cellStyle name="SAPBEXexcCritical5 3 7 2 3 2" xfId="8804"/>
    <cellStyle name="SAPBEXexcCritical5 3 7 2 3 2 2" xfId="8805"/>
    <cellStyle name="SAPBEXexcCritical5 3 7 2 4" xfId="8806"/>
    <cellStyle name="SAPBEXexcCritical5 3 7 2 4 2" xfId="8807"/>
    <cellStyle name="SAPBEXexcCritical5 3 7 3" xfId="8808"/>
    <cellStyle name="SAPBEXexcCritical5 3 7 3 2" xfId="8809"/>
    <cellStyle name="SAPBEXexcCritical5 3 7 3 2 2" xfId="8810"/>
    <cellStyle name="SAPBEXexcCritical5 3 7 3 3" xfId="8811"/>
    <cellStyle name="SAPBEXexcCritical5 3 7 4" xfId="8812"/>
    <cellStyle name="SAPBEXexcCritical5 3 7 4 2" xfId="8813"/>
    <cellStyle name="SAPBEXexcCritical5 3 7 4 2 2" xfId="8814"/>
    <cellStyle name="SAPBEXexcCritical5 3 7 5" xfId="8815"/>
    <cellStyle name="SAPBEXexcCritical5 3 7 5 2" xfId="8816"/>
    <cellStyle name="SAPBEXexcCritical5 3 7 6" xfId="32588"/>
    <cellStyle name="SAPBEXexcCritical5 3 7 7" xfId="32589"/>
    <cellStyle name="SAPBEXexcCritical5 3 7 8" xfId="49724"/>
    <cellStyle name="SAPBEXexcCritical5 3 8" xfId="32590"/>
    <cellStyle name="SAPBEXexcCritical5 3 9" xfId="32591"/>
    <cellStyle name="SAPBEXexcCritical5 30" xfId="32592"/>
    <cellStyle name="SAPBEXexcCritical5 31" xfId="32593"/>
    <cellStyle name="SAPBEXexcCritical5 32" xfId="32594"/>
    <cellStyle name="SAPBEXexcCritical5 33" xfId="32595"/>
    <cellStyle name="SAPBEXexcCritical5 34" xfId="32596"/>
    <cellStyle name="SAPBEXexcCritical5 35" xfId="32597"/>
    <cellStyle name="SAPBEXexcCritical5 36" xfId="48369"/>
    <cellStyle name="SAPBEXexcCritical5 37" xfId="49197"/>
    <cellStyle name="SAPBEXexcCritical5 4" xfId="849"/>
    <cellStyle name="SAPBEXexcCritical5 4 10" xfId="32598"/>
    <cellStyle name="SAPBEXexcCritical5 4 11" xfId="32599"/>
    <cellStyle name="SAPBEXexcCritical5 4 12" xfId="32600"/>
    <cellStyle name="SAPBEXexcCritical5 4 13" xfId="32601"/>
    <cellStyle name="SAPBEXexcCritical5 4 14" xfId="32602"/>
    <cellStyle name="SAPBEXexcCritical5 4 15" xfId="32603"/>
    <cellStyle name="SAPBEXexcCritical5 4 16" xfId="32604"/>
    <cellStyle name="SAPBEXexcCritical5 4 17" xfId="32605"/>
    <cellStyle name="SAPBEXexcCritical5 4 18" xfId="32606"/>
    <cellStyle name="SAPBEXexcCritical5 4 19" xfId="32607"/>
    <cellStyle name="SAPBEXexcCritical5 4 2" xfId="1815"/>
    <cellStyle name="SAPBEXexcCritical5 4 2 2" xfId="8817"/>
    <cellStyle name="SAPBEXexcCritical5 4 2 2 2" xfId="8818"/>
    <cellStyle name="SAPBEXexcCritical5 4 2 2 2 2" xfId="8819"/>
    <cellStyle name="SAPBEXexcCritical5 4 2 2 2 2 2" xfId="8820"/>
    <cellStyle name="SAPBEXexcCritical5 4 2 2 2 3" xfId="8821"/>
    <cellStyle name="SAPBEXexcCritical5 4 2 2 3" xfId="8822"/>
    <cellStyle name="SAPBEXexcCritical5 4 2 2 3 2" xfId="8823"/>
    <cellStyle name="SAPBEXexcCritical5 4 2 2 3 2 2" xfId="8824"/>
    <cellStyle name="SAPBEXexcCritical5 4 2 2 4" xfId="8825"/>
    <cellStyle name="SAPBEXexcCritical5 4 2 2 4 2" xfId="8826"/>
    <cellStyle name="SAPBEXexcCritical5 4 2 3" xfId="8827"/>
    <cellStyle name="SAPBEXexcCritical5 4 2 3 2" xfId="8828"/>
    <cellStyle name="SAPBEXexcCritical5 4 2 3 2 2" xfId="8829"/>
    <cellStyle name="SAPBEXexcCritical5 4 2 3 3" xfId="8830"/>
    <cellStyle name="SAPBEXexcCritical5 4 2 4" xfId="8831"/>
    <cellStyle name="SAPBEXexcCritical5 4 2 4 2" xfId="8832"/>
    <cellStyle name="SAPBEXexcCritical5 4 2 4 2 2" xfId="8833"/>
    <cellStyle name="SAPBEXexcCritical5 4 2 5" xfId="8834"/>
    <cellStyle name="SAPBEXexcCritical5 4 2 5 2" xfId="8835"/>
    <cellStyle name="SAPBEXexcCritical5 4 2 6" xfId="32608"/>
    <cellStyle name="SAPBEXexcCritical5 4 2 7" xfId="32609"/>
    <cellStyle name="SAPBEXexcCritical5 4 2 8" xfId="49730"/>
    <cellStyle name="SAPBEXexcCritical5 4 20" xfId="32610"/>
    <cellStyle name="SAPBEXexcCritical5 4 21" xfId="32611"/>
    <cellStyle name="SAPBEXexcCritical5 4 22" xfId="32612"/>
    <cellStyle name="SAPBEXexcCritical5 4 23" xfId="32613"/>
    <cellStyle name="SAPBEXexcCritical5 4 24" xfId="32614"/>
    <cellStyle name="SAPBEXexcCritical5 4 25" xfId="32615"/>
    <cellStyle name="SAPBEXexcCritical5 4 26" xfId="32616"/>
    <cellStyle name="SAPBEXexcCritical5 4 27" xfId="32617"/>
    <cellStyle name="SAPBEXexcCritical5 4 28" xfId="48370"/>
    <cellStyle name="SAPBEXexcCritical5 4 29" xfId="49215"/>
    <cellStyle name="SAPBEXexcCritical5 4 3" xfId="32618"/>
    <cellStyle name="SAPBEXexcCritical5 4 4" xfId="32619"/>
    <cellStyle name="SAPBEXexcCritical5 4 5" xfId="32620"/>
    <cellStyle name="SAPBEXexcCritical5 4 6" xfId="32621"/>
    <cellStyle name="SAPBEXexcCritical5 4 7" xfId="32622"/>
    <cellStyle name="SAPBEXexcCritical5 4 8" xfId="32623"/>
    <cellStyle name="SAPBEXexcCritical5 4 9" xfId="32624"/>
    <cellStyle name="SAPBEXexcCritical5 5" xfId="850"/>
    <cellStyle name="SAPBEXexcCritical5 5 10" xfId="32625"/>
    <cellStyle name="SAPBEXexcCritical5 5 11" xfId="32626"/>
    <cellStyle name="SAPBEXexcCritical5 5 12" xfId="32627"/>
    <cellStyle name="SAPBEXexcCritical5 5 13" xfId="32628"/>
    <cellStyle name="SAPBEXexcCritical5 5 14" xfId="32629"/>
    <cellStyle name="SAPBEXexcCritical5 5 15" xfId="32630"/>
    <cellStyle name="SAPBEXexcCritical5 5 16" xfId="32631"/>
    <cellStyle name="SAPBEXexcCritical5 5 17" xfId="32632"/>
    <cellStyle name="SAPBEXexcCritical5 5 18" xfId="32633"/>
    <cellStyle name="SAPBEXexcCritical5 5 19" xfId="32634"/>
    <cellStyle name="SAPBEXexcCritical5 5 2" xfId="1816"/>
    <cellStyle name="SAPBEXexcCritical5 5 2 2" xfId="8836"/>
    <cellStyle name="SAPBEXexcCritical5 5 2 2 2" xfId="8837"/>
    <cellStyle name="SAPBEXexcCritical5 5 2 2 2 2" xfId="8838"/>
    <cellStyle name="SAPBEXexcCritical5 5 2 2 2 2 2" xfId="8839"/>
    <cellStyle name="SAPBEXexcCritical5 5 2 2 2 3" xfId="8840"/>
    <cellStyle name="SAPBEXexcCritical5 5 2 2 3" xfId="8841"/>
    <cellStyle name="SAPBEXexcCritical5 5 2 2 3 2" xfId="8842"/>
    <cellStyle name="SAPBEXexcCritical5 5 2 2 3 2 2" xfId="8843"/>
    <cellStyle name="SAPBEXexcCritical5 5 2 2 4" xfId="8844"/>
    <cellStyle name="SAPBEXexcCritical5 5 2 2 4 2" xfId="8845"/>
    <cellStyle name="SAPBEXexcCritical5 5 2 3" xfId="8846"/>
    <cellStyle name="SAPBEXexcCritical5 5 2 3 2" xfId="8847"/>
    <cellStyle name="SAPBEXexcCritical5 5 2 3 2 2" xfId="8848"/>
    <cellStyle name="SAPBEXexcCritical5 5 2 3 3" xfId="8849"/>
    <cellStyle name="SAPBEXexcCritical5 5 2 4" xfId="8850"/>
    <cellStyle name="SAPBEXexcCritical5 5 2 4 2" xfId="8851"/>
    <cellStyle name="SAPBEXexcCritical5 5 2 4 2 2" xfId="8852"/>
    <cellStyle name="SAPBEXexcCritical5 5 2 5" xfId="8853"/>
    <cellStyle name="SAPBEXexcCritical5 5 2 5 2" xfId="8854"/>
    <cellStyle name="SAPBEXexcCritical5 5 2 6" xfId="32635"/>
    <cellStyle name="SAPBEXexcCritical5 5 2 7" xfId="32636"/>
    <cellStyle name="SAPBEXexcCritical5 5 2 8" xfId="49731"/>
    <cellStyle name="SAPBEXexcCritical5 5 20" xfId="32637"/>
    <cellStyle name="SAPBEXexcCritical5 5 21" xfId="32638"/>
    <cellStyle name="SAPBEXexcCritical5 5 22" xfId="32639"/>
    <cellStyle name="SAPBEXexcCritical5 5 23" xfId="32640"/>
    <cellStyle name="SAPBEXexcCritical5 5 24" xfId="32641"/>
    <cellStyle name="SAPBEXexcCritical5 5 25" xfId="32642"/>
    <cellStyle name="SAPBEXexcCritical5 5 26" xfId="32643"/>
    <cellStyle name="SAPBEXexcCritical5 5 27" xfId="32644"/>
    <cellStyle name="SAPBEXexcCritical5 5 28" xfId="48371"/>
    <cellStyle name="SAPBEXexcCritical5 5 29" xfId="49216"/>
    <cellStyle name="SAPBEXexcCritical5 5 3" xfId="32645"/>
    <cellStyle name="SAPBEXexcCritical5 5 4" xfId="32646"/>
    <cellStyle name="SAPBEXexcCritical5 5 5" xfId="32647"/>
    <cellStyle name="SAPBEXexcCritical5 5 6" xfId="32648"/>
    <cellStyle name="SAPBEXexcCritical5 5 7" xfId="32649"/>
    <cellStyle name="SAPBEXexcCritical5 5 8" xfId="32650"/>
    <cellStyle name="SAPBEXexcCritical5 5 9" xfId="32651"/>
    <cellStyle name="SAPBEXexcCritical5 6" xfId="851"/>
    <cellStyle name="SAPBEXexcCritical5 6 10" xfId="32652"/>
    <cellStyle name="SAPBEXexcCritical5 6 11" xfId="32653"/>
    <cellStyle name="SAPBEXexcCritical5 6 12" xfId="32654"/>
    <cellStyle name="SAPBEXexcCritical5 6 13" xfId="32655"/>
    <cellStyle name="SAPBEXexcCritical5 6 14" xfId="32656"/>
    <cellStyle name="SAPBEXexcCritical5 6 15" xfId="32657"/>
    <cellStyle name="SAPBEXexcCritical5 6 16" xfId="32658"/>
    <cellStyle name="SAPBEXexcCritical5 6 17" xfId="32659"/>
    <cellStyle name="SAPBEXexcCritical5 6 18" xfId="32660"/>
    <cellStyle name="SAPBEXexcCritical5 6 19" xfId="32661"/>
    <cellStyle name="SAPBEXexcCritical5 6 2" xfId="1817"/>
    <cellStyle name="SAPBEXexcCritical5 6 2 2" xfId="8855"/>
    <cellStyle name="SAPBEXexcCritical5 6 2 2 2" xfId="8856"/>
    <cellStyle name="SAPBEXexcCritical5 6 2 2 2 2" xfId="8857"/>
    <cellStyle name="SAPBEXexcCritical5 6 2 2 2 2 2" xfId="8858"/>
    <cellStyle name="SAPBEXexcCritical5 6 2 2 2 3" xfId="8859"/>
    <cellStyle name="SAPBEXexcCritical5 6 2 2 3" xfId="8860"/>
    <cellStyle name="SAPBEXexcCritical5 6 2 2 3 2" xfId="8861"/>
    <cellStyle name="SAPBEXexcCritical5 6 2 2 3 2 2" xfId="8862"/>
    <cellStyle name="SAPBEXexcCritical5 6 2 2 4" xfId="8863"/>
    <cellStyle name="SAPBEXexcCritical5 6 2 2 4 2" xfId="8864"/>
    <cellStyle name="SAPBEXexcCritical5 6 2 3" xfId="8865"/>
    <cellStyle name="SAPBEXexcCritical5 6 2 3 2" xfId="8866"/>
    <cellStyle name="SAPBEXexcCritical5 6 2 3 2 2" xfId="8867"/>
    <cellStyle name="SAPBEXexcCritical5 6 2 3 3" xfId="8868"/>
    <cellStyle name="SAPBEXexcCritical5 6 2 4" xfId="8869"/>
    <cellStyle name="SAPBEXexcCritical5 6 2 4 2" xfId="8870"/>
    <cellStyle name="SAPBEXexcCritical5 6 2 4 2 2" xfId="8871"/>
    <cellStyle name="SAPBEXexcCritical5 6 2 5" xfId="8872"/>
    <cellStyle name="SAPBEXexcCritical5 6 2 5 2" xfId="8873"/>
    <cellStyle name="SAPBEXexcCritical5 6 2 6" xfId="32662"/>
    <cellStyle name="SAPBEXexcCritical5 6 2 7" xfId="32663"/>
    <cellStyle name="SAPBEXexcCritical5 6 2 8" xfId="49732"/>
    <cellStyle name="SAPBEXexcCritical5 6 20" xfId="32664"/>
    <cellStyle name="SAPBEXexcCritical5 6 21" xfId="32665"/>
    <cellStyle name="SAPBEXexcCritical5 6 22" xfId="32666"/>
    <cellStyle name="SAPBEXexcCritical5 6 23" xfId="32667"/>
    <cellStyle name="SAPBEXexcCritical5 6 24" xfId="32668"/>
    <cellStyle name="SAPBEXexcCritical5 6 25" xfId="32669"/>
    <cellStyle name="SAPBEXexcCritical5 6 26" xfId="32670"/>
    <cellStyle name="SAPBEXexcCritical5 6 27" xfId="32671"/>
    <cellStyle name="SAPBEXexcCritical5 6 28" xfId="48372"/>
    <cellStyle name="SAPBEXexcCritical5 6 29" xfId="49217"/>
    <cellStyle name="SAPBEXexcCritical5 6 3" xfId="32672"/>
    <cellStyle name="SAPBEXexcCritical5 6 4" xfId="32673"/>
    <cellStyle name="SAPBEXexcCritical5 6 5" xfId="32674"/>
    <cellStyle name="SAPBEXexcCritical5 6 6" xfId="32675"/>
    <cellStyle name="SAPBEXexcCritical5 6 7" xfId="32676"/>
    <cellStyle name="SAPBEXexcCritical5 6 8" xfId="32677"/>
    <cellStyle name="SAPBEXexcCritical5 6 9" xfId="32678"/>
    <cellStyle name="SAPBEXexcCritical5 7" xfId="852"/>
    <cellStyle name="SAPBEXexcCritical5 7 10" xfId="32679"/>
    <cellStyle name="SAPBEXexcCritical5 7 11" xfId="32680"/>
    <cellStyle name="SAPBEXexcCritical5 7 12" xfId="32681"/>
    <cellStyle name="SAPBEXexcCritical5 7 13" xfId="32682"/>
    <cellStyle name="SAPBEXexcCritical5 7 14" xfId="32683"/>
    <cellStyle name="SAPBEXexcCritical5 7 15" xfId="32684"/>
    <cellStyle name="SAPBEXexcCritical5 7 16" xfId="32685"/>
    <cellStyle name="SAPBEXexcCritical5 7 17" xfId="32686"/>
    <cellStyle name="SAPBEXexcCritical5 7 18" xfId="32687"/>
    <cellStyle name="SAPBEXexcCritical5 7 19" xfId="32688"/>
    <cellStyle name="SAPBEXexcCritical5 7 2" xfId="1818"/>
    <cellStyle name="SAPBEXexcCritical5 7 2 2" xfId="8874"/>
    <cellStyle name="SAPBEXexcCritical5 7 2 2 2" xfId="8875"/>
    <cellStyle name="SAPBEXexcCritical5 7 2 2 2 2" xfId="8876"/>
    <cellStyle name="SAPBEXexcCritical5 7 2 2 2 2 2" xfId="8877"/>
    <cellStyle name="SAPBEXexcCritical5 7 2 2 2 3" xfId="8878"/>
    <cellStyle name="SAPBEXexcCritical5 7 2 2 3" xfId="8879"/>
    <cellStyle name="SAPBEXexcCritical5 7 2 2 3 2" xfId="8880"/>
    <cellStyle name="SAPBEXexcCritical5 7 2 2 3 2 2" xfId="8881"/>
    <cellStyle name="SAPBEXexcCritical5 7 2 2 4" xfId="8882"/>
    <cellStyle name="SAPBEXexcCritical5 7 2 2 4 2" xfId="8883"/>
    <cellStyle name="SAPBEXexcCritical5 7 2 3" xfId="8884"/>
    <cellStyle name="SAPBEXexcCritical5 7 2 3 2" xfId="8885"/>
    <cellStyle name="SAPBEXexcCritical5 7 2 3 2 2" xfId="8886"/>
    <cellStyle name="SAPBEXexcCritical5 7 2 3 3" xfId="8887"/>
    <cellStyle name="SAPBEXexcCritical5 7 2 4" xfId="8888"/>
    <cellStyle name="SAPBEXexcCritical5 7 2 4 2" xfId="8889"/>
    <cellStyle name="SAPBEXexcCritical5 7 2 4 2 2" xfId="8890"/>
    <cellStyle name="SAPBEXexcCritical5 7 2 5" xfId="8891"/>
    <cellStyle name="SAPBEXexcCritical5 7 2 5 2" xfId="8892"/>
    <cellStyle name="SAPBEXexcCritical5 7 2 6" xfId="32689"/>
    <cellStyle name="SAPBEXexcCritical5 7 2 7" xfId="32690"/>
    <cellStyle name="SAPBEXexcCritical5 7 2 8" xfId="49733"/>
    <cellStyle name="SAPBEXexcCritical5 7 20" xfId="32691"/>
    <cellStyle name="SAPBEXexcCritical5 7 21" xfId="32692"/>
    <cellStyle name="SAPBEXexcCritical5 7 22" xfId="32693"/>
    <cellStyle name="SAPBEXexcCritical5 7 23" xfId="32694"/>
    <cellStyle name="SAPBEXexcCritical5 7 24" xfId="32695"/>
    <cellStyle name="SAPBEXexcCritical5 7 25" xfId="32696"/>
    <cellStyle name="SAPBEXexcCritical5 7 26" xfId="32697"/>
    <cellStyle name="SAPBEXexcCritical5 7 27" xfId="32698"/>
    <cellStyle name="SAPBEXexcCritical5 7 28" xfId="48373"/>
    <cellStyle name="SAPBEXexcCritical5 7 29" xfId="49218"/>
    <cellStyle name="SAPBEXexcCritical5 7 3" xfId="32699"/>
    <cellStyle name="SAPBEXexcCritical5 7 4" xfId="32700"/>
    <cellStyle name="SAPBEXexcCritical5 7 5" xfId="32701"/>
    <cellStyle name="SAPBEXexcCritical5 7 6" xfId="32702"/>
    <cellStyle name="SAPBEXexcCritical5 7 7" xfId="32703"/>
    <cellStyle name="SAPBEXexcCritical5 7 8" xfId="32704"/>
    <cellStyle name="SAPBEXexcCritical5 7 9" xfId="32705"/>
    <cellStyle name="SAPBEXexcCritical5 8" xfId="834"/>
    <cellStyle name="SAPBEXexcCritical5 8 10" xfId="32706"/>
    <cellStyle name="SAPBEXexcCritical5 8 11" xfId="32707"/>
    <cellStyle name="SAPBEXexcCritical5 8 12" xfId="32708"/>
    <cellStyle name="SAPBEXexcCritical5 8 13" xfId="32709"/>
    <cellStyle name="SAPBEXexcCritical5 8 14" xfId="32710"/>
    <cellStyle name="SAPBEXexcCritical5 8 15" xfId="32711"/>
    <cellStyle name="SAPBEXexcCritical5 8 16" xfId="32712"/>
    <cellStyle name="SAPBEXexcCritical5 8 17" xfId="32713"/>
    <cellStyle name="SAPBEXexcCritical5 8 18" xfId="32714"/>
    <cellStyle name="SAPBEXexcCritical5 8 19" xfId="32715"/>
    <cellStyle name="SAPBEXexcCritical5 8 2" xfId="1819"/>
    <cellStyle name="SAPBEXexcCritical5 8 2 2" xfId="8893"/>
    <cellStyle name="SAPBEXexcCritical5 8 2 2 2" xfId="8894"/>
    <cellStyle name="SAPBEXexcCritical5 8 2 2 2 2" xfId="8895"/>
    <cellStyle name="SAPBEXexcCritical5 8 2 2 2 2 2" xfId="8896"/>
    <cellStyle name="SAPBEXexcCritical5 8 2 2 2 3" xfId="8897"/>
    <cellStyle name="SAPBEXexcCritical5 8 2 2 3" xfId="8898"/>
    <cellStyle name="SAPBEXexcCritical5 8 2 2 3 2" xfId="8899"/>
    <cellStyle name="SAPBEXexcCritical5 8 2 2 3 2 2" xfId="8900"/>
    <cellStyle name="SAPBEXexcCritical5 8 2 2 4" xfId="8901"/>
    <cellStyle name="SAPBEXexcCritical5 8 2 2 4 2" xfId="8902"/>
    <cellStyle name="SAPBEXexcCritical5 8 2 3" xfId="8903"/>
    <cellStyle name="SAPBEXexcCritical5 8 2 3 2" xfId="8904"/>
    <cellStyle name="SAPBEXexcCritical5 8 2 3 2 2" xfId="8905"/>
    <cellStyle name="SAPBEXexcCritical5 8 2 3 3" xfId="8906"/>
    <cellStyle name="SAPBEXexcCritical5 8 2 4" xfId="8907"/>
    <cellStyle name="SAPBEXexcCritical5 8 2 4 2" xfId="8908"/>
    <cellStyle name="SAPBEXexcCritical5 8 2 4 2 2" xfId="8909"/>
    <cellStyle name="SAPBEXexcCritical5 8 2 5" xfId="8910"/>
    <cellStyle name="SAPBEXexcCritical5 8 2 5 2" xfId="8911"/>
    <cellStyle name="SAPBEXexcCritical5 8 2 6" xfId="32716"/>
    <cellStyle name="SAPBEXexcCritical5 8 2 7" xfId="32717"/>
    <cellStyle name="SAPBEXexcCritical5 8 20" xfId="32718"/>
    <cellStyle name="SAPBEXexcCritical5 8 21" xfId="32719"/>
    <cellStyle name="SAPBEXexcCritical5 8 22" xfId="32720"/>
    <cellStyle name="SAPBEXexcCritical5 8 23" xfId="32721"/>
    <cellStyle name="SAPBEXexcCritical5 8 24" xfId="32722"/>
    <cellStyle name="SAPBEXexcCritical5 8 25" xfId="32723"/>
    <cellStyle name="SAPBEXexcCritical5 8 26" xfId="32724"/>
    <cellStyle name="SAPBEXexcCritical5 8 27" xfId="32725"/>
    <cellStyle name="SAPBEXexcCritical5 8 28" xfId="48374"/>
    <cellStyle name="SAPBEXexcCritical5 8 3" xfId="32726"/>
    <cellStyle name="SAPBEXexcCritical5 8 4" xfId="32727"/>
    <cellStyle name="SAPBEXexcCritical5 8 5" xfId="32728"/>
    <cellStyle name="SAPBEXexcCritical5 8 6" xfId="32729"/>
    <cellStyle name="SAPBEXexcCritical5 8 7" xfId="32730"/>
    <cellStyle name="SAPBEXexcCritical5 8 8" xfId="32731"/>
    <cellStyle name="SAPBEXexcCritical5 8 9" xfId="32732"/>
    <cellStyle name="SAPBEXexcCritical5 9" xfId="1820"/>
    <cellStyle name="SAPBEXexcCritical5 9 10" xfId="32733"/>
    <cellStyle name="SAPBEXexcCritical5 9 11" xfId="32734"/>
    <cellStyle name="SAPBEXexcCritical5 9 12" xfId="32735"/>
    <cellStyle name="SAPBEXexcCritical5 9 13" xfId="32736"/>
    <cellStyle name="SAPBEXexcCritical5 9 14" xfId="32737"/>
    <cellStyle name="SAPBEXexcCritical5 9 15" xfId="32738"/>
    <cellStyle name="SAPBEXexcCritical5 9 16" xfId="32739"/>
    <cellStyle name="SAPBEXexcCritical5 9 17" xfId="32740"/>
    <cellStyle name="SAPBEXexcCritical5 9 18" xfId="32741"/>
    <cellStyle name="SAPBEXexcCritical5 9 19" xfId="32742"/>
    <cellStyle name="SAPBEXexcCritical5 9 2" xfId="8912"/>
    <cellStyle name="SAPBEXexcCritical5 9 2 2" xfId="8913"/>
    <cellStyle name="SAPBEXexcCritical5 9 2 2 2" xfId="8914"/>
    <cellStyle name="SAPBEXexcCritical5 9 2 2 2 2" xfId="8915"/>
    <cellStyle name="SAPBEXexcCritical5 9 2 2 3" xfId="8916"/>
    <cellStyle name="SAPBEXexcCritical5 9 2 3" xfId="8917"/>
    <cellStyle name="SAPBEXexcCritical5 9 2 3 2" xfId="8918"/>
    <cellStyle name="SAPBEXexcCritical5 9 2 3 2 2" xfId="8919"/>
    <cellStyle name="SAPBEXexcCritical5 9 2 4" xfId="8920"/>
    <cellStyle name="SAPBEXexcCritical5 9 2 4 2" xfId="8921"/>
    <cellStyle name="SAPBEXexcCritical5 9 2 5" xfId="32743"/>
    <cellStyle name="SAPBEXexcCritical5 9 2 6" xfId="32744"/>
    <cellStyle name="SAPBEXexcCritical5 9 2 7" xfId="32745"/>
    <cellStyle name="SAPBEXexcCritical5 9 20" xfId="32746"/>
    <cellStyle name="SAPBEXexcCritical5 9 21" xfId="32747"/>
    <cellStyle name="SAPBEXexcCritical5 9 22" xfId="32748"/>
    <cellStyle name="SAPBEXexcCritical5 9 23" xfId="32749"/>
    <cellStyle name="SAPBEXexcCritical5 9 24" xfId="32750"/>
    <cellStyle name="SAPBEXexcCritical5 9 25" xfId="32751"/>
    <cellStyle name="SAPBEXexcCritical5 9 26" xfId="32752"/>
    <cellStyle name="SAPBEXexcCritical5 9 27" xfId="32753"/>
    <cellStyle name="SAPBEXexcCritical5 9 28" xfId="48375"/>
    <cellStyle name="SAPBEXexcCritical5 9 29" xfId="49712"/>
    <cellStyle name="SAPBEXexcCritical5 9 3" xfId="32754"/>
    <cellStyle name="SAPBEXexcCritical5 9 4" xfId="32755"/>
    <cellStyle name="SAPBEXexcCritical5 9 5" xfId="32756"/>
    <cellStyle name="SAPBEXexcCritical5 9 6" xfId="32757"/>
    <cellStyle name="SAPBEXexcCritical5 9 7" xfId="32758"/>
    <cellStyle name="SAPBEXexcCritical5 9 8" xfId="32759"/>
    <cellStyle name="SAPBEXexcCritical5 9 9" xfId="32760"/>
    <cellStyle name="SAPBEXexcCritical5_20120921_SF-grote-ronde-Liesbethdump2" xfId="419"/>
    <cellStyle name="SAPBEXexcCritical6" xfId="127"/>
    <cellStyle name="SAPBEXexcCritical6 10" xfId="8922"/>
    <cellStyle name="SAPBEXexcCritical6 10 2" xfId="8923"/>
    <cellStyle name="SAPBEXexcCritical6 10 2 2" xfId="8924"/>
    <cellStyle name="SAPBEXexcCritical6 10 2 2 2" xfId="8925"/>
    <cellStyle name="SAPBEXexcCritical6 10 2 3" xfId="8926"/>
    <cellStyle name="SAPBEXexcCritical6 10 3" xfId="8927"/>
    <cellStyle name="SAPBEXexcCritical6 10 3 2" xfId="8928"/>
    <cellStyle name="SAPBEXexcCritical6 10 3 2 2" xfId="8929"/>
    <cellStyle name="SAPBEXexcCritical6 10 4" xfId="8930"/>
    <cellStyle name="SAPBEXexcCritical6 10 4 2" xfId="8931"/>
    <cellStyle name="SAPBEXexcCritical6 10 5" xfId="32761"/>
    <cellStyle name="SAPBEXexcCritical6 10 6" xfId="32762"/>
    <cellStyle name="SAPBEXexcCritical6 10 7" xfId="32763"/>
    <cellStyle name="SAPBEXexcCritical6 11" xfId="32764"/>
    <cellStyle name="SAPBEXexcCritical6 12" xfId="32765"/>
    <cellStyle name="SAPBEXexcCritical6 13" xfId="32766"/>
    <cellStyle name="SAPBEXexcCritical6 14" xfId="32767"/>
    <cellStyle name="SAPBEXexcCritical6 15" xfId="32768"/>
    <cellStyle name="SAPBEXexcCritical6 16" xfId="32769"/>
    <cellStyle name="SAPBEXexcCritical6 17" xfId="32770"/>
    <cellStyle name="SAPBEXexcCritical6 18" xfId="32771"/>
    <cellStyle name="SAPBEXexcCritical6 19" xfId="32772"/>
    <cellStyle name="SAPBEXexcCritical6 2" xfId="420"/>
    <cellStyle name="SAPBEXexcCritical6 2 10" xfId="32773"/>
    <cellStyle name="SAPBEXexcCritical6 2 11" xfId="32774"/>
    <cellStyle name="SAPBEXexcCritical6 2 12" xfId="32775"/>
    <cellStyle name="SAPBEXexcCritical6 2 13" xfId="32776"/>
    <cellStyle name="SAPBEXexcCritical6 2 14" xfId="32777"/>
    <cellStyle name="SAPBEXexcCritical6 2 15" xfId="32778"/>
    <cellStyle name="SAPBEXexcCritical6 2 16" xfId="32779"/>
    <cellStyle name="SAPBEXexcCritical6 2 17" xfId="32780"/>
    <cellStyle name="SAPBEXexcCritical6 2 18" xfId="32781"/>
    <cellStyle name="SAPBEXexcCritical6 2 19" xfId="32782"/>
    <cellStyle name="SAPBEXexcCritical6 2 2" xfId="520"/>
    <cellStyle name="SAPBEXexcCritical6 2 2 10" xfId="32783"/>
    <cellStyle name="SAPBEXexcCritical6 2 2 11" xfId="32784"/>
    <cellStyle name="SAPBEXexcCritical6 2 2 12" xfId="32785"/>
    <cellStyle name="SAPBEXexcCritical6 2 2 13" xfId="32786"/>
    <cellStyle name="SAPBEXexcCritical6 2 2 14" xfId="32787"/>
    <cellStyle name="SAPBEXexcCritical6 2 2 15" xfId="32788"/>
    <cellStyle name="SAPBEXexcCritical6 2 2 16" xfId="32789"/>
    <cellStyle name="SAPBEXexcCritical6 2 2 17" xfId="32790"/>
    <cellStyle name="SAPBEXexcCritical6 2 2 18" xfId="32791"/>
    <cellStyle name="SAPBEXexcCritical6 2 2 19" xfId="32792"/>
    <cellStyle name="SAPBEXexcCritical6 2 2 2" xfId="854"/>
    <cellStyle name="SAPBEXexcCritical6 2 2 2 10" xfId="32793"/>
    <cellStyle name="SAPBEXexcCritical6 2 2 2 11" xfId="32794"/>
    <cellStyle name="SAPBEXexcCritical6 2 2 2 12" xfId="32795"/>
    <cellStyle name="SAPBEXexcCritical6 2 2 2 13" xfId="32796"/>
    <cellStyle name="SAPBEXexcCritical6 2 2 2 14" xfId="32797"/>
    <cellStyle name="SAPBEXexcCritical6 2 2 2 15" xfId="32798"/>
    <cellStyle name="SAPBEXexcCritical6 2 2 2 16" xfId="32799"/>
    <cellStyle name="SAPBEXexcCritical6 2 2 2 17" xfId="32800"/>
    <cellStyle name="SAPBEXexcCritical6 2 2 2 18" xfId="32801"/>
    <cellStyle name="SAPBEXexcCritical6 2 2 2 19" xfId="32802"/>
    <cellStyle name="SAPBEXexcCritical6 2 2 2 2" xfId="1821"/>
    <cellStyle name="SAPBEXexcCritical6 2 2 2 2 2" xfId="8932"/>
    <cellStyle name="SAPBEXexcCritical6 2 2 2 2 2 2" xfId="8933"/>
    <cellStyle name="SAPBEXexcCritical6 2 2 2 2 2 2 2" xfId="8934"/>
    <cellStyle name="SAPBEXexcCritical6 2 2 2 2 2 2 2 2" xfId="8935"/>
    <cellStyle name="SAPBEXexcCritical6 2 2 2 2 2 2 3" xfId="8936"/>
    <cellStyle name="SAPBEXexcCritical6 2 2 2 2 2 3" xfId="8937"/>
    <cellStyle name="SAPBEXexcCritical6 2 2 2 2 2 3 2" xfId="8938"/>
    <cellStyle name="SAPBEXexcCritical6 2 2 2 2 2 3 2 2" xfId="8939"/>
    <cellStyle name="SAPBEXexcCritical6 2 2 2 2 2 4" xfId="8940"/>
    <cellStyle name="SAPBEXexcCritical6 2 2 2 2 2 4 2" xfId="8941"/>
    <cellStyle name="SAPBEXexcCritical6 2 2 2 2 3" xfId="8942"/>
    <cellStyle name="SAPBEXexcCritical6 2 2 2 2 3 2" xfId="8943"/>
    <cellStyle name="SAPBEXexcCritical6 2 2 2 2 3 2 2" xfId="8944"/>
    <cellStyle name="SAPBEXexcCritical6 2 2 2 2 3 3" xfId="8945"/>
    <cellStyle name="SAPBEXexcCritical6 2 2 2 2 4" xfId="8946"/>
    <cellStyle name="SAPBEXexcCritical6 2 2 2 2 4 2" xfId="8947"/>
    <cellStyle name="SAPBEXexcCritical6 2 2 2 2 4 2 2" xfId="8948"/>
    <cellStyle name="SAPBEXexcCritical6 2 2 2 2 5" xfId="8949"/>
    <cellStyle name="SAPBEXexcCritical6 2 2 2 2 5 2" xfId="8950"/>
    <cellStyle name="SAPBEXexcCritical6 2 2 2 2 6" xfId="32803"/>
    <cellStyle name="SAPBEXexcCritical6 2 2 2 2 7" xfId="32804"/>
    <cellStyle name="SAPBEXexcCritical6 2 2 2 2 8" xfId="49737"/>
    <cellStyle name="SAPBEXexcCritical6 2 2 2 20" xfId="32805"/>
    <cellStyle name="SAPBEXexcCritical6 2 2 2 21" xfId="32806"/>
    <cellStyle name="SAPBEXexcCritical6 2 2 2 22" xfId="32807"/>
    <cellStyle name="SAPBEXexcCritical6 2 2 2 23" xfId="32808"/>
    <cellStyle name="SAPBEXexcCritical6 2 2 2 24" xfId="32809"/>
    <cellStyle name="SAPBEXexcCritical6 2 2 2 25" xfId="32810"/>
    <cellStyle name="SAPBEXexcCritical6 2 2 2 26" xfId="32811"/>
    <cellStyle name="SAPBEXexcCritical6 2 2 2 27" xfId="32812"/>
    <cellStyle name="SAPBEXexcCritical6 2 2 2 28" xfId="48376"/>
    <cellStyle name="SAPBEXexcCritical6 2 2 2 29" xfId="49222"/>
    <cellStyle name="SAPBEXexcCritical6 2 2 2 3" xfId="32813"/>
    <cellStyle name="SAPBEXexcCritical6 2 2 2 4" xfId="32814"/>
    <cellStyle name="SAPBEXexcCritical6 2 2 2 5" xfId="32815"/>
    <cellStyle name="SAPBEXexcCritical6 2 2 2 6" xfId="32816"/>
    <cellStyle name="SAPBEXexcCritical6 2 2 2 7" xfId="32817"/>
    <cellStyle name="SAPBEXexcCritical6 2 2 2 8" xfId="32818"/>
    <cellStyle name="SAPBEXexcCritical6 2 2 2 9" xfId="32819"/>
    <cellStyle name="SAPBEXexcCritical6 2 2 20" xfId="32820"/>
    <cellStyle name="SAPBEXexcCritical6 2 2 21" xfId="32821"/>
    <cellStyle name="SAPBEXexcCritical6 2 2 22" xfId="32822"/>
    <cellStyle name="SAPBEXexcCritical6 2 2 23" xfId="32823"/>
    <cellStyle name="SAPBEXexcCritical6 2 2 24" xfId="32824"/>
    <cellStyle name="SAPBEXexcCritical6 2 2 25" xfId="32825"/>
    <cellStyle name="SAPBEXexcCritical6 2 2 26" xfId="32826"/>
    <cellStyle name="SAPBEXexcCritical6 2 2 27" xfId="32827"/>
    <cellStyle name="SAPBEXexcCritical6 2 2 28" xfId="32828"/>
    <cellStyle name="SAPBEXexcCritical6 2 2 29" xfId="32829"/>
    <cellStyle name="SAPBEXexcCritical6 2 2 3" xfId="855"/>
    <cellStyle name="SAPBEXexcCritical6 2 2 3 10" xfId="32830"/>
    <cellStyle name="SAPBEXexcCritical6 2 2 3 11" xfId="32831"/>
    <cellStyle name="SAPBEXexcCritical6 2 2 3 12" xfId="32832"/>
    <cellStyle name="SAPBEXexcCritical6 2 2 3 13" xfId="32833"/>
    <cellStyle name="SAPBEXexcCritical6 2 2 3 14" xfId="32834"/>
    <cellStyle name="SAPBEXexcCritical6 2 2 3 15" xfId="32835"/>
    <cellStyle name="SAPBEXexcCritical6 2 2 3 16" xfId="32836"/>
    <cellStyle name="SAPBEXexcCritical6 2 2 3 17" xfId="32837"/>
    <cellStyle name="SAPBEXexcCritical6 2 2 3 18" xfId="32838"/>
    <cellStyle name="SAPBEXexcCritical6 2 2 3 19" xfId="32839"/>
    <cellStyle name="SAPBEXexcCritical6 2 2 3 2" xfId="1822"/>
    <cellStyle name="SAPBEXexcCritical6 2 2 3 2 2" xfId="8951"/>
    <cellStyle name="SAPBEXexcCritical6 2 2 3 2 2 2" xfId="8952"/>
    <cellStyle name="SAPBEXexcCritical6 2 2 3 2 2 2 2" xfId="8953"/>
    <cellStyle name="SAPBEXexcCritical6 2 2 3 2 2 2 2 2" xfId="8954"/>
    <cellStyle name="SAPBEXexcCritical6 2 2 3 2 2 2 3" xfId="8955"/>
    <cellStyle name="SAPBEXexcCritical6 2 2 3 2 2 3" xfId="8956"/>
    <cellStyle name="SAPBEXexcCritical6 2 2 3 2 2 3 2" xfId="8957"/>
    <cellStyle name="SAPBEXexcCritical6 2 2 3 2 2 3 2 2" xfId="8958"/>
    <cellStyle name="SAPBEXexcCritical6 2 2 3 2 2 4" xfId="8959"/>
    <cellStyle name="SAPBEXexcCritical6 2 2 3 2 2 4 2" xfId="8960"/>
    <cellStyle name="SAPBEXexcCritical6 2 2 3 2 3" xfId="8961"/>
    <cellStyle name="SAPBEXexcCritical6 2 2 3 2 3 2" xfId="8962"/>
    <cellStyle name="SAPBEXexcCritical6 2 2 3 2 3 2 2" xfId="8963"/>
    <cellStyle name="SAPBEXexcCritical6 2 2 3 2 3 3" xfId="8964"/>
    <cellStyle name="SAPBEXexcCritical6 2 2 3 2 4" xfId="8965"/>
    <cellStyle name="SAPBEXexcCritical6 2 2 3 2 4 2" xfId="8966"/>
    <cellStyle name="SAPBEXexcCritical6 2 2 3 2 4 2 2" xfId="8967"/>
    <cellStyle name="SAPBEXexcCritical6 2 2 3 2 5" xfId="8968"/>
    <cellStyle name="SAPBEXexcCritical6 2 2 3 2 5 2" xfId="8969"/>
    <cellStyle name="SAPBEXexcCritical6 2 2 3 2 6" xfId="32840"/>
    <cellStyle name="SAPBEXexcCritical6 2 2 3 2 7" xfId="32841"/>
    <cellStyle name="SAPBEXexcCritical6 2 2 3 2 8" xfId="49738"/>
    <cellStyle name="SAPBEXexcCritical6 2 2 3 20" xfId="32842"/>
    <cellStyle name="SAPBEXexcCritical6 2 2 3 21" xfId="32843"/>
    <cellStyle name="SAPBEXexcCritical6 2 2 3 22" xfId="32844"/>
    <cellStyle name="SAPBEXexcCritical6 2 2 3 23" xfId="32845"/>
    <cellStyle name="SAPBEXexcCritical6 2 2 3 24" xfId="32846"/>
    <cellStyle name="SAPBEXexcCritical6 2 2 3 25" xfId="32847"/>
    <cellStyle name="SAPBEXexcCritical6 2 2 3 26" xfId="32848"/>
    <cellStyle name="SAPBEXexcCritical6 2 2 3 27" xfId="32849"/>
    <cellStyle name="SAPBEXexcCritical6 2 2 3 28" xfId="48377"/>
    <cellStyle name="SAPBEXexcCritical6 2 2 3 29" xfId="49223"/>
    <cellStyle name="SAPBEXexcCritical6 2 2 3 3" xfId="32850"/>
    <cellStyle name="SAPBEXexcCritical6 2 2 3 4" xfId="32851"/>
    <cellStyle name="SAPBEXexcCritical6 2 2 3 5" xfId="32852"/>
    <cellStyle name="SAPBEXexcCritical6 2 2 3 6" xfId="32853"/>
    <cellStyle name="SAPBEXexcCritical6 2 2 3 7" xfId="32854"/>
    <cellStyle name="SAPBEXexcCritical6 2 2 3 8" xfId="32855"/>
    <cellStyle name="SAPBEXexcCritical6 2 2 3 9" xfId="32856"/>
    <cellStyle name="SAPBEXexcCritical6 2 2 30" xfId="32857"/>
    <cellStyle name="SAPBEXexcCritical6 2 2 31" xfId="32858"/>
    <cellStyle name="SAPBEXexcCritical6 2 2 32" xfId="32859"/>
    <cellStyle name="SAPBEXexcCritical6 2 2 33" xfId="48378"/>
    <cellStyle name="SAPBEXexcCritical6 2 2 34" xfId="49221"/>
    <cellStyle name="SAPBEXexcCritical6 2 2 4" xfId="856"/>
    <cellStyle name="SAPBEXexcCritical6 2 2 4 10" xfId="32860"/>
    <cellStyle name="SAPBEXexcCritical6 2 2 4 11" xfId="32861"/>
    <cellStyle name="SAPBEXexcCritical6 2 2 4 12" xfId="32862"/>
    <cellStyle name="SAPBEXexcCritical6 2 2 4 13" xfId="32863"/>
    <cellStyle name="SAPBEXexcCritical6 2 2 4 14" xfId="32864"/>
    <cellStyle name="SAPBEXexcCritical6 2 2 4 15" xfId="32865"/>
    <cellStyle name="SAPBEXexcCritical6 2 2 4 16" xfId="32866"/>
    <cellStyle name="SAPBEXexcCritical6 2 2 4 17" xfId="32867"/>
    <cellStyle name="SAPBEXexcCritical6 2 2 4 18" xfId="32868"/>
    <cellStyle name="SAPBEXexcCritical6 2 2 4 19" xfId="32869"/>
    <cellStyle name="SAPBEXexcCritical6 2 2 4 2" xfId="1823"/>
    <cellStyle name="SAPBEXexcCritical6 2 2 4 2 2" xfId="8970"/>
    <cellStyle name="SAPBEXexcCritical6 2 2 4 2 2 2" xfId="8971"/>
    <cellStyle name="SAPBEXexcCritical6 2 2 4 2 2 2 2" xfId="8972"/>
    <cellStyle name="SAPBEXexcCritical6 2 2 4 2 2 2 2 2" xfId="8973"/>
    <cellStyle name="SAPBEXexcCritical6 2 2 4 2 2 2 3" xfId="8974"/>
    <cellStyle name="SAPBEXexcCritical6 2 2 4 2 2 3" xfId="8975"/>
    <cellStyle name="SAPBEXexcCritical6 2 2 4 2 2 3 2" xfId="8976"/>
    <cellStyle name="SAPBEXexcCritical6 2 2 4 2 2 3 2 2" xfId="8977"/>
    <cellStyle name="SAPBEXexcCritical6 2 2 4 2 2 4" xfId="8978"/>
    <cellStyle name="SAPBEXexcCritical6 2 2 4 2 2 4 2" xfId="8979"/>
    <cellStyle name="SAPBEXexcCritical6 2 2 4 2 3" xfId="8980"/>
    <cellStyle name="SAPBEXexcCritical6 2 2 4 2 3 2" xfId="8981"/>
    <cellStyle name="SAPBEXexcCritical6 2 2 4 2 3 2 2" xfId="8982"/>
    <cellStyle name="SAPBEXexcCritical6 2 2 4 2 3 3" xfId="8983"/>
    <cellStyle name="SAPBEXexcCritical6 2 2 4 2 4" xfId="8984"/>
    <cellStyle name="SAPBEXexcCritical6 2 2 4 2 4 2" xfId="8985"/>
    <cellStyle name="SAPBEXexcCritical6 2 2 4 2 4 2 2" xfId="8986"/>
    <cellStyle name="SAPBEXexcCritical6 2 2 4 2 5" xfId="8987"/>
    <cellStyle name="SAPBEXexcCritical6 2 2 4 2 5 2" xfId="8988"/>
    <cellStyle name="SAPBEXexcCritical6 2 2 4 2 6" xfId="32870"/>
    <cellStyle name="SAPBEXexcCritical6 2 2 4 2 7" xfId="32871"/>
    <cellStyle name="SAPBEXexcCritical6 2 2 4 2 8" xfId="49739"/>
    <cellStyle name="SAPBEXexcCritical6 2 2 4 20" xfId="32872"/>
    <cellStyle name="SAPBEXexcCritical6 2 2 4 21" xfId="32873"/>
    <cellStyle name="SAPBEXexcCritical6 2 2 4 22" xfId="32874"/>
    <cellStyle name="SAPBEXexcCritical6 2 2 4 23" xfId="32875"/>
    <cellStyle name="SAPBEXexcCritical6 2 2 4 24" xfId="32876"/>
    <cellStyle name="SAPBEXexcCritical6 2 2 4 25" xfId="32877"/>
    <cellStyle name="SAPBEXexcCritical6 2 2 4 26" xfId="32878"/>
    <cellStyle name="SAPBEXexcCritical6 2 2 4 27" xfId="32879"/>
    <cellStyle name="SAPBEXexcCritical6 2 2 4 28" xfId="48379"/>
    <cellStyle name="SAPBEXexcCritical6 2 2 4 29" xfId="49224"/>
    <cellStyle name="SAPBEXexcCritical6 2 2 4 3" xfId="32880"/>
    <cellStyle name="SAPBEXexcCritical6 2 2 4 4" xfId="32881"/>
    <cellStyle name="SAPBEXexcCritical6 2 2 4 5" xfId="32882"/>
    <cellStyle name="SAPBEXexcCritical6 2 2 4 6" xfId="32883"/>
    <cellStyle name="SAPBEXexcCritical6 2 2 4 7" xfId="32884"/>
    <cellStyle name="SAPBEXexcCritical6 2 2 4 8" xfId="32885"/>
    <cellStyle name="SAPBEXexcCritical6 2 2 4 9" xfId="32886"/>
    <cellStyle name="SAPBEXexcCritical6 2 2 5" xfId="857"/>
    <cellStyle name="SAPBEXexcCritical6 2 2 5 10" xfId="32887"/>
    <cellStyle name="SAPBEXexcCritical6 2 2 5 11" xfId="32888"/>
    <cellStyle name="SAPBEXexcCritical6 2 2 5 12" xfId="32889"/>
    <cellStyle name="SAPBEXexcCritical6 2 2 5 13" xfId="32890"/>
    <cellStyle name="SAPBEXexcCritical6 2 2 5 14" xfId="32891"/>
    <cellStyle name="SAPBEXexcCritical6 2 2 5 15" xfId="32892"/>
    <cellStyle name="SAPBEXexcCritical6 2 2 5 16" xfId="32893"/>
    <cellStyle name="SAPBEXexcCritical6 2 2 5 17" xfId="32894"/>
    <cellStyle name="SAPBEXexcCritical6 2 2 5 18" xfId="32895"/>
    <cellStyle name="SAPBEXexcCritical6 2 2 5 19" xfId="32896"/>
    <cellStyle name="SAPBEXexcCritical6 2 2 5 2" xfId="1824"/>
    <cellStyle name="SAPBEXexcCritical6 2 2 5 2 2" xfId="8989"/>
    <cellStyle name="SAPBEXexcCritical6 2 2 5 2 2 2" xfId="8990"/>
    <cellStyle name="SAPBEXexcCritical6 2 2 5 2 2 2 2" xfId="8991"/>
    <cellStyle name="SAPBEXexcCritical6 2 2 5 2 2 2 2 2" xfId="8992"/>
    <cellStyle name="SAPBEXexcCritical6 2 2 5 2 2 2 3" xfId="8993"/>
    <cellStyle name="SAPBEXexcCritical6 2 2 5 2 2 3" xfId="8994"/>
    <cellStyle name="SAPBEXexcCritical6 2 2 5 2 2 3 2" xfId="8995"/>
    <cellStyle name="SAPBEXexcCritical6 2 2 5 2 2 3 2 2" xfId="8996"/>
    <cellStyle name="SAPBEXexcCritical6 2 2 5 2 2 4" xfId="8997"/>
    <cellStyle name="SAPBEXexcCritical6 2 2 5 2 2 4 2" xfId="8998"/>
    <cellStyle name="SAPBEXexcCritical6 2 2 5 2 3" xfId="8999"/>
    <cellStyle name="SAPBEXexcCritical6 2 2 5 2 3 2" xfId="9000"/>
    <cellStyle name="SAPBEXexcCritical6 2 2 5 2 3 2 2" xfId="9001"/>
    <cellStyle name="SAPBEXexcCritical6 2 2 5 2 3 3" xfId="9002"/>
    <cellStyle name="SAPBEXexcCritical6 2 2 5 2 4" xfId="9003"/>
    <cellStyle name="SAPBEXexcCritical6 2 2 5 2 4 2" xfId="9004"/>
    <cellStyle name="SAPBEXexcCritical6 2 2 5 2 4 2 2" xfId="9005"/>
    <cellStyle name="SAPBEXexcCritical6 2 2 5 2 5" xfId="9006"/>
    <cellStyle name="SAPBEXexcCritical6 2 2 5 2 5 2" xfId="9007"/>
    <cellStyle name="SAPBEXexcCritical6 2 2 5 2 6" xfId="32897"/>
    <cellStyle name="SAPBEXexcCritical6 2 2 5 2 7" xfId="32898"/>
    <cellStyle name="SAPBEXexcCritical6 2 2 5 2 8" xfId="49740"/>
    <cellStyle name="SAPBEXexcCritical6 2 2 5 20" xfId="32899"/>
    <cellStyle name="SAPBEXexcCritical6 2 2 5 21" xfId="32900"/>
    <cellStyle name="SAPBEXexcCritical6 2 2 5 22" xfId="32901"/>
    <cellStyle name="SAPBEXexcCritical6 2 2 5 23" xfId="32902"/>
    <cellStyle name="SAPBEXexcCritical6 2 2 5 24" xfId="32903"/>
    <cellStyle name="SAPBEXexcCritical6 2 2 5 25" xfId="32904"/>
    <cellStyle name="SAPBEXexcCritical6 2 2 5 26" xfId="32905"/>
    <cellStyle name="SAPBEXexcCritical6 2 2 5 27" xfId="32906"/>
    <cellStyle name="SAPBEXexcCritical6 2 2 5 28" xfId="48380"/>
    <cellStyle name="SAPBEXexcCritical6 2 2 5 29" xfId="49225"/>
    <cellStyle name="SAPBEXexcCritical6 2 2 5 3" xfId="32907"/>
    <cellStyle name="SAPBEXexcCritical6 2 2 5 4" xfId="32908"/>
    <cellStyle name="SAPBEXexcCritical6 2 2 5 5" xfId="32909"/>
    <cellStyle name="SAPBEXexcCritical6 2 2 5 6" xfId="32910"/>
    <cellStyle name="SAPBEXexcCritical6 2 2 5 7" xfId="32911"/>
    <cellStyle name="SAPBEXexcCritical6 2 2 5 8" xfId="32912"/>
    <cellStyle name="SAPBEXexcCritical6 2 2 5 9" xfId="32913"/>
    <cellStyle name="SAPBEXexcCritical6 2 2 6" xfId="858"/>
    <cellStyle name="SAPBEXexcCritical6 2 2 6 10" xfId="32914"/>
    <cellStyle name="SAPBEXexcCritical6 2 2 6 11" xfId="32915"/>
    <cellStyle name="SAPBEXexcCritical6 2 2 6 12" xfId="32916"/>
    <cellStyle name="SAPBEXexcCritical6 2 2 6 13" xfId="32917"/>
    <cellStyle name="SAPBEXexcCritical6 2 2 6 14" xfId="32918"/>
    <cellStyle name="SAPBEXexcCritical6 2 2 6 15" xfId="32919"/>
    <cellStyle name="SAPBEXexcCritical6 2 2 6 16" xfId="32920"/>
    <cellStyle name="SAPBEXexcCritical6 2 2 6 17" xfId="32921"/>
    <cellStyle name="SAPBEXexcCritical6 2 2 6 18" xfId="32922"/>
    <cellStyle name="SAPBEXexcCritical6 2 2 6 19" xfId="32923"/>
    <cellStyle name="SAPBEXexcCritical6 2 2 6 2" xfId="1825"/>
    <cellStyle name="SAPBEXexcCritical6 2 2 6 2 2" xfId="9008"/>
    <cellStyle name="SAPBEXexcCritical6 2 2 6 2 2 2" xfId="9009"/>
    <cellStyle name="SAPBEXexcCritical6 2 2 6 2 2 2 2" xfId="9010"/>
    <cellStyle name="SAPBEXexcCritical6 2 2 6 2 2 2 2 2" xfId="9011"/>
    <cellStyle name="SAPBEXexcCritical6 2 2 6 2 2 2 3" xfId="9012"/>
    <cellStyle name="SAPBEXexcCritical6 2 2 6 2 2 3" xfId="9013"/>
    <cellStyle name="SAPBEXexcCritical6 2 2 6 2 2 3 2" xfId="9014"/>
    <cellStyle name="SAPBEXexcCritical6 2 2 6 2 2 3 2 2" xfId="9015"/>
    <cellStyle name="SAPBEXexcCritical6 2 2 6 2 2 4" xfId="9016"/>
    <cellStyle name="SAPBEXexcCritical6 2 2 6 2 2 4 2" xfId="9017"/>
    <cellStyle name="SAPBEXexcCritical6 2 2 6 2 3" xfId="9018"/>
    <cellStyle name="SAPBEXexcCritical6 2 2 6 2 3 2" xfId="9019"/>
    <cellStyle name="SAPBEXexcCritical6 2 2 6 2 3 2 2" xfId="9020"/>
    <cellStyle name="SAPBEXexcCritical6 2 2 6 2 3 3" xfId="9021"/>
    <cellStyle name="SAPBEXexcCritical6 2 2 6 2 4" xfId="9022"/>
    <cellStyle name="SAPBEXexcCritical6 2 2 6 2 4 2" xfId="9023"/>
    <cellStyle name="SAPBEXexcCritical6 2 2 6 2 4 2 2" xfId="9024"/>
    <cellStyle name="SAPBEXexcCritical6 2 2 6 2 5" xfId="9025"/>
    <cellStyle name="SAPBEXexcCritical6 2 2 6 2 5 2" xfId="9026"/>
    <cellStyle name="SAPBEXexcCritical6 2 2 6 2 6" xfId="32924"/>
    <cellStyle name="SAPBEXexcCritical6 2 2 6 2 7" xfId="32925"/>
    <cellStyle name="SAPBEXexcCritical6 2 2 6 2 8" xfId="49741"/>
    <cellStyle name="SAPBEXexcCritical6 2 2 6 20" xfId="32926"/>
    <cellStyle name="SAPBEXexcCritical6 2 2 6 21" xfId="32927"/>
    <cellStyle name="SAPBEXexcCritical6 2 2 6 22" xfId="32928"/>
    <cellStyle name="SAPBEXexcCritical6 2 2 6 23" xfId="32929"/>
    <cellStyle name="SAPBEXexcCritical6 2 2 6 24" xfId="32930"/>
    <cellStyle name="SAPBEXexcCritical6 2 2 6 25" xfId="32931"/>
    <cellStyle name="SAPBEXexcCritical6 2 2 6 26" xfId="32932"/>
    <cellStyle name="SAPBEXexcCritical6 2 2 6 27" xfId="32933"/>
    <cellStyle name="SAPBEXexcCritical6 2 2 6 28" xfId="48381"/>
    <cellStyle name="SAPBEXexcCritical6 2 2 6 29" xfId="49226"/>
    <cellStyle name="SAPBEXexcCritical6 2 2 6 3" xfId="32934"/>
    <cellStyle name="SAPBEXexcCritical6 2 2 6 4" xfId="32935"/>
    <cellStyle name="SAPBEXexcCritical6 2 2 6 5" xfId="32936"/>
    <cellStyle name="SAPBEXexcCritical6 2 2 6 6" xfId="32937"/>
    <cellStyle name="SAPBEXexcCritical6 2 2 6 7" xfId="32938"/>
    <cellStyle name="SAPBEXexcCritical6 2 2 6 8" xfId="32939"/>
    <cellStyle name="SAPBEXexcCritical6 2 2 6 9" xfId="32940"/>
    <cellStyle name="SAPBEXexcCritical6 2 2 7" xfId="1826"/>
    <cellStyle name="SAPBEXexcCritical6 2 2 7 2" xfId="9027"/>
    <cellStyle name="SAPBEXexcCritical6 2 2 7 2 2" xfId="9028"/>
    <cellStyle name="SAPBEXexcCritical6 2 2 7 2 2 2" xfId="9029"/>
    <cellStyle name="SAPBEXexcCritical6 2 2 7 2 2 2 2" xfId="9030"/>
    <cellStyle name="SAPBEXexcCritical6 2 2 7 2 2 3" xfId="9031"/>
    <cellStyle name="SAPBEXexcCritical6 2 2 7 2 3" xfId="9032"/>
    <cellStyle name="SAPBEXexcCritical6 2 2 7 2 3 2" xfId="9033"/>
    <cellStyle name="SAPBEXexcCritical6 2 2 7 2 3 2 2" xfId="9034"/>
    <cellStyle name="SAPBEXexcCritical6 2 2 7 2 4" xfId="9035"/>
    <cellStyle name="SAPBEXexcCritical6 2 2 7 2 4 2" xfId="9036"/>
    <cellStyle name="SAPBEXexcCritical6 2 2 7 3" xfId="9037"/>
    <cellStyle name="SAPBEXexcCritical6 2 2 7 3 2" xfId="9038"/>
    <cellStyle name="SAPBEXexcCritical6 2 2 7 3 2 2" xfId="9039"/>
    <cellStyle name="SAPBEXexcCritical6 2 2 7 3 3" xfId="9040"/>
    <cellStyle name="SAPBEXexcCritical6 2 2 7 4" xfId="9041"/>
    <cellStyle name="SAPBEXexcCritical6 2 2 7 4 2" xfId="9042"/>
    <cellStyle name="SAPBEXexcCritical6 2 2 7 4 2 2" xfId="9043"/>
    <cellStyle name="SAPBEXexcCritical6 2 2 7 5" xfId="9044"/>
    <cellStyle name="SAPBEXexcCritical6 2 2 7 5 2" xfId="9045"/>
    <cellStyle name="SAPBEXexcCritical6 2 2 7 6" xfId="32941"/>
    <cellStyle name="SAPBEXexcCritical6 2 2 7 7" xfId="32942"/>
    <cellStyle name="SAPBEXexcCritical6 2 2 7 8" xfId="49736"/>
    <cellStyle name="SAPBEXexcCritical6 2 2 8" xfId="32943"/>
    <cellStyle name="SAPBEXexcCritical6 2 2 9" xfId="32944"/>
    <cellStyle name="SAPBEXexcCritical6 2 20" xfId="32945"/>
    <cellStyle name="SAPBEXexcCritical6 2 21" xfId="32946"/>
    <cellStyle name="SAPBEXexcCritical6 2 22" xfId="32947"/>
    <cellStyle name="SAPBEXexcCritical6 2 23" xfId="32948"/>
    <cellStyle name="SAPBEXexcCritical6 2 24" xfId="32949"/>
    <cellStyle name="SAPBEXexcCritical6 2 25" xfId="32950"/>
    <cellStyle name="SAPBEXexcCritical6 2 26" xfId="32951"/>
    <cellStyle name="SAPBEXexcCritical6 2 27" xfId="32952"/>
    <cellStyle name="SAPBEXexcCritical6 2 28" xfId="32953"/>
    <cellStyle name="SAPBEXexcCritical6 2 29" xfId="32954"/>
    <cellStyle name="SAPBEXexcCritical6 2 3" xfId="859"/>
    <cellStyle name="SAPBEXexcCritical6 2 3 10" xfId="32955"/>
    <cellStyle name="SAPBEXexcCritical6 2 3 11" xfId="32956"/>
    <cellStyle name="SAPBEXexcCritical6 2 3 12" xfId="32957"/>
    <cellStyle name="SAPBEXexcCritical6 2 3 13" xfId="32958"/>
    <cellStyle name="SAPBEXexcCritical6 2 3 14" xfId="32959"/>
    <cellStyle name="SAPBEXexcCritical6 2 3 15" xfId="32960"/>
    <cellStyle name="SAPBEXexcCritical6 2 3 16" xfId="32961"/>
    <cellStyle name="SAPBEXexcCritical6 2 3 17" xfId="32962"/>
    <cellStyle name="SAPBEXexcCritical6 2 3 18" xfId="32963"/>
    <cellStyle name="SAPBEXexcCritical6 2 3 19" xfId="32964"/>
    <cellStyle name="SAPBEXexcCritical6 2 3 2" xfId="1827"/>
    <cellStyle name="SAPBEXexcCritical6 2 3 2 2" xfId="9046"/>
    <cellStyle name="SAPBEXexcCritical6 2 3 2 2 2" xfId="9047"/>
    <cellStyle name="SAPBEXexcCritical6 2 3 2 2 2 2" xfId="9048"/>
    <cellStyle name="SAPBEXexcCritical6 2 3 2 2 2 2 2" xfId="9049"/>
    <cellStyle name="SAPBEXexcCritical6 2 3 2 2 2 3" xfId="9050"/>
    <cellStyle name="SAPBEXexcCritical6 2 3 2 2 3" xfId="9051"/>
    <cellStyle name="SAPBEXexcCritical6 2 3 2 2 3 2" xfId="9052"/>
    <cellStyle name="SAPBEXexcCritical6 2 3 2 2 3 2 2" xfId="9053"/>
    <cellStyle name="SAPBEXexcCritical6 2 3 2 2 4" xfId="9054"/>
    <cellStyle name="SAPBEXexcCritical6 2 3 2 2 4 2" xfId="9055"/>
    <cellStyle name="SAPBEXexcCritical6 2 3 2 3" xfId="9056"/>
    <cellStyle name="SAPBEXexcCritical6 2 3 2 3 2" xfId="9057"/>
    <cellStyle name="SAPBEXexcCritical6 2 3 2 3 2 2" xfId="9058"/>
    <cellStyle name="SAPBEXexcCritical6 2 3 2 3 3" xfId="9059"/>
    <cellStyle name="SAPBEXexcCritical6 2 3 2 4" xfId="9060"/>
    <cellStyle name="SAPBEXexcCritical6 2 3 2 4 2" xfId="9061"/>
    <cellStyle name="SAPBEXexcCritical6 2 3 2 4 2 2" xfId="9062"/>
    <cellStyle name="SAPBEXexcCritical6 2 3 2 5" xfId="9063"/>
    <cellStyle name="SAPBEXexcCritical6 2 3 2 5 2" xfId="9064"/>
    <cellStyle name="SAPBEXexcCritical6 2 3 2 6" xfId="32965"/>
    <cellStyle name="SAPBEXexcCritical6 2 3 2 7" xfId="32966"/>
    <cellStyle name="SAPBEXexcCritical6 2 3 2 8" xfId="49742"/>
    <cellStyle name="SAPBEXexcCritical6 2 3 20" xfId="32967"/>
    <cellStyle name="SAPBEXexcCritical6 2 3 21" xfId="32968"/>
    <cellStyle name="SAPBEXexcCritical6 2 3 22" xfId="32969"/>
    <cellStyle name="SAPBEXexcCritical6 2 3 23" xfId="32970"/>
    <cellStyle name="SAPBEXexcCritical6 2 3 24" xfId="32971"/>
    <cellStyle name="SAPBEXexcCritical6 2 3 25" xfId="32972"/>
    <cellStyle name="SAPBEXexcCritical6 2 3 26" xfId="32973"/>
    <cellStyle name="SAPBEXexcCritical6 2 3 27" xfId="32974"/>
    <cellStyle name="SAPBEXexcCritical6 2 3 28" xfId="48382"/>
    <cellStyle name="SAPBEXexcCritical6 2 3 29" xfId="49227"/>
    <cellStyle name="SAPBEXexcCritical6 2 3 3" xfId="32975"/>
    <cellStyle name="SAPBEXexcCritical6 2 3 4" xfId="32976"/>
    <cellStyle name="SAPBEXexcCritical6 2 3 5" xfId="32977"/>
    <cellStyle name="SAPBEXexcCritical6 2 3 6" xfId="32978"/>
    <cellStyle name="SAPBEXexcCritical6 2 3 7" xfId="32979"/>
    <cellStyle name="SAPBEXexcCritical6 2 3 8" xfId="32980"/>
    <cellStyle name="SAPBEXexcCritical6 2 3 9" xfId="32981"/>
    <cellStyle name="SAPBEXexcCritical6 2 30" xfId="32982"/>
    <cellStyle name="SAPBEXexcCritical6 2 31" xfId="32983"/>
    <cellStyle name="SAPBEXexcCritical6 2 32" xfId="32984"/>
    <cellStyle name="SAPBEXexcCritical6 2 33" xfId="48383"/>
    <cellStyle name="SAPBEXexcCritical6 2 34" xfId="49220"/>
    <cellStyle name="SAPBEXexcCritical6 2 4" xfId="860"/>
    <cellStyle name="SAPBEXexcCritical6 2 4 10" xfId="32985"/>
    <cellStyle name="SAPBEXexcCritical6 2 4 11" xfId="32986"/>
    <cellStyle name="SAPBEXexcCritical6 2 4 12" xfId="32987"/>
    <cellStyle name="SAPBEXexcCritical6 2 4 13" xfId="32988"/>
    <cellStyle name="SAPBEXexcCritical6 2 4 14" xfId="32989"/>
    <cellStyle name="SAPBEXexcCritical6 2 4 15" xfId="32990"/>
    <cellStyle name="SAPBEXexcCritical6 2 4 16" xfId="32991"/>
    <cellStyle name="SAPBEXexcCritical6 2 4 17" xfId="32992"/>
    <cellStyle name="SAPBEXexcCritical6 2 4 18" xfId="32993"/>
    <cellStyle name="SAPBEXexcCritical6 2 4 19" xfId="32994"/>
    <cellStyle name="SAPBEXexcCritical6 2 4 2" xfId="1828"/>
    <cellStyle name="SAPBEXexcCritical6 2 4 2 2" xfId="9065"/>
    <cellStyle name="SAPBEXexcCritical6 2 4 2 2 2" xfId="9066"/>
    <cellStyle name="SAPBEXexcCritical6 2 4 2 2 2 2" xfId="9067"/>
    <cellStyle name="SAPBEXexcCritical6 2 4 2 2 2 2 2" xfId="9068"/>
    <cellStyle name="SAPBEXexcCritical6 2 4 2 2 2 3" xfId="9069"/>
    <cellStyle name="SAPBEXexcCritical6 2 4 2 2 3" xfId="9070"/>
    <cellStyle name="SAPBEXexcCritical6 2 4 2 2 3 2" xfId="9071"/>
    <cellStyle name="SAPBEXexcCritical6 2 4 2 2 3 2 2" xfId="9072"/>
    <cellStyle name="SAPBEXexcCritical6 2 4 2 2 4" xfId="9073"/>
    <cellStyle name="SAPBEXexcCritical6 2 4 2 2 4 2" xfId="9074"/>
    <cellStyle name="SAPBEXexcCritical6 2 4 2 3" xfId="9075"/>
    <cellStyle name="SAPBEXexcCritical6 2 4 2 3 2" xfId="9076"/>
    <cellStyle name="SAPBEXexcCritical6 2 4 2 3 2 2" xfId="9077"/>
    <cellStyle name="SAPBEXexcCritical6 2 4 2 3 3" xfId="9078"/>
    <cellStyle name="SAPBEXexcCritical6 2 4 2 4" xfId="9079"/>
    <cellStyle name="SAPBEXexcCritical6 2 4 2 4 2" xfId="9080"/>
    <cellStyle name="SAPBEXexcCritical6 2 4 2 4 2 2" xfId="9081"/>
    <cellStyle name="SAPBEXexcCritical6 2 4 2 5" xfId="9082"/>
    <cellStyle name="SAPBEXexcCritical6 2 4 2 5 2" xfId="9083"/>
    <cellStyle name="SAPBEXexcCritical6 2 4 2 6" xfId="32995"/>
    <cellStyle name="SAPBEXexcCritical6 2 4 2 7" xfId="32996"/>
    <cellStyle name="SAPBEXexcCritical6 2 4 2 8" xfId="49743"/>
    <cellStyle name="SAPBEXexcCritical6 2 4 20" xfId="32997"/>
    <cellStyle name="SAPBEXexcCritical6 2 4 21" xfId="32998"/>
    <cellStyle name="SAPBEXexcCritical6 2 4 22" xfId="32999"/>
    <cellStyle name="SAPBEXexcCritical6 2 4 23" xfId="33000"/>
    <cellStyle name="SAPBEXexcCritical6 2 4 24" xfId="33001"/>
    <cellStyle name="SAPBEXexcCritical6 2 4 25" xfId="33002"/>
    <cellStyle name="SAPBEXexcCritical6 2 4 26" xfId="33003"/>
    <cellStyle name="SAPBEXexcCritical6 2 4 27" xfId="33004"/>
    <cellStyle name="SAPBEXexcCritical6 2 4 28" xfId="48384"/>
    <cellStyle name="SAPBEXexcCritical6 2 4 29" xfId="49228"/>
    <cellStyle name="SAPBEXexcCritical6 2 4 3" xfId="33005"/>
    <cellStyle name="SAPBEXexcCritical6 2 4 4" xfId="33006"/>
    <cellStyle name="SAPBEXexcCritical6 2 4 5" xfId="33007"/>
    <cellStyle name="SAPBEXexcCritical6 2 4 6" xfId="33008"/>
    <cellStyle name="SAPBEXexcCritical6 2 4 7" xfId="33009"/>
    <cellStyle name="SAPBEXexcCritical6 2 4 8" xfId="33010"/>
    <cellStyle name="SAPBEXexcCritical6 2 4 9" xfId="33011"/>
    <cellStyle name="SAPBEXexcCritical6 2 5" xfId="861"/>
    <cellStyle name="SAPBEXexcCritical6 2 5 10" xfId="33012"/>
    <cellStyle name="SAPBEXexcCritical6 2 5 11" xfId="33013"/>
    <cellStyle name="SAPBEXexcCritical6 2 5 12" xfId="33014"/>
    <cellStyle name="SAPBEXexcCritical6 2 5 13" xfId="33015"/>
    <cellStyle name="SAPBEXexcCritical6 2 5 14" xfId="33016"/>
    <cellStyle name="SAPBEXexcCritical6 2 5 15" xfId="33017"/>
    <cellStyle name="SAPBEXexcCritical6 2 5 16" xfId="33018"/>
    <cellStyle name="SAPBEXexcCritical6 2 5 17" xfId="33019"/>
    <cellStyle name="SAPBEXexcCritical6 2 5 18" xfId="33020"/>
    <cellStyle name="SAPBEXexcCritical6 2 5 19" xfId="33021"/>
    <cellStyle name="SAPBEXexcCritical6 2 5 2" xfId="1829"/>
    <cellStyle name="SAPBEXexcCritical6 2 5 2 2" xfId="9084"/>
    <cellStyle name="SAPBEXexcCritical6 2 5 2 2 2" xfId="9085"/>
    <cellStyle name="SAPBEXexcCritical6 2 5 2 2 2 2" xfId="9086"/>
    <cellStyle name="SAPBEXexcCritical6 2 5 2 2 2 2 2" xfId="9087"/>
    <cellStyle name="SAPBEXexcCritical6 2 5 2 2 2 3" xfId="9088"/>
    <cellStyle name="SAPBEXexcCritical6 2 5 2 2 3" xfId="9089"/>
    <cellStyle name="SAPBEXexcCritical6 2 5 2 2 3 2" xfId="9090"/>
    <cellStyle name="SAPBEXexcCritical6 2 5 2 2 3 2 2" xfId="9091"/>
    <cellStyle name="SAPBEXexcCritical6 2 5 2 2 4" xfId="9092"/>
    <cellStyle name="SAPBEXexcCritical6 2 5 2 2 4 2" xfId="9093"/>
    <cellStyle name="SAPBEXexcCritical6 2 5 2 3" xfId="9094"/>
    <cellStyle name="SAPBEXexcCritical6 2 5 2 3 2" xfId="9095"/>
    <cellStyle name="SAPBEXexcCritical6 2 5 2 3 2 2" xfId="9096"/>
    <cellStyle name="SAPBEXexcCritical6 2 5 2 3 3" xfId="9097"/>
    <cellStyle name="SAPBEXexcCritical6 2 5 2 4" xfId="9098"/>
    <cellStyle name="SAPBEXexcCritical6 2 5 2 4 2" xfId="9099"/>
    <cellStyle name="SAPBEXexcCritical6 2 5 2 4 2 2" xfId="9100"/>
    <cellStyle name="SAPBEXexcCritical6 2 5 2 5" xfId="9101"/>
    <cellStyle name="SAPBEXexcCritical6 2 5 2 5 2" xfId="9102"/>
    <cellStyle name="SAPBEXexcCritical6 2 5 2 6" xfId="33022"/>
    <cellStyle name="SAPBEXexcCritical6 2 5 2 7" xfId="33023"/>
    <cellStyle name="SAPBEXexcCritical6 2 5 2 8" xfId="49744"/>
    <cellStyle name="SAPBEXexcCritical6 2 5 20" xfId="33024"/>
    <cellStyle name="SAPBEXexcCritical6 2 5 21" xfId="33025"/>
    <cellStyle name="SAPBEXexcCritical6 2 5 22" xfId="33026"/>
    <cellStyle name="SAPBEXexcCritical6 2 5 23" xfId="33027"/>
    <cellStyle name="SAPBEXexcCritical6 2 5 24" xfId="33028"/>
    <cellStyle name="SAPBEXexcCritical6 2 5 25" xfId="33029"/>
    <cellStyle name="SAPBEXexcCritical6 2 5 26" xfId="33030"/>
    <cellStyle name="SAPBEXexcCritical6 2 5 27" xfId="33031"/>
    <cellStyle name="SAPBEXexcCritical6 2 5 28" xfId="48385"/>
    <cellStyle name="SAPBEXexcCritical6 2 5 29" xfId="49229"/>
    <cellStyle name="SAPBEXexcCritical6 2 5 3" xfId="33032"/>
    <cellStyle name="SAPBEXexcCritical6 2 5 4" xfId="33033"/>
    <cellStyle name="SAPBEXexcCritical6 2 5 5" xfId="33034"/>
    <cellStyle name="SAPBEXexcCritical6 2 5 6" xfId="33035"/>
    <cellStyle name="SAPBEXexcCritical6 2 5 7" xfId="33036"/>
    <cellStyle name="SAPBEXexcCritical6 2 5 8" xfId="33037"/>
    <cellStyle name="SAPBEXexcCritical6 2 5 9" xfId="33038"/>
    <cellStyle name="SAPBEXexcCritical6 2 6" xfId="862"/>
    <cellStyle name="SAPBEXexcCritical6 2 6 10" xfId="33039"/>
    <cellStyle name="SAPBEXexcCritical6 2 6 11" xfId="33040"/>
    <cellStyle name="SAPBEXexcCritical6 2 6 12" xfId="33041"/>
    <cellStyle name="SAPBEXexcCritical6 2 6 13" xfId="33042"/>
    <cellStyle name="SAPBEXexcCritical6 2 6 14" xfId="33043"/>
    <cellStyle name="SAPBEXexcCritical6 2 6 15" xfId="33044"/>
    <cellStyle name="SAPBEXexcCritical6 2 6 16" xfId="33045"/>
    <cellStyle name="SAPBEXexcCritical6 2 6 17" xfId="33046"/>
    <cellStyle name="SAPBEXexcCritical6 2 6 18" xfId="33047"/>
    <cellStyle name="SAPBEXexcCritical6 2 6 19" xfId="33048"/>
    <cellStyle name="SAPBEXexcCritical6 2 6 2" xfId="1830"/>
    <cellStyle name="SAPBEXexcCritical6 2 6 2 2" xfId="9103"/>
    <cellStyle name="SAPBEXexcCritical6 2 6 2 2 2" xfId="9104"/>
    <cellStyle name="SAPBEXexcCritical6 2 6 2 2 2 2" xfId="9105"/>
    <cellStyle name="SAPBEXexcCritical6 2 6 2 2 2 2 2" xfId="9106"/>
    <cellStyle name="SAPBEXexcCritical6 2 6 2 2 2 3" xfId="9107"/>
    <cellStyle name="SAPBEXexcCritical6 2 6 2 2 3" xfId="9108"/>
    <cellStyle name="SAPBEXexcCritical6 2 6 2 2 3 2" xfId="9109"/>
    <cellStyle name="SAPBEXexcCritical6 2 6 2 2 3 2 2" xfId="9110"/>
    <cellStyle name="SAPBEXexcCritical6 2 6 2 2 4" xfId="9111"/>
    <cellStyle name="SAPBEXexcCritical6 2 6 2 2 4 2" xfId="9112"/>
    <cellStyle name="SAPBEXexcCritical6 2 6 2 3" xfId="9113"/>
    <cellStyle name="SAPBEXexcCritical6 2 6 2 3 2" xfId="9114"/>
    <cellStyle name="SAPBEXexcCritical6 2 6 2 3 2 2" xfId="9115"/>
    <cellStyle name="SAPBEXexcCritical6 2 6 2 3 3" xfId="9116"/>
    <cellStyle name="SAPBEXexcCritical6 2 6 2 4" xfId="9117"/>
    <cellStyle name="SAPBEXexcCritical6 2 6 2 4 2" xfId="9118"/>
    <cellStyle name="SAPBEXexcCritical6 2 6 2 4 2 2" xfId="9119"/>
    <cellStyle name="SAPBEXexcCritical6 2 6 2 5" xfId="9120"/>
    <cellStyle name="SAPBEXexcCritical6 2 6 2 5 2" xfId="9121"/>
    <cellStyle name="SAPBEXexcCritical6 2 6 2 6" xfId="33049"/>
    <cellStyle name="SAPBEXexcCritical6 2 6 2 7" xfId="33050"/>
    <cellStyle name="SAPBEXexcCritical6 2 6 2 8" xfId="49745"/>
    <cellStyle name="SAPBEXexcCritical6 2 6 20" xfId="33051"/>
    <cellStyle name="SAPBEXexcCritical6 2 6 21" xfId="33052"/>
    <cellStyle name="SAPBEXexcCritical6 2 6 22" xfId="33053"/>
    <cellStyle name="SAPBEXexcCritical6 2 6 23" xfId="33054"/>
    <cellStyle name="SAPBEXexcCritical6 2 6 24" xfId="33055"/>
    <cellStyle name="SAPBEXexcCritical6 2 6 25" xfId="33056"/>
    <cellStyle name="SAPBEXexcCritical6 2 6 26" xfId="33057"/>
    <cellStyle name="SAPBEXexcCritical6 2 6 27" xfId="33058"/>
    <cellStyle name="SAPBEXexcCritical6 2 6 28" xfId="48386"/>
    <cellStyle name="SAPBEXexcCritical6 2 6 29" xfId="49230"/>
    <cellStyle name="SAPBEXexcCritical6 2 6 3" xfId="33059"/>
    <cellStyle name="SAPBEXexcCritical6 2 6 4" xfId="33060"/>
    <cellStyle name="SAPBEXexcCritical6 2 6 5" xfId="33061"/>
    <cellStyle name="SAPBEXexcCritical6 2 6 6" xfId="33062"/>
    <cellStyle name="SAPBEXexcCritical6 2 6 7" xfId="33063"/>
    <cellStyle name="SAPBEXexcCritical6 2 6 8" xfId="33064"/>
    <cellStyle name="SAPBEXexcCritical6 2 6 9" xfId="33065"/>
    <cellStyle name="SAPBEXexcCritical6 2 7" xfId="1831"/>
    <cellStyle name="SAPBEXexcCritical6 2 7 2" xfId="9122"/>
    <cellStyle name="SAPBEXexcCritical6 2 7 2 2" xfId="9123"/>
    <cellStyle name="SAPBEXexcCritical6 2 7 2 2 2" xfId="9124"/>
    <cellStyle name="SAPBEXexcCritical6 2 7 2 2 2 2" xfId="9125"/>
    <cellStyle name="SAPBEXexcCritical6 2 7 2 2 3" xfId="9126"/>
    <cellStyle name="SAPBEXexcCritical6 2 7 2 3" xfId="9127"/>
    <cellStyle name="SAPBEXexcCritical6 2 7 2 3 2" xfId="9128"/>
    <cellStyle name="SAPBEXexcCritical6 2 7 2 3 2 2" xfId="9129"/>
    <cellStyle name="SAPBEXexcCritical6 2 7 2 4" xfId="9130"/>
    <cellStyle name="SAPBEXexcCritical6 2 7 2 4 2" xfId="9131"/>
    <cellStyle name="SAPBEXexcCritical6 2 7 3" xfId="9132"/>
    <cellStyle name="SAPBEXexcCritical6 2 7 3 2" xfId="9133"/>
    <cellStyle name="SAPBEXexcCritical6 2 7 3 2 2" xfId="9134"/>
    <cellStyle name="SAPBEXexcCritical6 2 7 3 3" xfId="9135"/>
    <cellStyle name="SAPBEXexcCritical6 2 7 4" xfId="9136"/>
    <cellStyle name="SAPBEXexcCritical6 2 7 4 2" xfId="9137"/>
    <cellStyle name="SAPBEXexcCritical6 2 7 4 2 2" xfId="9138"/>
    <cellStyle name="SAPBEXexcCritical6 2 7 5" xfId="9139"/>
    <cellStyle name="SAPBEXexcCritical6 2 7 5 2" xfId="9140"/>
    <cellStyle name="SAPBEXexcCritical6 2 7 6" xfId="33066"/>
    <cellStyle name="SAPBEXexcCritical6 2 7 7" xfId="33067"/>
    <cellStyle name="SAPBEXexcCritical6 2 7 8" xfId="49735"/>
    <cellStyle name="SAPBEXexcCritical6 2 8" xfId="33068"/>
    <cellStyle name="SAPBEXexcCritical6 2 9" xfId="33069"/>
    <cellStyle name="SAPBEXexcCritical6 20" xfId="33070"/>
    <cellStyle name="SAPBEXexcCritical6 21" xfId="33071"/>
    <cellStyle name="SAPBEXexcCritical6 22" xfId="33072"/>
    <cellStyle name="SAPBEXexcCritical6 23" xfId="33073"/>
    <cellStyle name="SAPBEXexcCritical6 24" xfId="33074"/>
    <cellStyle name="SAPBEXexcCritical6 25" xfId="33075"/>
    <cellStyle name="SAPBEXexcCritical6 26" xfId="33076"/>
    <cellStyle name="SAPBEXexcCritical6 27" xfId="33077"/>
    <cellStyle name="SAPBEXexcCritical6 28" xfId="33078"/>
    <cellStyle name="SAPBEXexcCritical6 29" xfId="33079"/>
    <cellStyle name="SAPBEXexcCritical6 3" xfId="521"/>
    <cellStyle name="SAPBEXexcCritical6 3 10" xfId="33080"/>
    <cellStyle name="SAPBEXexcCritical6 3 11" xfId="33081"/>
    <cellStyle name="SAPBEXexcCritical6 3 12" xfId="33082"/>
    <cellStyle name="SAPBEXexcCritical6 3 13" xfId="33083"/>
    <cellStyle name="SAPBEXexcCritical6 3 14" xfId="33084"/>
    <cellStyle name="SAPBEXexcCritical6 3 15" xfId="33085"/>
    <cellStyle name="SAPBEXexcCritical6 3 16" xfId="33086"/>
    <cellStyle name="SAPBEXexcCritical6 3 17" xfId="33087"/>
    <cellStyle name="SAPBEXexcCritical6 3 18" xfId="33088"/>
    <cellStyle name="SAPBEXexcCritical6 3 19" xfId="33089"/>
    <cellStyle name="SAPBEXexcCritical6 3 2" xfId="863"/>
    <cellStyle name="SAPBEXexcCritical6 3 2 10" xfId="33090"/>
    <cellStyle name="SAPBEXexcCritical6 3 2 11" xfId="33091"/>
    <cellStyle name="SAPBEXexcCritical6 3 2 12" xfId="33092"/>
    <cellStyle name="SAPBEXexcCritical6 3 2 13" xfId="33093"/>
    <cellStyle name="SAPBEXexcCritical6 3 2 14" xfId="33094"/>
    <cellStyle name="SAPBEXexcCritical6 3 2 15" xfId="33095"/>
    <cellStyle name="SAPBEXexcCritical6 3 2 16" xfId="33096"/>
    <cellStyle name="SAPBEXexcCritical6 3 2 17" xfId="33097"/>
    <cellStyle name="SAPBEXexcCritical6 3 2 18" xfId="33098"/>
    <cellStyle name="SAPBEXexcCritical6 3 2 19" xfId="33099"/>
    <cellStyle name="SAPBEXexcCritical6 3 2 2" xfId="1832"/>
    <cellStyle name="SAPBEXexcCritical6 3 2 2 2" xfId="9141"/>
    <cellStyle name="SAPBEXexcCritical6 3 2 2 2 2" xfId="9142"/>
    <cellStyle name="SAPBEXexcCritical6 3 2 2 2 2 2" xfId="9143"/>
    <cellStyle name="SAPBEXexcCritical6 3 2 2 2 2 2 2" xfId="9144"/>
    <cellStyle name="SAPBEXexcCritical6 3 2 2 2 2 3" xfId="9145"/>
    <cellStyle name="SAPBEXexcCritical6 3 2 2 2 3" xfId="9146"/>
    <cellStyle name="SAPBEXexcCritical6 3 2 2 2 3 2" xfId="9147"/>
    <cellStyle name="SAPBEXexcCritical6 3 2 2 2 3 2 2" xfId="9148"/>
    <cellStyle name="SAPBEXexcCritical6 3 2 2 2 4" xfId="9149"/>
    <cellStyle name="SAPBEXexcCritical6 3 2 2 2 4 2" xfId="9150"/>
    <cellStyle name="SAPBEXexcCritical6 3 2 2 3" xfId="9151"/>
    <cellStyle name="SAPBEXexcCritical6 3 2 2 3 2" xfId="9152"/>
    <cellStyle name="SAPBEXexcCritical6 3 2 2 3 2 2" xfId="9153"/>
    <cellStyle name="SAPBEXexcCritical6 3 2 2 3 3" xfId="9154"/>
    <cellStyle name="SAPBEXexcCritical6 3 2 2 4" xfId="9155"/>
    <cellStyle name="SAPBEXexcCritical6 3 2 2 4 2" xfId="9156"/>
    <cellStyle name="SAPBEXexcCritical6 3 2 2 4 2 2" xfId="9157"/>
    <cellStyle name="SAPBEXexcCritical6 3 2 2 5" xfId="9158"/>
    <cellStyle name="SAPBEXexcCritical6 3 2 2 5 2" xfId="9159"/>
    <cellStyle name="SAPBEXexcCritical6 3 2 2 6" xfId="33100"/>
    <cellStyle name="SAPBEXexcCritical6 3 2 2 7" xfId="33101"/>
    <cellStyle name="SAPBEXexcCritical6 3 2 2 8" xfId="49747"/>
    <cellStyle name="SAPBEXexcCritical6 3 2 20" xfId="33102"/>
    <cellStyle name="SAPBEXexcCritical6 3 2 21" xfId="33103"/>
    <cellStyle name="SAPBEXexcCritical6 3 2 22" xfId="33104"/>
    <cellStyle name="SAPBEXexcCritical6 3 2 23" xfId="33105"/>
    <cellStyle name="SAPBEXexcCritical6 3 2 24" xfId="33106"/>
    <cellStyle name="SAPBEXexcCritical6 3 2 25" xfId="33107"/>
    <cellStyle name="SAPBEXexcCritical6 3 2 26" xfId="33108"/>
    <cellStyle name="SAPBEXexcCritical6 3 2 27" xfId="33109"/>
    <cellStyle name="SAPBEXexcCritical6 3 2 28" xfId="48387"/>
    <cellStyle name="SAPBEXexcCritical6 3 2 29" xfId="49232"/>
    <cellStyle name="SAPBEXexcCritical6 3 2 3" xfId="33110"/>
    <cellStyle name="SAPBEXexcCritical6 3 2 4" xfId="33111"/>
    <cellStyle name="SAPBEXexcCritical6 3 2 5" xfId="33112"/>
    <cellStyle name="SAPBEXexcCritical6 3 2 6" xfId="33113"/>
    <cellStyle name="SAPBEXexcCritical6 3 2 7" xfId="33114"/>
    <cellStyle name="SAPBEXexcCritical6 3 2 8" xfId="33115"/>
    <cellStyle name="SAPBEXexcCritical6 3 2 9" xfId="33116"/>
    <cellStyle name="SAPBEXexcCritical6 3 20" xfId="33117"/>
    <cellStyle name="SAPBEXexcCritical6 3 21" xfId="33118"/>
    <cellStyle name="SAPBEXexcCritical6 3 22" xfId="33119"/>
    <cellStyle name="SAPBEXexcCritical6 3 23" xfId="33120"/>
    <cellStyle name="SAPBEXexcCritical6 3 24" xfId="33121"/>
    <cellStyle name="SAPBEXexcCritical6 3 25" xfId="33122"/>
    <cellStyle name="SAPBEXexcCritical6 3 26" xfId="33123"/>
    <cellStyle name="SAPBEXexcCritical6 3 27" xfId="33124"/>
    <cellStyle name="SAPBEXexcCritical6 3 28" xfId="33125"/>
    <cellStyle name="SAPBEXexcCritical6 3 29" xfId="33126"/>
    <cellStyle name="SAPBEXexcCritical6 3 3" xfId="864"/>
    <cellStyle name="SAPBEXexcCritical6 3 3 10" xfId="33127"/>
    <cellStyle name="SAPBEXexcCritical6 3 3 11" xfId="33128"/>
    <cellStyle name="SAPBEXexcCritical6 3 3 12" xfId="33129"/>
    <cellStyle name="SAPBEXexcCritical6 3 3 13" xfId="33130"/>
    <cellStyle name="SAPBEXexcCritical6 3 3 14" xfId="33131"/>
    <cellStyle name="SAPBEXexcCritical6 3 3 15" xfId="33132"/>
    <cellStyle name="SAPBEXexcCritical6 3 3 16" xfId="33133"/>
    <cellStyle name="SAPBEXexcCritical6 3 3 17" xfId="33134"/>
    <cellStyle name="SAPBEXexcCritical6 3 3 18" xfId="33135"/>
    <cellStyle name="SAPBEXexcCritical6 3 3 19" xfId="33136"/>
    <cellStyle name="SAPBEXexcCritical6 3 3 2" xfId="1833"/>
    <cellStyle name="SAPBEXexcCritical6 3 3 2 2" xfId="9160"/>
    <cellStyle name="SAPBEXexcCritical6 3 3 2 2 2" xfId="9161"/>
    <cellStyle name="SAPBEXexcCritical6 3 3 2 2 2 2" xfId="9162"/>
    <cellStyle name="SAPBEXexcCritical6 3 3 2 2 2 2 2" xfId="9163"/>
    <cellStyle name="SAPBEXexcCritical6 3 3 2 2 2 3" xfId="9164"/>
    <cellStyle name="SAPBEXexcCritical6 3 3 2 2 3" xfId="9165"/>
    <cellStyle name="SAPBEXexcCritical6 3 3 2 2 3 2" xfId="9166"/>
    <cellStyle name="SAPBEXexcCritical6 3 3 2 2 3 2 2" xfId="9167"/>
    <cellStyle name="SAPBEXexcCritical6 3 3 2 2 4" xfId="9168"/>
    <cellStyle name="SAPBEXexcCritical6 3 3 2 2 4 2" xfId="9169"/>
    <cellStyle name="SAPBEXexcCritical6 3 3 2 3" xfId="9170"/>
    <cellStyle name="SAPBEXexcCritical6 3 3 2 3 2" xfId="9171"/>
    <cellStyle name="SAPBEXexcCritical6 3 3 2 3 2 2" xfId="9172"/>
    <cellStyle name="SAPBEXexcCritical6 3 3 2 3 3" xfId="9173"/>
    <cellStyle name="SAPBEXexcCritical6 3 3 2 4" xfId="9174"/>
    <cellStyle name="SAPBEXexcCritical6 3 3 2 4 2" xfId="9175"/>
    <cellStyle name="SAPBEXexcCritical6 3 3 2 4 2 2" xfId="9176"/>
    <cellStyle name="SAPBEXexcCritical6 3 3 2 5" xfId="9177"/>
    <cellStyle name="SAPBEXexcCritical6 3 3 2 5 2" xfId="9178"/>
    <cellStyle name="SAPBEXexcCritical6 3 3 2 6" xfId="33137"/>
    <cellStyle name="SAPBEXexcCritical6 3 3 2 7" xfId="33138"/>
    <cellStyle name="SAPBEXexcCritical6 3 3 2 8" xfId="49748"/>
    <cellStyle name="SAPBEXexcCritical6 3 3 20" xfId="33139"/>
    <cellStyle name="SAPBEXexcCritical6 3 3 21" xfId="33140"/>
    <cellStyle name="SAPBEXexcCritical6 3 3 22" xfId="33141"/>
    <cellStyle name="SAPBEXexcCritical6 3 3 23" xfId="33142"/>
    <cellStyle name="SAPBEXexcCritical6 3 3 24" xfId="33143"/>
    <cellStyle name="SAPBEXexcCritical6 3 3 25" xfId="33144"/>
    <cellStyle name="SAPBEXexcCritical6 3 3 26" xfId="33145"/>
    <cellStyle name="SAPBEXexcCritical6 3 3 27" xfId="33146"/>
    <cellStyle name="SAPBEXexcCritical6 3 3 28" xfId="48388"/>
    <cellStyle name="SAPBEXexcCritical6 3 3 29" xfId="49233"/>
    <cellStyle name="SAPBEXexcCritical6 3 3 3" xfId="33147"/>
    <cellStyle name="SAPBEXexcCritical6 3 3 4" xfId="33148"/>
    <cellStyle name="SAPBEXexcCritical6 3 3 5" xfId="33149"/>
    <cellStyle name="SAPBEXexcCritical6 3 3 6" xfId="33150"/>
    <cellStyle name="SAPBEXexcCritical6 3 3 7" xfId="33151"/>
    <cellStyle name="SAPBEXexcCritical6 3 3 8" xfId="33152"/>
    <cellStyle name="SAPBEXexcCritical6 3 3 9" xfId="33153"/>
    <cellStyle name="SAPBEXexcCritical6 3 30" xfId="33154"/>
    <cellStyle name="SAPBEXexcCritical6 3 31" xfId="33155"/>
    <cellStyle name="SAPBEXexcCritical6 3 32" xfId="33156"/>
    <cellStyle name="SAPBEXexcCritical6 3 33" xfId="48389"/>
    <cellStyle name="SAPBEXexcCritical6 3 34" xfId="49231"/>
    <cellStyle name="SAPBEXexcCritical6 3 4" xfId="865"/>
    <cellStyle name="SAPBEXexcCritical6 3 4 10" xfId="33157"/>
    <cellStyle name="SAPBEXexcCritical6 3 4 11" xfId="33158"/>
    <cellStyle name="SAPBEXexcCritical6 3 4 12" xfId="33159"/>
    <cellStyle name="SAPBEXexcCritical6 3 4 13" xfId="33160"/>
    <cellStyle name="SAPBEXexcCritical6 3 4 14" xfId="33161"/>
    <cellStyle name="SAPBEXexcCritical6 3 4 15" xfId="33162"/>
    <cellStyle name="SAPBEXexcCritical6 3 4 16" xfId="33163"/>
    <cellStyle name="SAPBEXexcCritical6 3 4 17" xfId="33164"/>
    <cellStyle name="SAPBEXexcCritical6 3 4 18" xfId="33165"/>
    <cellStyle name="SAPBEXexcCritical6 3 4 19" xfId="33166"/>
    <cellStyle name="SAPBEXexcCritical6 3 4 2" xfId="1834"/>
    <cellStyle name="SAPBEXexcCritical6 3 4 2 2" xfId="9179"/>
    <cellStyle name="SAPBEXexcCritical6 3 4 2 2 2" xfId="9180"/>
    <cellStyle name="SAPBEXexcCritical6 3 4 2 2 2 2" xfId="9181"/>
    <cellStyle name="SAPBEXexcCritical6 3 4 2 2 2 2 2" xfId="9182"/>
    <cellStyle name="SAPBEXexcCritical6 3 4 2 2 2 3" xfId="9183"/>
    <cellStyle name="SAPBEXexcCritical6 3 4 2 2 3" xfId="9184"/>
    <cellStyle name="SAPBEXexcCritical6 3 4 2 2 3 2" xfId="9185"/>
    <cellStyle name="SAPBEXexcCritical6 3 4 2 2 3 2 2" xfId="9186"/>
    <cellStyle name="SAPBEXexcCritical6 3 4 2 2 4" xfId="9187"/>
    <cellStyle name="SAPBEXexcCritical6 3 4 2 2 4 2" xfId="9188"/>
    <cellStyle name="SAPBEXexcCritical6 3 4 2 3" xfId="9189"/>
    <cellStyle name="SAPBEXexcCritical6 3 4 2 3 2" xfId="9190"/>
    <cellStyle name="SAPBEXexcCritical6 3 4 2 3 2 2" xfId="9191"/>
    <cellStyle name="SAPBEXexcCritical6 3 4 2 3 3" xfId="9192"/>
    <cellStyle name="SAPBEXexcCritical6 3 4 2 4" xfId="9193"/>
    <cellStyle name="SAPBEXexcCritical6 3 4 2 4 2" xfId="9194"/>
    <cellStyle name="SAPBEXexcCritical6 3 4 2 4 2 2" xfId="9195"/>
    <cellStyle name="SAPBEXexcCritical6 3 4 2 5" xfId="9196"/>
    <cellStyle name="SAPBEXexcCritical6 3 4 2 5 2" xfId="9197"/>
    <cellStyle name="SAPBEXexcCritical6 3 4 2 6" xfId="33167"/>
    <cellStyle name="SAPBEXexcCritical6 3 4 2 7" xfId="33168"/>
    <cellStyle name="SAPBEXexcCritical6 3 4 2 8" xfId="49749"/>
    <cellStyle name="SAPBEXexcCritical6 3 4 20" xfId="33169"/>
    <cellStyle name="SAPBEXexcCritical6 3 4 21" xfId="33170"/>
    <cellStyle name="SAPBEXexcCritical6 3 4 22" xfId="33171"/>
    <cellStyle name="SAPBEXexcCritical6 3 4 23" xfId="33172"/>
    <cellStyle name="SAPBEXexcCritical6 3 4 24" xfId="33173"/>
    <cellStyle name="SAPBEXexcCritical6 3 4 25" xfId="33174"/>
    <cellStyle name="SAPBEXexcCritical6 3 4 26" xfId="33175"/>
    <cellStyle name="SAPBEXexcCritical6 3 4 27" xfId="33176"/>
    <cellStyle name="SAPBEXexcCritical6 3 4 28" xfId="48390"/>
    <cellStyle name="SAPBEXexcCritical6 3 4 29" xfId="49234"/>
    <cellStyle name="SAPBEXexcCritical6 3 4 3" xfId="33177"/>
    <cellStyle name="SAPBEXexcCritical6 3 4 4" xfId="33178"/>
    <cellStyle name="SAPBEXexcCritical6 3 4 5" xfId="33179"/>
    <cellStyle name="SAPBEXexcCritical6 3 4 6" xfId="33180"/>
    <cellStyle name="SAPBEXexcCritical6 3 4 7" xfId="33181"/>
    <cellStyle name="SAPBEXexcCritical6 3 4 8" xfId="33182"/>
    <cellStyle name="SAPBEXexcCritical6 3 4 9" xfId="33183"/>
    <cellStyle name="SAPBEXexcCritical6 3 5" xfId="866"/>
    <cellStyle name="SAPBEXexcCritical6 3 5 10" xfId="33184"/>
    <cellStyle name="SAPBEXexcCritical6 3 5 11" xfId="33185"/>
    <cellStyle name="SAPBEXexcCritical6 3 5 12" xfId="33186"/>
    <cellStyle name="SAPBEXexcCritical6 3 5 13" xfId="33187"/>
    <cellStyle name="SAPBEXexcCritical6 3 5 14" xfId="33188"/>
    <cellStyle name="SAPBEXexcCritical6 3 5 15" xfId="33189"/>
    <cellStyle name="SAPBEXexcCritical6 3 5 16" xfId="33190"/>
    <cellStyle name="SAPBEXexcCritical6 3 5 17" xfId="33191"/>
    <cellStyle name="SAPBEXexcCritical6 3 5 18" xfId="33192"/>
    <cellStyle name="SAPBEXexcCritical6 3 5 19" xfId="33193"/>
    <cellStyle name="SAPBEXexcCritical6 3 5 2" xfId="1835"/>
    <cellStyle name="SAPBEXexcCritical6 3 5 2 2" xfId="9198"/>
    <cellStyle name="SAPBEXexcCritical6 3 5 2 2 2" xfId="9199"/>
    <cellStyle name="SAPBEXexcCritical6 3 5 2 2 2 2" xfId="9200"/>
    <cellStyle name="SAPBEXexcCritical6 3 5 2 2 2 2 2" xfId="9201"/>
    <cellStyle name="SAPBEXexcCritical6 3 5 2 2 2 3" xfId="9202"/>
    <cellStyle name="SAPBEXexcCritical6 3 5 2 2 3" xfId="9203"/>
    <cellStyle name="SAPBEXexcCritical6 3 5 2 2 3 2" xfId="9204"/>
    <cellStyle name="SAPBEXexcCritical6 3 5 2 2 3 2 2" xfId="9205"/>
    <cellStyle name="SAPBEXexcCritical6 3 5 2 2 4" xfId="9206"/>
    <cellStyle name="SAPBEXexcCritical6 3 5 2 2 4 2" xfId="9207"/>
    <cellStyle name="SAPBEXexcCritical6 3 5 2 3" xfId="9208"/>
    <cellStyle name="SAPBEXexcCritical6 3 5 2 3 2" xfId="9209"/>
    <cellStyle name="SAPBEXexcCritical6 3 5 2 3 2 2" xfId="9210"/>
    <cellStyle name="SAPBEXexcCritical6 3 5 2 3 3" xfId="9211"/>
    <cellStyle name="SAPBEXexcCritical6 3 5 2 4" xfId="9212"/>
    <cellStyle name="SAPBEXexcCritical6 3 5 2 4 2" xfId="9213"/>
    <cellStyle name="SAPBEXexcCritical6 3 5 2 4 2 2" xfId="9214"/>
    <cellStyle name="SAPBEXexcCritical6 3 5 2 5" xfId="9215"/>
    <cellStyle name="SAPBEXexcCritical6 3 5 2 5 2" xfId="9216"/>
    <cellStyle name="SAPBEXexcCritical6 3 5 2 6" xfId="33194"/>
    <cellStyle name="SAPBEXexcCritical6 3 5 2 7" xfId="33195"/>
    <cellStyle name="SAPBEXexcCritical6 3 5 2 8" xfId="49750"/>
    <cellStyle name="SAPBEXexcCritical6 3 5 20" xfId="33196"/>
    <cellStyle name="SAPBEXexcCritical6 3 5 21" xfId="33197"/>
    <cellStyle name="SAPBEXexcCritical6 3 5 22" xfId="33198"/>
    <cellStyle name="SAPBEXexcCritical6 3 5 23" xfId="33199"/>
    <cellStyle name="SAPBEXexcCritical6 3 5 24" xfId="33200"/>
    <cellStyle name="SAPBEXexcCritical6 3 5 25" xfId="33201"/>
    <cellStyle name="SAPBEXexcCritical6 3 5 26" xfId="33202"/>
    <cellStyle name="SAPBEXexcCritical6 3 5 27" xfId="33203"/>
    <cellStyle name="SAPBEXexcCritical6 3 5 28" xfId="48391"/>
    <cellStyle name="SAPBEXexcCritical6 3 5 29" xfId="49235"/>
    <cellStyle name="SAPBEXexcCritical6 3 5 3" xfId="33204"/>
    <cellStyle name="SAPBEXexcCritical6 3 5 4" xfId="33205"/>
    <cellStyle name="SAPBEXexcCritical6 3 5 5" xfId="33206"/>
    <cellStyle name="SAPBEXexcCritical6 3 5 6" xfId="33207"/>
    <cellStyle name="SAPBEXexcCritical6 3 5 7" xfId="33208"/>
    <cellStyle name="SAPBEXexcCritical6 3 5 8" xfId="33209"/>
    <cellStyle name="SAPBEXexcCritical6 3 5 9" xfId="33210"/>
    <cellStyle name="SAPBEXexcCritical6 3 6" xfId="867"/>
    <cellStyle name="SAPBEXexcCritical6 3 6 10" xfId="33211"/>
    <cellStyle name="SAPBEXexcCritical6 3 6 11" xfId="33212"/>
    <cellStyle name="SAPBEXexcCritical6 3 6 12" xfId="33213"/>
    <cellStyle name="SAPBEXexcCritical6 3 6 13" xfId="33214"/>
    <cellStyle name="SAPBEXexcCritical6 3 6 14" xfId="33215"/>
    <cellStyle name="SAPBEXexcCritical6 3 6 15" xfId="33216"/>
    <cellStyle name="SAPBEXexcCritical6 3 6 16" xfId="33217"/>
    <cellStyle name="SAPBEXexcCritical6 3 6 17" xfId="33218"/>
    <cellStyle name="SAPBEXexcCritical6 3 6 18" xfId="33219"/>
    <cellStyle name="SAPBEXexcCritical6 3 6 19" xfId="33220"/>
    <cellStyle name="SAPBEXexcCritical6 3 6 2" xfId="1836"/>
    <cellStyle name="SAPBEXexcCritical6 3 6 2 2" xfId="9217"/>
    <cellStyle name="SAPBEXexcCritical6 3 6 2 2 2" xfId="9218"/>
    <cellStyle name="SAPBEXexcCritical6 3 6 2 2 2 2" xfId="9219"/>
    <cellStyle name="SAPBEXexcCritical6 3 6 2 2 2 2 2" xfId="9220"/>
    <cellStyle name="SAPBEXexcCritical6 3 6 2 2 2 3" xfId="9221"/>
    <cellStyle name="SAPBEXexcCritical6 3 6 2 2 3" xfId="9222"/>
    <cellStyle name="SAPBEXexcCritical6 3 6 2 2 3 2" xfId="9223"/>
    <cellStyle name="SAPBEXexcCritical6 3 6 2 2 3 2 2" xfId="9224"/>
    <cellStyle name="SAPBEXexcCritical6 3 6 2 2 4" xfId="9225"/>
    <cellStyle name="SAPBEXexcCritical6 3 6 2 2 4 2" xfId="9226"/>
    <cellStyle name="SAPBEXexcCritical6 3 6 2 3" xfId="9227"/>
    <cellStyle name="SAPBEXexcCritical6 3 6 2 3 2" xfId="9228"/>
    <cellStyle name="SAPBEXexcCritical6 3 6 2 3 2 2" xfId="9229"/>
    <cellStyle name="SAPBEXexcCritical6 3 6 2 3 3" xfId="9230"/>
    <cellStyle name="SAPBEXexcCritical6 3 6 2 4" xfId="9231"/>
    <cellStyle name="SAPBEXexcCritical6 3 6 2 4 2" xfId="9232"/>
    <cellStyle name="SAPBEXexcCritical6 3 6 2 4 2 2" xfId="9233"/>
    <cellStyle name="SAPBEXexcCritical6 3 6 2 5" xfId="9234"/>
    <cellStyle name="SAPBEXexcCritical6 3 6 2 5 2" xfId="9235"/>
    <cellStyle name="SAPBEXexcCritical6 3 6 2 6" xfId="33221"/>
    <cellStyle name="SAPBEXexcCritical6 3 6 2 7" xfId="33222"/>
    <cellStyle name="SAPBEXexcCritical6 3 6 2 8" xfId="49751"/>
    <cellStyle name="SAPBEXexcCritical6 3 6 20" xfId="33223"/>
    <cellStyle name="SAPBEXexcCritical6 3 6 21" xfId="33224"/>
    <cellStyle name="SAPBEXexcCritical6 3 6 22" xfId="33225"/>
    <cellStyle name="SAPBEXexcCritical6 3 6 23" xfId="33226"/>
    <cellStyle name="SAPBEXexcCritical6 3 6 24" xfId="33227"/>
    <cellStyle name="SAPBEXexcCritical6 3 6 25" xfId="33228"/>
    <cellStyle name="SAPBEXexcCritical6 3 6 26" xfId="33229"/>
    <cellStyle name="SAPBEXexcCritical6 3 6 27" xfId="33230"/>
    <cellStyle name="SAPBEXexcCritical6 3 6 28" xfId="48392"/>
    <cellStyle name="SAPBEXexcCritical6 3 6 29" xfId="49236"/>
    <cellStyle name="SAPBEXexcCritical6 3 6 3" xfId="33231"/>
    <cellStyle name="SAPBEXexcCritical6 3 6 4" xfId="33232"/>
    <cellStyle name="SAPBEXexcCritical6 3 6 5" xfId="33233"/>
    <cellStyle name="SAPBEXexcCritical6 3 6 6" xfId="33234"/>
    <cellStyle name="SAPBEXexcCritical6 3 6 7" xfId="33235"/>
    <cellStyle name="SAPBEXexcCritical6 3 6 8" xfId="33236"/>
    <cellStyle name="SAPBEXexcCritical6 3 6 9" xfId="33237"/>
    <cellStyle name="SAPBEXexcCritical6 3 7" xfId="1837"/>
    <cellStyle name="SAPBEXexcCritical6 3 7 2" xfId="9236"/>
    <cellStyle name="SAPBEXexcCritical6 3 7 2 2" xfId="9237"/>
    <cellStyle name="SAPBEXexcCritical6 3 7 2 2 2" xfId="9238"/>
    <cellStyle name="SAPBEXexcCritical6 3 7 2 2 2 2" xfId="9239"/>
    <cellStyle name="SAPBEXexcCritical6 3 7 2 2 3" xfId="9240"/>
    <cellStyle name="SAPBEXexcCritical6 3 7 2 3" xfId="9241"/>
    <cellStyle name="SAPBEXexcCritical6 3 7 2 3 2" xfId="9242"/>
    <cellStyle name="SAPBEXexcCritical6 3 7 2 3 2 2" xfId="9243"/>
    <cellStyle name="SAPBEXexcCritical6 3 7 2 4" xfId="9244"/>
    <cellStyle name="SAPBEXexcCritical6 3 7 2 4 2" xfId="9245"/>
    <cellStyle name="SAPBEXexcCritical6 3 7 3" xfId="9246"/>
    <cellStyle name="SAPBEXexcCritical6 3 7 3 2" xfId="9247"/>
    <cellStyle name="SAPBEXexcCritical6 3 7 3 2 2" xfId="9248"/>
    <cellStyle name="SAPBEXexcCritical6 3 7 3 3" xfId="9249"/>
    <cellStyle name="SAPBEXexcCritical6 3 7 4" xfId="9250"/>
    <cellStyle name="SAPBEXexcCritical6 3 7 4 2" xfId="9251"/>
    <cellStyle name="SAPBEXexcCritical6 3 7 4 2 2" xfId="9252"/>
    <cellStyle name="SAPBEXexcCritical6 3 7 5" xfId="9253"/>
    <cellStyle name="SAPBEXexcCritical6 3 7 5 2" xfId="9254"/>
    <cellStyle name="SAPBEXexcCritical6 3 7 6" xfId="33238"/>
    <cellStyle name="SAPBEXexcCritical6 3 7 7" xfId="33239"/>
    <cellStyle name="SAPBEXexcCritical6 3 7 8" xfId="49746"/>
    <cellStyle name="SAPBEXexcCritical6 3 8" xfId="33240"/>
    <cellStyle name="SAPBEXexcCritical6 3 9" xfId="33241"/>
    <cellStyle name="SAPBEXexcCritical6 30" xfId="33242"/>
    <cellStyle name="SAPBEXexcCritical6 31" xfId="33243"/>
    <cellStyle name="SAPBEXexcCritical6 32" xfId="33244"/>
    <cellStyle name="SAPBEXexcCritical6 33" xfId="33245"/>
    <cellStyle name="SAPBEXexcCritical6 34" xfId="33246"/>
    <cellStyle name="SAPBEXexcCritical6 35" xfId="33247"/>
    <cellStyle name="SAPBEXexcCritical6 36" xfId="48393"/>
    <cellStyle name="SAPBEXexcCritical6 37" xfId="49219"/>
    <cellStyle name="SAPBEXexcCritical6 4" xfId="868"/>
    <cellStyle name="SAPBEXexcCritical6 4 10" xfId="33248"/>
    <cellStyle name="SAPBEXexcCritical6 4 11" xfId="33249"/>
    <cellStyle name="SAPBEXexcCritical6 4 12" xfId="33250"/>
    <cellStyle name="SAPBEXexcCritical6 4 13" xfId="33251"/>
    <cellStyle name="SAPBEXexcCritical6 4 14" xfId="33252"/>
    <cellStyle name="SAPBEXexcCritical6 4 15" xfId="33253"/>
    <cellStyle name="SAPBEXexcCritical6 4 16" xfId="33254"/>
    <cellStyle name="SAPBEXexcCritical6 4 17" xfId="33255"/>
    <cellStyle name="SAPBEXexcCritical6 4 18" xfId="33256"/>
    <cellStyle name="SAPBEXexcCritical6 4 19" xfId="33257"/>
    <cellStyle name="SAPBEXexcCritical6 4 2" xfId="1838"/>
    <cellStyle name="SAPBEXexcCritical6 4 2 2" xfId="9255"/>
    <cellStyle name="SAPBEXexcCritical6 4 2 2 2" xfId="9256"/>
    <cellStyle name="SAPBEXexcCritical6 4 2 2 2 2" xfId="9257"/>
    <cellStyle name="SAPBEXexcCritical6 4 2 2 2 2 2" xfId="9258"/>
    <cellStyle name="SAPBEXexcCritical6 4 2 2 2 3" xfId="9259"/>
    <cellStyle name="SAPBEXexcCritical6 4 2 2 3" xfId="9260"/>
    <cellStyle name="SAPBEXexcCritical6 4 2 2 3 2" xfId="9261"/>
    <cellStyle name="SAPBEXexcCritical6 4 2 2 3 2 2" xfId="9262"/>
    <cellStyle name="SAPBEXexcCritical6 4 2 2 4" xfId="9263"/>
    <cellStyle name="SAPBEXexcCritical6 4 2 2 4 2" xfId="9264"/>
    <cellStyle name="SAPBEXexcCritical6 4 2 3" xfId="9265"/>
    <cellStyle name="SAPBEXexcCritical6 4 2 3 2" xfId="9266"/>
    <cellStyle name="SAPBEXexcCritical6 4 2 3 2 2" xfId="9267"/>
    <cellStyle name="SAPBEXexcCritical6 4 2 3 3" xfId="9268"/>
    <cellStyle name="SAPBEXexcCritical6 4 2 4" xfId="9269"/>
    <cellStyle name="SAPBEXexcCritical6 4 2 4 2" xfId="9270"/>
    <cellStyle name="SAPBEXexcCritical6 4 2 4 2 2" xfId="9271"/>
    <cellStyle name="SAPBEXexcCritical6 4 2 5" xfId="9272"/>
    <cellStyle name="SAPBEXexcCritical6 4 2 5 2" xfId="9273"/>
    <cellStyle name="SAPBEXexcCritical6 4 2 6" xfId="33258"/>
    <cellStyle name="SAPBEXexcCritical6 4 2 7" xfId="33259"/>
    <cellStyle name="SAPBEXexcCritical6 4 2 8" xfId="49752"/>
    <cellStyle name="SAPBEXexcCritical6 4 20" xfId="33260"/>
    <cellStyle name="SAPBEXexcCritical6 4 21" xfId="33261"/>
    <cellStyle name="SAPBEXexcCritical6 4 22" xfId="33262"/>
    <cellStyle name="SAPBEXexcCritical6 4 23" xfId="33263"/>
    <cellStyle name="SAPBEXexcCritical6 4 24" xfId="33264"/>
    <cellStyle name="SAPBEXexcCritical6 4 25" xfId="33265"/>
    <cellStyle name="SAPBEXexcCritical6 4 26" xfId="33266"/>
    <cellStyle name="SAPBEXexcCritical6 4 27" xfId="33267"/>
    <cellStyle name="SAPBEXexcCritical6 4 28" xfId="48394"/>
    <cellStyle name="SAPBEXexcCritical6 4 29" xfId="49237"/>
    <cellStyle name="SAPBEXexcCritical6 4 3" xfId="33268"/>
    <cellStyle name="SAPBEXexcCritical6 4 4" xfId="33269"/>
    <cellStyle name="SAPBEXexcCritical6 4 5" xfId="33270"/>
    <cellStyle name="SAPBEXexcCritical6 4 6" xfId="33271"/>
    <cellStyle name="SAPBEXexcCritical6 4 7" xfId="33272"/>
    <cellStyle name="SAPBEXexcCritical6 4 8" xfId="33273"/>
    <cellStyle name="SAPBEXexcCritical6 4 9" xfId="33274"/>
    <cellStyle name="SAPBEXexcCritical6 5" xfId="869"/>
    <cellStyle name="SAPBEXexcCritical6 5 10" xfId="33275"/>
    <cellStyle name="SAPBEXexcCritical6 5 11" xfId="33276"/>
    <cellStyle name="SAPBEXexcCritical6 5 12" xfId="33277"/>
    <cellStyle name="SAPBEXexcCritical6 5 13" xfId="33278"/>
    <cellStyle name="SAPBEXexcCritical6 5 14" xfId="33279"/>
    <cellStyle name="SAPBEXexcCritical6 5 15" xfId="33280"/>
    <cellStyle name="SAPBEXexcCritical6 5 16" xfId="33281"/>
    <cellStyle name="SAPBEXexcCritical6 5 17" xfId="33282"/>
    <cellStyle name="SAPBEXexcCritical6 5 18" xfId="33283"/>
    <cellStyle name="SAPBEXexcCritical6 5 19" xfId="33284"/>
    <cellStyle name="SAPBEXexcCritical6 5 2" xfId="1839"/>
    <cellStyle name="SAPBEXexcCritical6 5 2 2" xfId="9274"/>
    <cellStyle name="SAPBEXexcCritical6 5 2 2 2" xfId="9275"/>
    <cellStyle name="SAPBEXexcCritical6 5 2 2 2 2" xfId="9276"/>
    <cellStyle name="SAPBEXexcCritical6 5 2 2 2 2 2" xfId="9277"/>
    <cellStyle name="SAPBEXexcCritical6 5 2 2 2 3" xfId="9278"/>
    <cellStyle name="SAPBEXexcCritical6 5 2 2 3" xfId="9279"/>
    <cellStyle name="SAPBEXexcCritical6 5 2 2 3 2" xfId="9280"/>
    <cellStyle name="SAPBEXexcCritical6 5 2 2 3 2 2" xfId="9281"/>
    <cellStyle name="SAPBEXexcCritical6 5 2 2 4" xfId="9282"/>
    <cellStyle name="SAPBEXexcCritical6 5 2 2 4 2" xfId="9283"/>
    <cellStyle name="SAPBEXexcCritical6 5 2 3" xfId="9284"/>
    <cellStyle name="SAPBEXexcCritical6 5 2 3 2" xfId="9285"/>
    <cellStyle name="SAPBEXexcCritical6 5 2 3 2 2" xfId="9286"/>
    <cellStyle name="SAPBEXexcCritical6 5 2 3 3" xfId="9287"/>
    <cellStyle name="SAPBEXexcCritical6 5 2 4" xfId="9288"/>
    <cellStyle name="SAPBEXexcCritical6 5 2 4 2" xfId="9289"/>
    <cellStyle name="SAPBEXexcCritical6 5 2 4 2 2" xfId="9290"/>
    <cellStyle name="SAPBEXexcCritical6 5 2 5" xfId="9291"/>
    <cellStyle name="SAPBEXexcCritical6 5 2 5 2" xfId="9292"/>
    <cellStyle name="SAPBEXexcCritical6 5 2 6" xfId="33285"/>
    <cellStyle name="SAPBEXexcCritical6 5 2 7" xfId="33286"/>
    <cellStyle name="SAPBEXexcCritical6 5 2 8" xfId="49753"/>
    <cellStyle name="SAPBEXexcCritical6 5 20" xfId="33287"/>
    <cellStyle name="SAPBEXexcCritical6 5 21" xfId="33288"/>
    <cellStyle name="SAPBEXexcCritical6 5 22" xfId="33289"/>
    <cellStyle name="SAPBEXexcCritical6 5 23" xfId="33290"/>
    <cellStyle name="SAPBEXexcCritical6 5 24" xfId="33291"/>
    <cellStyle name="SAPBEXexcCritical6 5 25" xfId="33292"/>
    <cellStyle name="SAPBEXexcCritical6 5 26" xfId="33293"/>
    <cellStyle name="SAPBEXexcCritical6 5 27" xfId="33294"/>
    <cellStyle name="SAPBEXexcCritical6 5 28" xfId="48395"/>
    <cellStyle name="SAPBEXexcCritical6 5 29" xfId="49238"/>
    <cellStyle name="SAPBEXexcCritical6 5 3" xfId="33295"/>
    <cellStyle name="SAPBEXexcCritical6 5 4" xfId="33296"/>
    <cellStyle name="SAPBEXexcCritical6 5 5" xfId="33297"/>
    <cellStyle name="SAPBEXexcCritical6 5 6" xfId="33298"/>
    <cellStyle name="SAPBEXexcCritical6 5 7" xfId="33299"/>
    <cellStyle name="SAPBEXexcCritical6 5 8" xfId="33300"/>
    <cellStyle name="SAPBEXexcCritical6 5 9" xfId="33301"/>
    <cellStyle name="SAPBEXexcCritical6 6" xfId="870"/>
    <cellStyle name="SAPBEXexcCritical6 6 10" xfId="33302"/>
    <cellStyle name="SAPBEXexcCritical6 6 11" xfId="33303"/>
    <cellStyle name="SAPBEXexcCritical6 6 12" xfId="33304"/>
    <cellStyle name="SAPBEXexcCritical6 6 13" xfId="33305"/>
    <cellStyle name="SAPBEXexcCritical6 6 14" xfId="33306"/>
    <cellStyle name="SAPBEXexcCritical6 6 15" xfId="33307"/>
    <cellStyle name="SAPBEXexcCritical6 6 16" xfId="33308"/>
    <cellStyle name="SAPBEXexcCritical6 6 17" xfId="33309"/>
    <cellStyle name="SAPBEXexcCritical6 6 18" xfId="33310"/>
    <cellStyle name="SAPBEXexcCritical6 6 19" xfId="33311"/>
    <cellStyle name="SAPBEXexcCritical6 6 2" xfId="1840"/>
    <cellStyle name="SAPBEXexcCritical6 6 2 2" xfId="9293"/>
    <cellStyle name="SAPBEXexcCritical6 6 2 2 2" xfId="9294"/>
    <cellStyle name="SAPBEXexcCritical6 6 2 2 2 2" xfId="9295"/>
    <cellStyle name="SAPBEXexcCritical6 6 2 2 2 2 2" xfId="9296"/>
    <cellStyle name="SAPBEXexcCritical6 6 2 2 2 3" xfId="9297"/>
    <cellStyle name="SAPBEXexcCritical6 6 2 2 3" xfId="9298"/>
    <cellStyle name="SAPBEXexcCritical6 6 2 2 3 2" xfId="9299"/>
    <cellStyle name="SAPBEXexcCritical6 6 2 2 3 2 2" xfId="9300"/>
    <cellStyle name="SAPBEXexcCritical6 6 2 2 4" xfId="9301"/>
    <cellStyle name="SAPBEXexcCritical6 6 2 2 4 2" xfId="9302"/>
    <cellStyle name="SAPBEXexcCritical6 6 2 3" xfId="9303"/>
    <cellStyle name="SAPBEXexcCritical6 6 2 3 2" xfId="9304"/>
    <cellStyle name="SAPBEXexcCritical6 6 2 3 2 2" xfId="9305"/>
    <cellStyle name="SAPBEXexcCritical6 6 2 3 3" xfId="9306"/>
    <cellStyle name="SAPBEXexcCritical6 6 2 4" xfId="9307"/>
    <cellStyle name="SAPBEXexcCritical6 6 2 4 2" xfId="9308"/>
    <cellStyle name="SAPBEXexcCritical6 6 2 4 2 2" xfId="9309"/>
    <cellStyle name="SAPBEXexcCritical6 6 2 5" xfId="9310"/>
    <cellStyle name="SAPBEXexcCritical6 6 2 5 2" xfId="9311"/>
    <cellStyle name="SAPBEXexcCritical6 6 2 6" xfId="33312"/>
    <cellStyle name="SAPBEXexcCritical6 6 2 7" xfId="33313"/>
    <cellStyle name="SAPBEXexcCritical6 6 2 8" xfId="49754"/>
    <cellStyle name="SAPBEXexcCritical6 6 20" xfId="33314"/>
    <cellStyle name="SAPBEXexcCritical6 6 21" xfId="33315"/>
    <cellStyle name="SAPBEXexcCritical6 6 22" xfId="33316"/>
    <cellStyle name="SAPBEXexcCritical6 6 23" xfId="33317"/>
    <cellStyle name="SAPBEXexcCritical6 6 24" xfId="33318"/>
    <cellStyle name="SAPBEXexcCritical6 6 25" xfId="33319"/>
    <cellStyle name="SAPBEXexcCritical6 6 26" xfId="33320"/>
    <cellStyle name="SAPBEXexcCritical6 6 27" xfId="33321"/>
    <cellStyle name="SAPBEXexcCritical6 6 28" xfId="48396"/>
    <cellStyle name="SAPBEXexcCritical6 6 29" xfId="49239"/>
    <cellStyle name="SAPBEXexcCritical6 6 3" xfId="33322"/>
    <cellStyle name="SAPBEXexcCritical6 6 4" xfId="33323"/>
    <cellStyle name="SAPBEXexcCritical6 6 5" xfId="33324"/>
    <cellStyle name="SAPBEXexcCritical6 6 6" xfId="33325"/>
    <cellStyle name="SAPBEXexcCritical6 6 7" xfId="33326"/>
    <cellStyle name="SAPBEXexcCritical6 6 8" xfId="33327"/>
    <cellStyle name="SAPBEXexcCritical6 6 9" xfId="33328"/>
    <cellStyle name="SAPBEXexcCritical6 7" xfId="871"/>
    <cellStyle name="SAPBEXexcCritical6 7 10" xfId="33329"/>
    <cellStyle name="SAPBEXexcCritical6 7 11" xfId="33330"/>
    <cellStyle name="SAPBEXexcCritical6 7 12" xfId="33331"/>
    <cellStyle name="SAPBEXexcCritical6 7 13" xfId="33332"/>
    <cellStyle name="SAPBEXexcCritical6 7 14" xfId="33333"/>
    <cellStyle name="SAPBEXexcCritical6 7 15" xfId="33334"/>
    <cellStyle name="SAPBEXexcCritical6 7 16" xfId="33335"/>
    <cellStyle name="SAPBEXexcCritical6 7 17" xfId="33336"/>
    <cellStyle name="SAPBEXexcCritical6 7 18" xfId="33337"/>
    <cellStyle name="SAPBEXexcCritical6 7 19" xfId="33338"/>
    <cellStyle name="SAPBEXexcCritical6 7 2" xfId="1841"/>
    <cellStyle name="SAPBEXexcCritical6 7 2 2" xfId="9312"/>
    <cellStyle name="SAPBEXexcCritical6 7 2 2 2" xfId="9313"/>
    <cellStyle name="SAPBEXexcCritical6 7 2 2 2 2" xfId="9314"/>
    <cellStyle name="SAPBEXexcCritical6 7 2 2 2 2 2" xfId="9315"/>
    <cellStyle name="SAPBEXexcCritical6 7 2 2 2 3" xfId="9316"/>
    <cellStyle name="SAPBEXexcCritical6 7 2 2 3" xfId="9317"/>
    <cellStyle name="SAPBEXexcCritical6 7 2 2 3 2" xfId="9318"/>
    <cellStyle name="SAPBEXexcCritical6 7 2 2 3 2 2" xfId="9319"/>
    <cellStyle name="SAPBEXexcCritical6 7 2 2 4" xfId="9320"/>
    <cellStyle name="SAPBEXexcCritical6 7 2 2 4 2" xfId="9321"/>
    <cellStyle name="SAPBEXexcCritical6 7 2 3" xfId="9322"/>
    <cellStyle name="SAPBEXexcCritical6 7 2 3 2" xfId="9323"/>
    <cellStyle name="SAPBEXexcCritical6 7 2 3 2 2" xfId="9324"/>
    <cellStyle name="SAPBEXexcCritical6 7 2 3 3" xfId="9325"/>
    <cellStyle name="SAPBEXexcCritical6 7 2 4" xfId="9326"/>
    <cellStyle name="SAPBEXexcCritical6 7 2 4 2" xfId="9327"/>
    <cellStyle name="SAPBEXexcCritical6 7 2 4 2 2" xfId="9328"/>
    <cellStyle name="SAPBEXexcCritical6 7 2 5" xfId="9329"/>
    <cellStyle name="SAPBEXexcCritical6 7 2 5 2" xfId="9330"/>
    <cellStyle name="SAPBEXexcCritical6 7 2 6" xfId="33339"/>
    <cellStyle name="SAPBEXexcCritical6 7 2 7" xfId="33340"/>
    <cellStyle name="SAPBEXexcCritical6 7 2 8" xfId="49755"/>
    <cellStyle name="SAPBEXexcCritical6 7 20" xfId="33341"/>
    <cellStyle name="SAPBEXexcCritical6 7 21" xfId="33342"/>
    <cellStyle name="SAPBEXexcCritical6 7 22" xfId="33343"/>
    <cellStyle name="SAPBEXexcCritical6 7 23" xfId="33344"/>
    <cellStyle name="SAPBEXexcCritical6 7 24" xfId="33345"/>
    <cellStyle name="SAPBEXexcCritical6 7 25" xfId="33346"/>
    <cellStyle name="SAPBEXexcCritical6 7 26" xfId="33347"/>
    <cellStyle name="SAPBEXexcCritical6 7 27" xfId="33348"/>
    <cellStyle name="SAPBEXexcCritical6 7 28" xfId="48397"/>
    <cellStyle name="SAPBEXexcCritical6 7 29" xfId="49240"/>
    <cellStyle name="SAPBEXexcCritical6 7 3" xfId="33349"/>
    <cellStyle name="SAPBEXexcCritical6 7 4" xfId="33350"/>
    <cellStyle name="SAPBEXexcCritical6 7 5" xfId="33351"/>
    <cellStyle name="SAPBEXexcCritical6 7 6" xfId="33352"/>
    <cellStyle name="SAPBEXexcCritical6 7 7" xfId="33353"/>
    <cellStyle name="SAPBEXexcCritical6 7 8" xfId="33354"/>
    <cellStyle name="SAPBEXexcCritical6 7 9" xfId="33355"/>
    <cellStyle name="SAPBEXexcCritical6 8" xfId="853"/>
    <cellStyle name="SAPBEXexcCritical6 8 10" xfId="33356"/>
    <cellStyle name="SAPBEXexcCritical6 8 11" xfId="33357"/>
    <cellStyle name="SAPBEXexcCritical6 8 12" xfId="33358"/>
    <cellStyle name="SAPBEXexcCritical6 8 13" xfId="33359"/>
    <cellStyle name="SAPBEXexcCritical6 8 14" xfId="33360"/>
    <cellStyle name="SAPBEXexcCritical6 8 15" xfId="33361"/>
    <cellStyle name="SAPBEXexcCritical6 8 16" xfId="33362"/>
    <cellStyle name="SAPBEXexcCritical6 8 17" xfId="33363"/>
    <cellStyle name="SAPBEXexcCritical6 8 18" xfId="33364"/>
    <cellStyle name="SAPBEXexcCritical6 8 19" xfId="33365"/>
    <cellStyle name="SAPBEXexcCritical6 8 2" xfId="1842"/>
    <cellStyle name="SAPBEXexcCritical6 8 2 2" xfId="9331"/>
    <cellStyle name="SAPBEXexcCritical6 8 2 2 2" xfId="9332"/>
    <cellStyle name="SAPBEXexcCritical6 8 2 2 2 2" xfId="9333"/>
    <cellStyle name="SAPBEXexcCritical6 8 2 2 2 2 2" xfId="9334"/>
    <cellStyle name="SAPBEXexcCritical6 8 2 2 2 3" xfId="9335"/>
    <cellStyle name="SAPBEXexcCritical6 8 2 2 3" xfId="9336"/>
    <cellStyle name="SAPBEXexcCritical6 8 2 2 3 2" xfId="9337"/>
    <cellStyle name="SAPBEXexcCritical6 8 2 2 3 2 2" xfId="9338"/>
    <cellStyle name="SAPBEXexcCritical6 8 2 2 4" xfId="9339"/>
    <cellStyle name="SAPBEXexcCritical6 8 2 2 4 2" xfId="9340"/>
    <cellStyle name="SAPBEXexcCritical6 8 2 3" xfId="9341"/>
    <cellStyle name="SAPBEXexcCritical6 8 2 3 2" xfId="9342"/>
    <cellStyle name="SAPBEXexcCritical6 8 2 3 2 2" xfId="9343"/>
    <cellStyle name="SAPBEXexcCritical6 8 2 3 3" xfId="9344"/>
    <cellStyle name="SAPBEXexcCritical6 8 2 4" xfId="9345"/>
    <cellStyle name="SAPBEXexcCritical6 8 2 4 2" xfId="9346"/>
    <cellStyle name="SAPBEXexcCritical6 8 2 4 2 2" xfId="9347"/>
    <cellStyle name="SAPBEXexcCritical6 8 2 5" xfId="9348"/>
    <cellStyle name="SAPBEXexcCritical6 8 2 5 2" xfId="9349"/>
    <cellStyle name="SAPBEXexcCritical6 8 2 6" xfId="33366"/>
    <cellStyle name="SAPBEXexcCritical6 8 2 7" xfId="33367"/>
    <cellStyle name="SAPBEXexcCritical6 8 20" xfId="33368"/>
    <cellStyle name="SAPBEXexcCritical6 8 21" xfId="33369"/>
    <cellStyle name="SAPBEXexcCritical6 8 22" xfId="33370"/>
    <cellStyle name="SAPBEXexcCritical6 8 23" xfId="33371"/>
    <cellStyle name="SAPBEXexcCritical6 8 24" xfId="33372"/>
    <cellStyle name="SAPBEXexcCritical6 8 25" xfId="33373"/>
    <cellStyle name="SAPBEXexcCritical6 8 26" xfId="33374"/>
    <cellStyle name="SAPBEXexcCritical6 8 27" xfId="33375"/>
    <cellStyle name="SAPBEXexcCritical6 8 28" xfId="48398"/>
    <cellStyle name="SAPBEXexcCritical6 8 3" xfId="33376"/>
    <cellStyle name="SAPBEXexcCritical6 8 4" xfId="33377"/>
    <cellStyle name="SAPBEXexcCritical6 8 5" xfId="33378"/>
    <cellStyle name="SAPBEXexcCritical6 8 6" xfId="33379"/>
    <cellStyle name="SAPBEXexcCritical6 8 7" xfId="33380"/>
    <cellStyle name="SAPBEXexcCritical6 8 8" xfId="33381"/>
    <cellStyle name="SAPBEXexcCritical6 8 9" xfId="33382"/>
    <cellStyle name="SAPBEXexcCritical6 9" xfId="1843"/>
    <cellStyle name="SAPBEXexcCritical6 9 10" xfId="33383"/>
    <cellStyle name="SAPBEXexcCritical6 9 11" xfId="33384"/>
    <cellStyle name="SAPBEXexcCritical6 9 12" xfId="33385"/>
    <cellStyle name="SAPBEXexcCritical6 9 13" xfId="33386"/>
    <cellStyle name="SAPBEXexcCritical6 9 14" xfId="33387"/>
    <cellStyle name="SAPBEXexcCritical6 9 15" xfId="33388"/>
    <cellStyle name="SAPBEXexcCritical6 9 16" xfId="33389"/>
    <cellStyle name="SAPBEXexcCritical6 9 17" xfId="33390"/>
    <cellStyle name="SAPBEXexcCritical6 9 18" xfId="33391"/>
    <cellStyle name="SAPBEXexcCritical6 9 19" xfId="33392"/>
    <cellStyle name="SAPBEXexcCritical6 9 2" xfId="9350"/>
    <cellStyle name="SAPBEXexcCritical6 9 2 2" xfId="9351"/>
    <cellStyle name="SAPBEXexcCritical6 9 2 2 2" xfId="9352"/>
    <cellStyle name="SAPBEXexcCritical6 9 2 2 2 2" xfId="9353"/>
    <cellStyle name="SAPBEXexcCritical6 9 2 2 3" xfId="9354"/>
    <cellStyle name="SAPBEXexcCritical6 9 2 3" xfId="9355"/>
    <cellStyle name="SAPBEXexcCritical6 9 2 3 2" xfId="9356"/>
    <cellStyle name="SAPBEXexcCritical6 9 2 3 2 2" xfId="9357"/>
    <cellStyle name="SAPBEXexcCritical6 9 2 4" xfId="9358"/>
    <cellStyle name="SAPBEXexcCritical6 9 2 4 2" xfId="9359"/>
    <cellStyle name="SAPBEXexcCritical6 9 2 5" xfId="33393"/>
    <cellStyle name="SAPBEXexcCritical6 9 2 6" xfId="33394"/>
    <cellStyle name="SAPBEXexcCritical6 9 2 7" xfId="33395"/>
    <cellStyle name="SAPBEXexcCritical6 9 20" xfId="33396"/>
    <cellStyle name="SAPBEXexcCritical6 9 21" xfId="33397"/>
    <cellStyle name="SAPBEXexcCritical6 9 22" xfId="33398"/>
    <cellStyle name="SAPBEXexcCritical6 9 23" xfId="33399"/>
    <cellStyle name="SAPBEXexcCritical6 9 24" xfId="33400"/>
    <cellStyle name="SAPBEXexcCritical6 9 25" xfId="33401"/>
    <cellStyle name="SAPBEXexcCritical6 9 26" xfId="33402"/>
    <cellStyle name="SAPBEXexcCritical6 9 27" xfId="33403"/>
    <cellStyle name="SAPBEXexcCritical6 9 28" xfId="48399"/>
    <cellStyle name="SAPBEXexcCritical6 9 29" xfId="49734"/>
    <cellStyle name="SAPBEXexcCritical6 9 3" xfId="33404"/>
    <cellStyle name="SAPBEXexcCritical6 9 4" xfId="33405"/>
    <cellStyle name="SAPBEXexcCritical6 9 5" xfId="33406"/>
    <cellStyle name="SAPBEXexcCritical6 9 6" xfId="33407"/>
    <cellStyle name="SAPBEXexcCritical6 9 7" xfId="33408"/>
    <cellStyle name="SAPBEXexcCritical6 9 8" xfId="33409"/>
    <cellStyle name="SAPBEXexcCritical6 9 9" xfId="33410"/>
    <cellStyle name="SAPBEXexcCritical6_20120921_SF-grote-ronde-Liesbethdump2" xfId="421"/>
    <cellStyle name="SAPBEXexcGood1" xfId="128"/>
    <cellStyle name="SAPBEXexcGood1 10" xfId="9360"/>
    <cellStyle name="SAPBEXexcGood1 10 2" xfId="9361"/>
    <cellStyle name="SAPBEXexcGood1 10 2 2" xfId="9362"/>
    <cellStyle name="SAPBEXexcGood1 10 2 2 2" xfId="9363"/>
    <cellStyle name="SAPBEXexcGood1 10 2 3" xfId="9364"/>
    <cellStyle name="SAPBEXexcGood1 10 3" xfId="9365"/>
    <cellStyle name="SAPBEXexcGood1 10 3 2" xfId="9366"/>
    <cellStyle name="SAPBEXexcGood1 10 3 2 2" xfId="9367"/>
    <cellStyle name="SAPBEXexcGood1 10 4" xfId="9368"/>
    <cellStyle name="SAPBEXexcGood1 10 4 2" xfId="9369"/>
    <cellStyle name="SAPBEXexcGood1 10 5" xfId="33411"/>
    <cellStyle name="SAPBEXexcGood1 10 6" xfId="33412"/>
    <cellStyle name="SAPBEXexcGood1 10 7" xfId="33413"/>
    <cellStyle name="SAPBEXexcGood1 11" xfId="33414"/>
    <cellStyle name="SAPBEXexcGood1 12" xfId="33415"/>
    <cellStyle name="SAPBEXexcGood1 13" xfId="33416"/>
    <cellStyle name="SAPBEXexcGood1 14" xfId="33417"/>
    <cellStyle name="SAPBEXexcGood1 15" xfId="33418"/>
    <cellStyle name="SAPBEXexcGood1 16" xfId="33419"/>
    <cellStyle name="SAPBEXexcGood1 17" xfId="33420"/>
    <cellStyle name="SAPBEXexcGood1 18" xfId="33421"/>
    <cellStyle name="SAPBEXexcGood1 19" xfId="33422"/>
    <cellStyle name="SAPBEXexcGood1 2" xfId="422"/>
    <cellStyle name="SAPBEXexcGood1 2 10" xfId="33423"/>
    <cellStyle name="SAPBEXexcGood1 2 11" xfId="33424"/>
    <cellStyle name="SAPBEXexcGood1 2 12" xfId="33425"/>
    <cellStyle name="SAPBEXexcGood1 2 13" xfId="33426"/>
    <cellStyle name="SAPBEXexcGood1 2 14" xfId="33427"/>
    <cellStyle name="SAPBEXexcGood1 2 15" xfId="33428"/>
    <cellStyle name="SAPBEXexcGood1 2 16" xfId="33429"/>
    <cellStyle name="SAPBEXexcGood1 2 17" xfId="33430"/>
    <cellStyle name="SAPBEXexcGood1 2 18" xfId="33431"/>
    <cellStyle name="SAPBEXexcGood1 2 19" xfId="33432"/>
    <cellStyle name="SAPBEXexcGood1 2 2" xfId="522"/>
    <cellStyle name="SAPBEXexcGood1 2 2 10" xfId="33433"/>
    <cellStyle name="SAPBEXexcGood1 2 2 11" xfId="33434"/>
    <cellStyle name="SAPBEXexcGood1 2 2 12" xfId="33435"/>
    <cellStyle name="SAPBEXexcGood1 2 2 13" xfId="33436"/>
    <cellStyle name="SAPBEXexcGood1 2 2 14" xfId="33437"/>
    <cellStyle name="SAPBEXexcGood1 2 2 15" xfId="33438"/>
    <cellStyle name="SAPBEXexcGood1 2 2 16" xfId="33439"/>
    <cellStyle name="SAPBEXexcGood1 2 2 17" xfId="33440"/>
    <cellStyle name="SAPBEXexcGood1 2 2 18" xfId="33441"/>
    <cellStyle name="SAPBEXexcGood1 2 2 19" xfId="33442"/>
    <cellStyle name="SAPBEXexcGood1 2 2 2" xfId="873"/>
    <cellStyle name="SAPBEXexcGood1 2 2 2 10" xfId="33443"/>
    <cellStyle name="SAPBEXexcGood1 2 2 2 11" xfId="33444"/>
    <cellStyle name="SAPBEXexcGood1 2 2 2 12" xfId="33445"/>
    <cellStyle name="SAPBEXexcGood1 2 2 2 13" xfId="33446"/>
    <cellStyle name="SAPBEXexcGood1 2 2 2 14" xfId="33447"/>
    <cellStyle name="SAPBEXexcGood1 2 2 2 15" xfId="33448"/>
    <cellStyle name="SAPBEXexcGood1 2 2 2 16" xfId="33449"/>
    <cellStyle name="SAPBEXexcGood1 2 2 2 17" xfId="33450"/>
    <cellStyle name="SAPBEXexcGood1 2 2 2 18" xfId="33451"/>
    <cellStyle name="SAPBEXexcGood1 2 2 2 19" xfId="33452"/>
    <cellStyle name="SAPBEXexcGood1 2 2 2 2" xfId="1844"/>
    <cellStyle name="SAPBEXexcGood1 2 2 2 2 2" xfId="9370"/>
    <cellStyle name="SAPBEXexcGood1 2 2 2 2 2 2" xfId="9371"/>
    <cellStyle name="SAPBEXexcGood1 2 2 2 2 2 2 2" xfId="9372"/>
    <cellStyle name="SAPBEXexcGood1 2 2 2 2 2 2 2 2" xfId="9373"/>
    <cellStyle name="SAPBEXexcGood1 2 2 2 2 2 2 3" xfId="9374"/>
    <cellStyle name="SAPBEXexcGood1 2 2 2 2 2 3" xfId="9375"/>
    <cellStyle name="SAPBEXexcGood1 2 2 2 2 2 3 2" xfId="9376"/>
    <cellStyle name="SAPBEXexcGood1 2 2 2 2 2 3 2 2" xfId="9377"/>
    <cellStyle name="SAPBEXexcGood1 2 2 2 2 2 4" xfId="9378"/>
    <cellStyle name="SAPBEXexcGood1 2 2 2 2 2 4 2" xfId="9379"/>
    <cellStyle name="SAPBEXexcGood1 2 2 2 2 3" xfId="9380"/>
    <cellStyle name="SAPBEXexcGood1 2 2 2 2 3 2" xfId="9381"/>
    <cellStyle name="SAPBEXexcGood1 2 2 2 2 3 2 2" xfId="9382"/>
    <cellStyle name="SAPBEXexcGood1 2 2 2 2 3 3" xfId="9383"/>
    <cellStyle name="SAPBEXexcGood1 2 2 2 2 4" xfId="9384"/>
    <cellStyle name="SAPBEXexcGood1 2 2 2 2 4 2" xfId="9385"/>
    <cellStyle name="SAPBEXexcGood1 2 2 2 2 4 2 2" xfId="9386"/>
    <cellStyle name="SAPBEXexcGood1 2 2 2 2 5" xfId="9387"/>
    <cellStyle name="SAPBEXexcGood1 2 2 2 2 5 2" xfId="9388"/>
    <cellStyle name="SAPBEXexcGood1 2 2 2 2 6" xfId="33453"/>
    <cellStyle name="SAPBEXexcGood1 2 2 2 2 7" xfId="33454"/>
    <cellStyle name="SAPBEXexcGood1 2 2 2 2 8" xfId="49759"/>
    <cellStyle name="SAPBEXexcGood1 2 2 2 20" xfId="33455"/>
    <cellStyle name="SAPBEXexcGood1 2 2 2 21" xfId="33456"/>
    <cellStyle name="SAPBEXexcGood1 2 2 2 22" xfId="33457"/>
    <cellStyle name="SAPBEXexcGood1 2 2 2 23" xfId="33458"/>
    <cellStyle name="SAPBEXexcGood1 2 2 2 24" xfId="33459"/>
    <cellStyle name="SAPBEXexcGood1 2 2 2 25" xfId="33460"/>
    <cellStyle name="SAPBEXexcGood1 2 2 2 26" xfId="33461"/>
    <cellStyle name="SAPBEXexcGood1 2 2 2 27" xfId="33462"/>
    <cellStyle name="SAPBEXexcGood1 2 2 2 28" xfId="48400"/>
    <cellStyle name="SAPBEXexcGood1 2 2 2 29" xfId="49244"/>
    <cellStyle name="SAPBEXexcGood1 2 2 2 3" xfId="33463"/>
    <cellStyle name="SAPBEXexcGood1 2 2 2 4" xfId="33464"/>
    <cellStyle name="SAPBEXexcGood1 2 2 2 5" xfId="33465"/>
    <cellStyle name="SAPBEXexcGood1 2 2 2 6" xfId="33466"/>
    <cellStyle name="SAPBEXexcGood1 2 2 2 7" xfId="33467"/>
    <cellStyle name="SAPBEXexcGood1 2 2 2 8" xfId="33468"/>
    <cellStyle name="SAPBEXexcGood1 2 2 2 9" xfId="33469"/>
    <cellStyle name="SAPBEXexcGood1 2 2 20" xfId="33470"/>
    <cellStyle name="SAPBEXexcGood1 2 2 21" xfId="33471"/>
    <cellStyle name="SAPBEXexcGood1 2 2 22" xfId="33472"/>
    <cellStyle name="SAPBEXexcGood1 2 2 23" xfId="33473"/>
    <cellStyle name="SAPBEXexcGood1 2 2 24" xfId="33474"/>
    <cellStyle name="SAPBEXexcGood1 2 2 25" xfId="33475"/>
    <cellStyle name="SAPBEXexcGood1 2 2 26" xfId="33476"/>
    <cellStyle name="SAPBEXexcGood1 2 2 27" xfId="33477"/>
    <cellStyle name="SAPBEXexcGood1 2 2 28" xfId="33478"/>
    <cellStyle name="SAPBEXexcGood1 2 2 29" xfId="33479"/>
    <cellStyle name="SAPBEXexcGood1 2 2 3" xfId="874"/>
    <cellStyle name="SAPBEXexcGood1 2 2 3 10" xfId="33480"/>
    <cellStyle name="SAPBEXexcGood1 2 2 3 11" xfId="33481"/>
    <cellStyle name="SAPBEXexcGood1 2 2 3 12" xfId="33482"/>
    <cellStyle name="SAPBEXexcGood1 2 2 3 13" xfId="33483"/>
    <cellStyle name="SAPBEXexcGood1 2 2 3 14" xfId="33484"/>
    <cellStyle name="SAPBEXexcGood1 2 2 3 15" xfId="33485"/>
    <cellStyle name="SAPBEXexcGood1 2 2 3 16" xfId="33486"/>
    <cellStyle name="SAPBEXexcGood1 2 2 3 17" xfId="33487"/>
    <cellStyle name="SAPBEXexcGood1 2 2 3 18" xfId="33488"/>
    <cellStyle name="SAPBEXexcGood1 2 2 3 19" xfId="33489"/>
    <cellStyle name="SAPBEXexcGood1 2 2 3 2" xfId="1845"/>
    <cellStyle name="SAPBEXexcGood1 2 2 3 2 2" xfId="9389"/>
    <cellStyle name="SAPBEXexcGood1 2 2 3 2 2 2" xfId="9390"/>
    <cellStyle name="SAPBEXexcGood1 2 2 3 2 2 2 2" xfId="9391"/>
    <cellStyle name="SAPBEXexcGood1 2 2 3 2 2 2 2 2" xfId="9392"/>
    <cellStyle name="SAPBEXexcGood1 2 2 3 2 2 2 3" xfId="9393"/>
    <cellStyle name="SAPBEXexcGood1 2 2 3 2 2 3" xfId="9394"/>
    <cellStyle name="SAPBEXexcGood1 2 2 3 2 2 3 2" xfId="9395"/>
    <cellStyle name="SAPBEXexcGood1 2 2 3 2 2 3 2 2" xfId="9396"/>
    <cellStyle name="SAPBEXexcGood1 2 2 3 2 2 4" xfId="9397"/>
    <cellStyle name="SAPBEXexcGood1 2 2 3 2 2 4 2" xfId="9398"/>
    <cellStyle name="SAPBEXexcGood1 2 2 3 2 3" xfId="9399"/>
    <cellStyle name="SAPBEXexcGood1 2 2 3 2 3 2" xfId="9400"/>
    <cellStyle name="SAPBEXexcGood1 2 2 3 2 3 2 2" xfId="9401"/>
    <cellStyle name="SAPBEXexcGood1 2 2 3 2 3 3" xfId="9402"/>
    <cellStyle name="SAPBEXexcGood1 2 2 3 2 4" xfId="9403"/>
    <cellStyle name="SAPBEXexcGood1 2 2 3 2 4 2" xfId="9404"/>
    <cellStyle name="SAPBEXexcGood1 2 2 3 2 4 2 2" xfId="9405"/>
    <cellStyle name="SAPBEXexcGood1 2 2 3 2 5" xfId="9406"/>
    <cellStyle name="SAPBEXexcGood1 2 2 3 2 5 2" xfId="9407"/>
    <cellStyle name="SAPBEXexcGood1 2 2 3 2 6" xfId="33490"/>
    <cellStyle name="SAPBEXexcGood1 2 2 3 2 7" xfId="33491"/>
    <cellStyle name="SAPBEXexcGood1 2 2 3 2 8" xfId="49760"/>
    <cellStyle name="SAPBEXexcGood1 2 2 3 20" xfId="33492"/>
    <cellStyle name="SAPBEXexcGood1 2 2 3 21" xfId="33493"/>
    <cellStyle name="SAPBEXexcGood1 2 2 3 22" xfId="33494"/>
    <cellStyle name="SAPBEXexcGood1 2 2 3 23" xfId="33495"/>
    <cellStyle name="SAPBEXexcGood1 2 2 3 24" xfId="33496"/>
    <cellStyle name="SAPBEXexcGood1 2 2 3 25" xfId="33497"/>
    <cellStyle name="SAPBEXexcGood1 2 2 3 26" xfId="33498"/>
    <cellStyle name="SAPBEXexcGood1 2 2 3 27" xfId="33499"/>
    <cellStyle name="SAPBEXexcGood1 2 2 3 28" xfId="48401"/>
    <cellStyle name="SAPBEXexcGood1 2 2 3 29" xfId="49245"/>
    <cellStyle name="SAPBEXexcGood1 2 2 3 3" xfId="33500"/>
    <cellStyle name="SAPBEXexcGood1 2 2 3 4" xfId="33501"/>
    <cellStyle name="SAPBEXexcGood1 2 2 3 5" xfId="33502"/>
    <cellStyle name="SAPBEXexcGood1 2 2 3 6" xfId="33503"/>
    <cellStyle name="SAPBEXexcGood1 2 2 3 7" xfId="33504"/>
    <cellStyle name="SAPBEXexcGood1 2 2 3 8" xfId="33505"/>
    <cellStyle name="SAPBEXexcGood1 2 2 3 9" xfId="33506"/>
    <cellStyle name="SAPBEXexcGood1 2 2 30" xfId="33507"/>
    <cellStyle name="SAPBEXexcGood1 2 2 31" xfId="33508"/>
    <cellStyle name="SAPBEXexcGood1 2 2 32" xfId="33509"/>
    <cellStyle name="SAPBEXexcGood1 2 2 33" xfId="48402"/>
    <cellStyle name="SAPBEXexcGood1 2 2 34" xfId="49243"/>
    <cellStyle name="SAPBEXexcGood1 2 2 4" xfId="875"/>
    <cellStyle name="SAPBEXexcGood1 2 2 4 10" xfId="33510"/>
    <cellStyle name="SAPBEXexcGood1 2 2 4 11" xfId="33511"/>
    <cellStyle name="SAPBEXexcGood1 2 2 4 12" xfId="33512"/>
    <cellStyle name="SAPBEXexcGood1 2 2 4 13" xfId="33513"/>
    <cellStyle name="SAPBEXexcGood1 2 2 4 14" xfId="33514"/>
    <cellStyle name="SAPBEXexcGood1 2 2 4 15" xfId="33515"/>
    <cellStyle name="SAPBEXexcGood1 2 2 4 16" xfId="33516"/>
    <cellStyle name="SAPBEXexcGood1 2 2 4 17" xfId="33517"/>
    <cellStyle name="SAPBEXexcGood1 2 2 4 18" xfId="33518"/>
    <cellStyle name="SAPBEXexcGood1 2 2 4 19" xfId="33519"/>
    <cellStyle name="SAPBEXexcGood1 2 2 4 2" xfId="1846"/>
    <cellStyle name="SAPBEXexcGood1 2 2 4 2 2" xfId="9408"/>
    <cellStyle name="SAPBEXexcGood1 2 2 4 2 2 2" xfId="9409"/>
    <cellStyle name="SAPBEXexcGood1 2 2 4 2 2 2 2" xfId="9410"/>
    <cellStyle name="SAPBEXexcGood1 2 2 4 2 2 2 2 2" xfId="9411"/>
    <cellStyle name="SAPBEXexcGood1 2 2 4 2 2 2 3" xfId="9412"/>
    <cellStyle name="SAPBEXexcGood1 2 2 4 2 2 3" xfId="9413"/>
    <cellStyle name="SAPBEXexcGood1 2 2 4 2 2 3 2" xfId="9414"/>
    <cellStyle name="SAPBEXexcGood1 2 2 4 2 2 3 2 2" xfId="9415"/>
    <cellStyle name="SAPBEXexcGood1 2 2 4 2 2 4" xfId="9416"/>
    <cellStyle name="SAPBEXexcGood1 2 2 4 2 2 4 2" xfId="9417"/>
    <cellStyle name="SAPBEXexcGood1 2 2 4 2 3" xfId="9418"/>
    <cellStyle name="SAPBEXexcGood1 2 2 4 2 3 2" xfId="9419"/>
    <cellStyle name="SAPBEXexcGood1 2 2 4 2 3 2 2" xfId="9420"/>
    <cellStyle name="SAPBEXexcGood1 2 2 4 2 3 3" xfId="9421"/>
    <cellStyle name="SAPBEXexcGood1 2 2 4 2 4" xfId="9422"/>
    <cellStyle name="SAPBEXexcGood1 2 2 4 2 4 2" xfId="9423"/>
    <cellStyle name="SAPBEXexcGood1 2 2 4 2 4 2 2" xfId="9424"/>
    <cellStyle name="SAPBEXexcGood1 2 2 4 2 5" xfId="9425"/>
    <cellStyle name="SAPBEXexcGood1 2 2 4 2 5 2" xfId="9426"/>
    <cellStyle name="SAPBEXexcGood1 2 2 4 2 6" xfId="33520"/>
    <cellStyle name="SAPBEXexcGood1 2 2 4 2 7" xfId="33521"/>
    <cellStyle name="SAPBEXexcGood1 2 2 4 2 8" xfId="49761"/>
    <cellStyle name="SAPBEXexcGood1 2 2 4 20" xfId="33522"/>
    <cellStyle name="SAPBEXexcGood1 2 2 4 21" xfId="33523"/>
    <cellStyle name="SAPBEXexcGood1 2 2 4 22" xfId="33524"/>
    <cellStyle name="SAPBEXexcGood1 2 2 4 23" xfId="33525"/>
    <cellStyle name="SAPBEXexcGood1 2 2 4 24" xfId="33526"/>
    <cellStyle name="SAPBEXexcGood1 2 2 4 25" xfId="33527"/>
    <cellStyle name="SAPBEXexcGood1 2 2 4 26" xfId="33528"/>
    <cellStyle name="SAPBEXexcGood1 2 2 4 27" xfId="33529"/>
    <cellStyle name="SAPBEXexcGood1 2 2 4 28" xfId="48403"/>
    <cellStyle name="SAPBEXexcGood1 2 2 4 29" xfId="49246"/>
    <cellStyle name="SAPBEXexcGood1 2 2 4 3" xfId="33530"/>
    <cellStyle name="SAPBEXexcGood1 2 2 4 4" xfId="33531"/>
    <cellStyle name="SAPBEXexcGood1 2 2 4 5" xfId="33532"/>
    <cellStyle name="SAPBEXexcGood1 2 2 4 6" xfId="33533"/>
    <cellStyle name="SAPBEXexcGood1 2 2 4 7" xfId="33534"/>
    <cellStyle name="SAPBEXexcGood1 2 2 4 8" xfId="33535"/>
    <cellStyle name="SAPBEXexcGood1 2 2 4 9" xfId="33536"/>
    <cellStyle name="SAPBEXexcGood1 2 2 5" xfId="876"/>
    <cellStyle name="SAPBEXexcGood1 2 2 5 10" xfId="33537"/>
    <cellStyle name="SAPBEXexcGood1 2 2 5 11" xfId="33538"/>
    <cellStyle name="SAPBEXexcGood1 2 2 5 12" xfId="33539"/>
    <cellStyle name="SAPBEXexcGood1 2 2 5 13" xfId="33540"/>
    <cellStyle name="SAPBEXexcGood1 2 2 5 14" xfId="33541"/>
    <cellStyle name="SAPBEXexcGood1 2 2 5 15" xfId="33542"/>
    <cellStyle name="SAPBEXexcGood1 2 2 5 16" xfId="33543"/>
    <cellStyle name="SAPBEXexcGood1 2 2 5 17" xfId="33544"/>
    <cellStyle name="SAPBEXexcGood1 2 2 5 18" xfId="33545"/>
    <cellStyle name="SAPBEXexcGood1 2 2 5 19" xfId="33546"/>
    <cellStyle name="SAPBEXexcGood1 2 2 5 2" xfId="1847"/>
    <cellStyle name="SAPBEXexcGood1 2 2 5 2 2" xfId="9427"/>
    <cellStyle name="SAPBEXexcGood1 2 2 5 2 2 2" xfId="9428"/>
    <cellStyle name="SAPBEXexcGood1 2 2 5 2 2 2 2" xfId="9429"/>
    <cellStyle name="SAPBEXexcGood1 2 2 5 2 2 2 2 2" xfId="9430"/>
    <cellStyle name="SAPBEXexcGood1 2 2 5 2 2 2 3" xfId="9431"/>
    <cellStyle name="SAPBEXexcGood1 2 2 5 2 2 3" xfId="9432"/>
    <cellStyle name="SAPBEXexcGood1 2 2 5 2 2 3 2" xfId="9433"/>
    <cellStyle name="SAPBEXexcGood1 2 2 5 2 2 3 2 2" xfId="9434"/>
    <cellStyle name="SAPBEXexcGood1 2 2 5 2 2 4" xfId="9435"/>
    <cellStyle name="SAPBEXexcGood1 2 2 5 2 2 4 2" xfId="9436"/>
    <cellStyle name="SAPBEXexcGood1 2 2 5 2 3" xfId="9437"/>
    <cellStyle name="SAPBEXexcGood1 2 2 5 2 3 2" xfId="9438"/>
    <cellStyle name="SAPBEXexcGood1 2 2 5 2 3 2 2" xfId="9439"/>
    <cellStyle name="SAPBEXexcGood1 2 2 5 2 3 3" xfId="9440"/>
    <cellStyle name="SAPBEXexcGood1 2 2 5 2 4" xfId="9441"/>
    <cellStyle name="SAPBEXexcGood1 2 2 5 2 4 2" xfId="9442"/>
    <cellStyle name="SAPBEXexcGood1 2 2 5 2 4 2 2" xfId="9443"/>
    <cellStyle name="SAPBEXexcGood1 2 2 5 2 5" xfId="9444"/>
    <cellStyle name="SAPBEXexcGood1 2 2 5 2 5 2" xfId="9445"/>
    <cellStyle name="SAPBEXexcGood1 2 2 5 2 6" xfId="33547"/>
    <cellStyle name="SAPBEXexcGood1 2 2 5 2 7" xfId="33548"/>
    <cellStyle name="SAPBEXexcGood1 2 2 5 2 8" xfId="49762"/>
    <cellStyle name="SAPBEXexcGood1 2 2 5 20" xfId="33549"/>
    <cellStyle name="SAPBEXexcGood1 2 2 5 21" xfId="33550"/>
    <cellStyle name="SAPBEXexcGood1 2 2 5 22" xfId="33551"/>
    <cellStyle name="SAPBEXexcGood1 2 2 5 23" xfId="33552"/>
    <cellStyle name="SAPBEXexcGood1 2 2 5 24" xfId="33553"/>
    <cellStyle name="SAPBEXexcGood1 2 2 5 25" xfId="33554"/>
    <cellStyle name="SAPBEXexcGood1 2 2 5 26" xfId="33555"/>
    <cellStyle name="SAPBEXexcGood1 2 2 5 27" xfId="33556"/>
    <cellStyle name="SAPBEXexcGood1 2 2 5 28" xfId="48404"/>
    <cellStyle name="SAPBEXexcGood1 2 2 5 29" xfId="49247"/>
    <cellStyle name="SAPBEXexcGood1 2 2 5 3" xfId="33557"/>
    <cellStyle name="SAPBEXexcGood1 2 2 5 4" xfId="33558"/>
    <cellStyle name="SAPBEXexcGood1 2 2 5 5" xfId="33559"/>
    <cellStyle name="SAPBEXexcGood1 2 2 5 6" xfId="33560"/>
    <cellStyle name="SAPBEXexcGood1 2 2 5 7" xfId="33561"/>
    <cellStyle name="SAPBEXexcGood1 2 2 5 8" xfId="33562"/>
    <cellStyle name="SAPBEXexcGood1 2 2 5 9" xfId="33563"/>
    <cellStyle name="SAPBEXexcGood1 2 2 6" xfId="877"/>
    <cellStyle name="SAPBEXexcGood1 2 2 6 10" xfId="33564"/>
    <cellStyle name="SAPBEXexcGood1 2 2 6 11" xfId="33565"/>
    <cellStyle name="SAPBEXexcGood1 2 2 6 12" xfId="33566"/>
    <cellStyle name="SAPBEXexcGood1 2 2 6 13" xfId="33567"/>
    <cellStyle name="SAPBEXexcGood1 2 2 6 14" xfId="33568"/>
    <cellStyle name="SAPBEXexcGood1 2 2 6 15" xfId="33569"/>
    <cellStyle name="SAPBEXexcGood1 2 2 6 16" xfId="33570"/>
    <cellStyle name="SAPBEXexcGood1 2 2 6 17" xfId="33571"/>
    <cellStyle name="SAPBEXexcGood1 2 2 6 18" xfId="33572"/>
    <cellStyle name="SAPBEXexcGood1 2 2 6 19" xfId="33573"/>
    <cellStyle name="SAPBEXexcGood1 2 2 6 2" xfId="1848"/>
    <cellStyle name="SAPBEXexcGood1 2 2 6 2 2" xfId="9446"/>
    <cellStyle name="SAPBEXexcGood1 2 2 6 2 2 2" xfId="9447"/>
    <cellStyle name="SAPBEXexcGood1 2 2 6 2 2 2 2" xfId="9448"/>
    <cellStyle name="SAPBEXexcGood1 2 2 6 2 2 2 2 2" xfId="9449"/>
    <cellStyle name="SAPBEXexcGood1 2 2 6 2 2 2 3" xfId="9450"/>
    <cellStyle name="SAPBEXexcGood1 2 2 6 2 2 3" xfId="9451"/>
    <cellStyle name="SAPBEXexcGood1 2 2 6 2 2 3 2" xfId="9452"/>
    <cellStyle name="SAPBEXexcGood1 2 2 6 2 2 3 2 2" xfId="9453"/>
    <cellStyle name="SAPBEXexcGood1 2 2 6 2 2 4" xfId="9454"/>
    <cellStyle name="SAPBEXexcGood1 2 2 6 2 2 4 2" xfId="9455"/>
    <cellStyle name="SAPBEXexcGood1 2 2 6 2 3" xfId="9456"/>
    <cellStyle name="SAPBEXexcGood1 2 2 6 2 3 2" xfId="9457"/>
    <cellStyle name="SAPBEXexcGood1 2 2 6 2 3 2 2" xfId="9458"/>
    <cellStyle name="SAPBEXexcGood1 2 2 6 2 3 3" xfId="9459"/>
    <cellStyle name="SAPBEXexcGood1 2 2 6 2 4" xfId="9460"/>
    <cellStyle name="SAPBEXexcGood1 2 2 6 2 4 2" xfId="9461"/>
    <cellStyle name="SAPBEXexcGood1 2 2 6 2 4 2 2" xfId="9462"/>
    <cellStyle name="SAPBEXexcGood1 2 2 6 2 5" xfId="9463"/>
    <cellStyle name="SAPBEXexcGood1 2 2 6 2 5 2" xfId="9464"/>
    <cellStyle name="SAPBEXexcGood1 2 2 6 2 6" xfId="33574"/>
    <cellStyle name="SAPBEXexcGood1 2 2 6 2 7" xfId="33575"/>
    <cellStyle name="SAPBEXexcGood1 2 2 6 2 8" xfId="49763"/>
    <cellStyle name="SAPBEXexcGood1 2 2 6 20" xfId="33576"/>
    <cellStyle name="SAPBEXexcGood1 2 2 6 21" xfId="33577"/>
    <cellStyle name="SAPBEXexcGood1 2 2 6 22" xfId="33578"/>
    <cellStyle name="SAPBEXexcGood1 2 2 6 23" xfId="33579"/>
    <cellStyle name="SAPBEXexcGood1 2 2 6 24" xfId="33580"/>
    <cellStyle name="SAPBEXexcGood1 2 2 6 25" xfId="33581"/>
    <cellStyle name="SAPBEXexcGood1 2 2 6 26" xfId="33582"/>
    <cellStyle name="SAPBEXexcGood1 2 2 6 27" xfId="33583"/>
    <cellStyle name="SAPBEXexcGood1 2 2 6 28" xfId="48405"/>
    <cellStyle name="SAPBEXexcGood1 2 2 6 29" xfId="49248"/>
    <cellStyle name="SAPBEXexcGood1 2 2 6 3" xfId="33584"/>
    <cellStyle name="SAPBEXexcGood1 2 2 6 4" xfId="33585"/>
    <cellStyle name="SAPBEXexcGood1 2 2 6 5" xfId="33586"/>
    <cellStyle name="SAPBEXexcGood1 2 2 6 6" xfId="33587"/>
    <cellStyle name="SAPBEXexcGood1 2 2 6 7" xfId="33588"/>
    <cellStyle name="SAPBEXexcGood1 2 2 6 8" xfId="33589"/>
    <cellStyle name="SAPBEXexcGood1 2 2 6 9" xfId="33590"/>
    <cellStyle name="SAPBEXexcGood1 2 2 7" xfId="1849"/>
    <cellStyle name="SAPBEXexcGood1 2 2 7 2" xfId="9465"/>
    <cellStyle name="SAPBEXexcGood1 2 2 7 2 2" xfId="9466"/>
    <cellStyle name="SAPBEXexcGood1 2 2 7 2 2 2" xfId="9467"/>
    <cellStyle name="SAPBEXexcGood1 2 2 7 2 2 2 2" xfId="9468"/>
    <cellStyle name="SAPBEXexcGood1 2 2 7 2 2 3" xfId="9469"/>
    <cellStyle name="SAPBEXexcGood1 2 2 7 2 3" xfId="9470"/>
    <cellStyle name="SAPBEXexcGood1 2 2 7 2 3 2" xfId="9471"/>
    <cellStyle name="SAPBEXexcGood1 2 2 7 2 3 2 2" xfId="9472"/>
    <cellStyle name="SAPBEXexcGood1 2 2 7 2 4" xfId="9473"/>
    <cellStyle name="SAPBEXexcGood1 2 2 7 2 4 2" xfId="9474"/>
    <cellStyle name="SAPBEXexcGood1 2 2 7 3" xfId="9475"/>
    <cellStyle name="SAPBEXexcGood1 2 2 7 3 2" xfId="9476"/>
    <cellStyle name="SAPBEXexcGood1 2 2 7 3 2 2" xfId="9477"/>
    <cellStyle name="SAPBEXexcGood1 2 2 7 3 3" xfId="9478"/>
    <cellStyle name="SAPBEXexcGood1 2 2 7 4" xfId="9479"/>
    <cellStyle name="SAPBEXexcGood1 2 2 7 4 2" xfId="9480"/>
    <cellStyle name="SAPBEXexcGood1 2 2 7 4 2 2" xfId="9481"/>
    <cellStyle name="SAPBEXexcGood1 2 2 7 5" xfId="9482"/>
    <cellStyle name="SAPBEXexcGood1 2 2 7 5 2" xfId="9483"/>
    <cellStyle name="SAPBEXexcGood1 2 2 7 6" xfId="33591"/>
    <cellStyle name="SAPBEXexcGood1 2 2 7 7" xfId="33592"/>
    <cellStyle name="SAPBEXexcGood1 2 2 7 8" xfId="49758"/>
    <cellStyle name="SAPBEXexcGood1 2 2 8" xfId="33593"/>
    <cellStyle name="SAPBEXexcGood1 2 2 9" xfId="33594"/>
    <cellStyle name="SAPBEXexcGood1 2 20" xfId="33595"/>
    <cellStyle name="SAPBEXexcGood1 2 21" xfId="33596"/>
    <cellStyle name="SAPBEXexcGood1 2 22" xfId="33597"/>
    <cellStyle name="SAPBEXexcGood1 2 23" xfId="33598"/>
    <cellStyle name="SAPBEXexcGood1 2 24" xfId="33599"/>
    <cellStyle name="SAPBEXexcGood1 2 25" xfId="33600"/>
    <cellStyle name="SAPBEXexcGood1 2 26" xfId="33601"/>
    <cellStyle name="SAPBEXexcGood1 2 27" xfId="33602"/>
    <cellStyle name="SAPBEXexcGood1 2 28" xfId="33603"/>
    <cellStyle name="SAPBEXexcGood1 2 29" xfId="33604"/>
    <cellStyle name="SAPBEXexcGood1 2 3" xfId="878"/>
    <cellStyle name="SAPBEXexcGood1 2 3 10" xfId="33605"/>
    <cellStyle name="SAPBEXexcGood1 2 3 11" xfId="33606"/>
    <cellStyle name="SAPBEXexcGood1 2 3 12" xfId="33607"/>
    <cellStyle name="SAPBEXexcGood1 2 3 13" xfId="33608"/>
    <cellStyle name="SAPBEXexcGood1 2 3 14" xfId="33609"/>
    <cellStyle name="SAPBEXexcGood1 2 3 15" xfId="33610"/>
    <cellStyle name="SAPBEXexcGood1 2 3 16" xfId="33611"/>
    <cellStyle name="SAPBEXexcGood1 2 3 17" xfId="33612"/>
    <cellStyle name="SAPBEXexcGood1 2 3 18" xfId="33613"/>
    <cellStyle name="SAPBEXexcGood1 2 3 19" xfId="33614"/>
    <cellStyle name="SAPBEXexcGood1 2 3 2" xfId="1850"/>
    <cellStyle name="SAPBEXexcGood1 2 3 2 2" xfId="9484"/>
    <cellStyle name="SAPBEXexcGood1 2 3 2 2 2" xfId="9485"/>
    <cellStyle name="SAPBEXexcGood1 2 3 2 2 2 2" xfId="9486"/>
    <cellStyle name="SAPBEXexcGood1 2 3 2 2 2 2 2" xfId="9487"/>
    <cellStyle name="SAPBEXexcGood1 2 3 2 2 2 3" xfId="9488"/>
    <cellStyle name="SAPBEXexcGood1 2 3 2 2 3" xfId="9489"/>
    <cellStyle name="SAPBEXexcGood1 2 3 2 2 3 2" xfId="9490"/>
    <cellStyle name="SAPBEXexcGood1 2 3 2 2 3 2 2" xfId="9491"/>
    <cellStyle name="SAPBEXexcGood1 2 3 2 2 4" xfId="9492"/>
    <cellStyle name="SAPBEXexcGood1 2 3 2 2 4 2" xfId="9493"/>
    <cellStyle name="SAPBEXexcGood1 2 3 2 3" xfId="9494"/>
    <cellStyle name="SAPBEXexcGood1 2 3 2 3 2" xfId="9495"/>
    <cellStyle name="SAPBEXexcGood1 2 3 2 3 2 2" xfId="9496"/>
    <cellStyle name="SAPBEXexcGood1 2 3 2 3 3" xfId="9497"/>
    <cellStyle name="SAPBEXexcGood1 2 3 2 4" xfId="9498"/>
    <cellStyle name="SAPBEXexcGood1 2 3 2 4 2" xfId="9499"/>
    <cellStyle name="SAPBEXexcGood1 2 3 2 4 2 2" xfId="9500"/>
    <cellStyle name="SAPBEXexcGood1 2 3 2 5" xfId="9501"/>
    <cellStyle name="SAPBEXexcGood1 2 3 2 5 2" xfId="9502"/>
    <cellStyle name="SAPBEXexcGood1 2 3 2 6" xfId="33615"/>
    <cellStyle name="SAPBEXexcGood1 2 3 2 7" xfId="33616"/>
    <cellStyle name="SAPBEXexcGood1 2 3 2 8" xfId="49764"/>
    <cellStyle name="SAPBEXexcGood1 2 3 20" xfId="33617"/>
    <cellStyle name="SAPBEXexcGood1 2 3 21" xfId="33618"/>
    <cellStyle name="SAPBEXexcGood1 2 3 22" xfId="33619"/>
    <cellStyle name="SAPBEXexcGood1 2 3 23" xfId="33620"/>
    <cellStyle name="SAPBEXexcGood1 2 3 24" xfId="33621"/>
    <cellStyle name="SAPBEXexcGood1 2 3 25" xfId="33622"/>
    <cellStyle name="SAPBEXexcGood1 2 3 26" xfId="33623"/>
    <cellStyle name="SAPBEXexcGood1 2 3 27" xfId="33624"/>
    <cellStyle name="SAPBEXexcGood1 2 3 28" xfId="48406"/>
    <cellStyle name="SAPBEXexcGood1 2 3 29" xfId="49249"/>
    <cellStyle name="SAPBEXexcGood1 2 3 3" xfId="33625"/>
    <cellStyle name="SAPBEXexcGood1 2 3 4" xfId="33626"/>
    <cellStyle name="SAPBEXexcGood1 2 3 5" xfId="33627"/>
    <cellStyle name="SAPBEXexcGood1 2 3 6" xfId="33628"/>
    <cellStyle name="SAPBEXexcGood1 2 3 7" xfId="33629"/>
    <cellStyle name="SAPBEXexcGood1 2 3 8" xfId="33630"/>
    <cellStyle name="SAPBEXexcGood1 2 3 9" xfId="33631"/>
    <cellStyle name="SAPBEXexcGood1 2 30" xfId="33632"/>
    <cellStyle name="SAPBEXexcGood1 2 31" xfId="33633"/>
    <cellStyle name="SAPBEXexcGood1 2 32" xfId="33634"/>
    <cellStyle name="SAPBEXexcGood1 2 33" xfId="48407"/>
    <cellStyle name="SAPBEXexcGood1 2 34" xfId="49242"/>
    <cellStyle name="SAPBEXexcGood1 2 4" xfId="879"/>
    <cellStyle name="SAPBEXexcGood1 2 4 10" xfId="33635"/>
    <cellStyle name="SAPBEXexcGood1 2 4 11" xfId="33636"/>
    <cellStyle name="SAPBEXexcGood1 2 4 12" xfId="33637"/>
    <cellStyle name="SAPBEXexcGood1 2 4 13" xfId="33638"/>
    <cellStyle name="SAPBEXexcGood1 2 4 14" xfId="33639"/>
    <cellStyle name="SAPBEXexcGood1 2 4 15" xfId="33640"/>
    <cellStyle name="SAPBEXexcGood1 2 4 16" xfId="33641"/>
    <cellStyle name="SAPBEXexcGood1 2 4 17" xfId="33642"/>
    <cellStyle name="SAPBEXexcGood1 2 4 18" xfId="33643"/>
    <cellStyle name="SAPBEXexcGood1 2 4 19" xfId="33644"/>
    <cellStyle name="SAPBEXexcGood1 2 4 2" xfId="1851"/>
    <cellStyle name="SAPBEXexcGood1 2 4 2 2" xfId="9503"/>
    <cellStyle name="SAPBEXexcGood1 2 4 2 2 2" xfId="9504"/>
    <cellStyle name="SAPBEXexcGood1 2 4 2 2 2 2" xfId="9505"/>
    <cellStyle name="SAPBEXexcGood1 2 4 2 2 2 2 2" xfId="9506"/>
    <cellStyle name="SAPBEXexcGood1 2 4 2 2 2 3" xfId="9507"/>
    <cellStyle name="SAPBEXexcGood1 2 4 2 2 3" xfId="9508"/>
    <cellStyle name="SAPBEXexcGood1 2 4 2 2 3 2" xfId="9509"/>
    <cellStyle name="SAPBEXexcGood1 2 4 2 2 3 2 2" xfId="9510"/>
    <cellStyle name="SAPBEXexcGood1 2 4 2 2 4" xfId="9511"/>
    <cellStyle name="SAPBEXexcGood1 2 4 2 2 4 2" xfId="9512"/>
    <cellStyle name="SAPBEXexcGood1 2 4 2 3" xfId="9513"/>
    <cellStyle name="SAPBEXexcGood1 2 4 2 3 2" xfId="9514"/>
    <cellStyle name="SAPBEXexcGood1 2 4 2 3 2 2" xfId="9515"/>
    <cellStyle name="SAPBEXexcGood1 2 4 2 3 3" xfId="9516"/>
    <cellStyle name="SAPBEXexcGood1 2 4 2 4" xfId="9517"/>
    <cellStyle name="SAPBEXexcGood1 2 4 2 4 2" xfId="9518"/>
    <cellStyle name="SAPBEXexcGood1 2 4 2 4 2 2" xfId="9519"/>
    <cellStyle name="SAPBEXexcGood1 2 4 2 5" xfId="9520"/>
    <cellStyle name="SAPBEXexcGood1 2 4 2 5 2" xfId="9521"/>
    <cellStyle name="SAPBEXexcGood1 2 4 2 6" xfId="33645"/>
    <cellStyle name="SAPBEXexcGood1 2 4 2 7" xfId="33646"/>
    <cellStyle name="SAPBEXexcGood1 2 4 2 8" xfId="49765"/>
    <cellStyle name="SAPBEXexcGood1 2 4 20" xfId="33647"/>
    <cellStyle name="SAPBEXexcGood1 2 4 21" xfId="33648"/>
    <cellStyle name="SAPBEXexcGood1 2 4 22" xfId="33649"/>
    <cellStyle name="SAPBEXexcGood1 2 4 23" xfId="33650"/>
    <cellStyle name="SAPBEXexcGood1 2 4 24" xfId="33651"/>
    <cellStyle name="SAPBEXexcGood1 2 4 25" xfId="33652"/>
    <cellStyle name="SAPBEXexcGood1 2 4 26" xfId="33653"/>
    <cellStyle name="SAPBEXexcGood1 2 4 27" xfId="33654"/>
    <cellStyle name="SAPBEXexcGood1 2 4 28" xfId="48408"/>
    <cellStyle name="SAPBEXexcGood1 2 4 29" xfId="49250"/>
    <cellStyle name="SAPBEXexcGood1 2 4 3" xfId="33655"/>
    <cellStyle name="SAPBEXexcGood1 2 4 4" xfId="33656"/>
    <cellStyle name="SAPBEXexcGood1 2 4 5" xfId="33657"/>
    <cellStyle name="SAPBEXexcGood1 2 4 6" xfId="33658"/>
    <cellStyle name="SAPBEXexcGood1 2 4 7" xfId="33659"/>
    <cellStyle name="SAPBEXexcGood1 2 4 8" xfId="33660"/>
    <cellStyle name="SAPBEXexcGood1 2 4 9" xfId="33661"/>
    <cellStyle name="SAPBEXexcGood1 2 5" xfId="880"/>
    <cellStyle name="SAPBEXexcGood1 2 5 10" xfId="33662"/>
    <cellStyle name="SAPBEXexcGood1 2 5 11" xfId="33663"/>
    <cellStyle name="SAPBEXexcGood1 2 5 12" xfId="33664"/>
    <cellStyle name="SAPBEXexcGood1 2 5 13" xfId="33665"/>
    <cellStyle name="SAPBEXexcGood1 2 5 14" xfId="33666"/>
    <cellStyle name="SAPBEXexcGood1 2 5 15" xfId="33667"/>
    <cellStyle name="SAPBEXexcGood1 2 5 16" xfId="33668"/>
    <cellStyle name="SAPBEXexcGood1 2 5 17" xfId="33669"/>
    <cellStyle name="SAPBEXexcGood1 2 5 18" xfId="33670"/>
    <cellStyle name="SAPBEXexcGood1 2 5 19" xfId="33671"/>
    <cellStyle name="SAPBEXexcGood1 2 5 2" xfId="1852"/>
    <cellStyle name="SAPBEXexcGood1 2 5 2 2" xfId="9522"/>
    <cellStyle name="SAPBEXexcGood1 2 5 2 2 2" xfId="9523"/>
    <cellStyle name="SAPBEXexcGood1 2 5 2 2 2 2" xfId="9524"/>
    <cellStyle name="SAPBEXexcGood1 2 5 2 2 2 2 2" xfId="9525"/>
    <cellStyle name="SAPBEXexcGood1 2 5 2 2 2 3" xfId="9526"/>
    <cellStyle name="SAPBEXexcGood1 2 5 2 2 3" xfId="9527"/>
    <cellStyle name="SAPBEXexcGood1 2 5 2 2 3 2" xfId="9528"/>
    <cellStyle name="SAPBEXexcGood1 2 5 2 2 3 2 2" xfId="9529"/>
    <cellStyle name="SAPBEXexcGood1 2 5 2 2 4" xfId="9530"/>
    <cellStyle name="SAPBEXexcGood1 2 5 2 2 4 2" xfId="9531"/>
    <cellStyle name="SAPBEXexcGood1 2 5 2 3" xfId="9532"/>
    <cellStyle name="SAPBEXexcGood1 2 5 2 3 2" xfId="9533"/>
    <cellStyle name="SAPBEXexcGood1 2 5 2 3 2 2" xfId="9534"/>
    <cellStyle name="SAPBEXexcGood1 2 5 2 3 3" xfId="9535"/>
    <cellStyle name="SAPBEXexcGood1 2 5 2 4" xfId="9536"/>
    <cellStyle name="SAPBEXexcGood1 2 5 2 4 2" xfId="9537"/>
    <cellStyle name="SAPBEXexcGood1 2 5 2 4 2 2" xfId="9538"/>
    <cellStyle name="SAPBEXexcGood1 2 5 2 5" xfId="9539"/>
    <cellStyle name="SAPBEXexcGood1 2 5 2 5 2" xfId="9540"/>
    <cellStyle name="SAPBEXexcGood1 2 5 2 6" xfId="33672"/>
    <cellStyle name="SAPBEXexcGood1 2 5 2 7" xfId="33673"/>
    <cellStyle name="SAPBEXexcGood1 2 5 2 8" xfId="49766"/>
    <cellStyle name="SAPBEXexcGood1 2 5 20" xfId="33674"/>
    <cellStyle name="SAPBEXexcGood1 2 5 21" xfId="33675"/>
    <cellStyle name="SAPBEXexcGood1 2 5 22" xfId="33676"/>
    <cellStyle name="SAPBEXexcGood1 2 5 23" xfId="33677"/>
    <cellStyle name="SAPBEXexcGood1 2 5 24" xfId="33678"/>
    <cellStyle name="SAPBEXexcGood1 2 5 25" xfId="33679"/>
    <cellStyle name="SAPBEXexcGood1 2 5 26" xfId="33680"/>
    <cellStyle name="SAPBEXexcGood1 2 5 27" xfId="33681"/>
    <cellStyle name="SAPBEXexcGood1 2 5 28" xfId="48409"/>
    <cellStyle name="SAPBEXexcGood1 2 5 29" xfId="49251"/>
    <cellStyle name="SAPBEXexcGood1 2 5 3" xfId="33682"/>
    <cellStyle name="SAPBEXexcGood1 2 5 4" xfId="33683"/>
    <cellStyle name="SAPBEXexcGood1 2 5 5" xfId="33684"/>
    <cellStyle name="SAPBEXexcGood1 2 5 6" xfId="33685"/>
    <cellStyle name="SAPBEXexcGood1 2 5 7" xfId="33686"/>
    <cellStyle name="SAPBEXexcGood1 2 5 8" xfId="33687"/>
    <cellStyle name="SAPBEXexcGood1 2 5 9" xfId="33688"/>
    <cellStyle name="SAPBEXexcGood1 2 6" xfId="881"/>
    <cellStyle name="SAPBEXexcGood1 2 6 10" xfId="33689"/>
    <cellStyle name="SAPBEXexcGood1 2 6 11" xfId="33690"/>
    <cellStyle name="SAPBEXexcGood1 2 6 12" xfId="33691"/>
    <cellStyle name="SAPBEXexcGood1 2 6 13" xfId="33692"/>
    <cellStyle name="SAPBEXexcGood1 2 6 14" xfId="33693"/>
    <cellStyle name="SAPBEXexcGood1 2 6 15" xfId="33694"/>
    <cellStyle name="SAPBEXexcGood1 2 6 16" xfId="33695"/>
    <cellStyle name="SAPBEXexcGood1 2 6 17" xfId="33696"/>
    <cellStyle name="SAPBEXexcGood1 2 6 18" xfId="33697"/>
    <cellStyle name="SAPBEXexcGood1 2 6 19" xfId="33698"/>
    <cellStyle name="SAPBEXexcGood1 2 6 2" xfId="1853"/>
    <cellStyle name="SAPBEXexcGood1 2 6 2 2" xfId="9541"/>
    <cellStyle name="SAPBEXexcGood1 2 6 2 2 2" xfId="9542"/>
    <cellStyle name="SAPBEXexcGood1 2 6 2 2 2 2" xfId="9543"/>
    <cellStyle name="SAPBEXexcGood1 2 6 2 2 2 2 2" xfId="9544"/>
    <cellStyle name="SAPBEXexcGood1 2 6 2 2 2 3" xfId="9545"/>
    <cellStyle name="SAPBEXexcGood1 2 6 2 2 3" xfId="9546"/>
    <cellStyle name="SAPBEXexcGood1 2 6 2 2 3 2" xfId="9547"/>
    <cellStyle name="SAPBEXexcGood1 2 6 2 2 3 2 2" xfId="9548"/>
    <cellStyle name="SAPBEXexcGood1 2 6 2 2 4" xfId="9549"/>
    <cellStyle name="SAPBEXexcGood1 2 6 2 2 4 2" xfId="9550"/>
    <cellStyle name="SAPBEXexcGood1 2 6 2 3" xfId="9551"/>
    <cellStyle name="SAPBEXexcGood1 2 6 2 3 2" xfId="9552"/>
    <cellStyle name="SAPBEXexcGood1 2 6 2 3 2 2" xfId="9553"/>
    <cellStyle name="SAPBEXexcGood1 2 6 2 3 3" xfId="9554"/>
    <cellStyle name="SAPBEXexcGood1 2 6 2 4" xfId="9555"/>
    <cellStyle name="SAPBEXexcGood1 2 6 2 4 2" xfId="9556"/>
    <cellStyle name="SAPBEXexcGood1 2 6 2 4 2 2" xfId="9557"/>
    <cellStyle name="SAPBEXexcGood1 2 6 2 5" xfId="9558"/>
    <cellStyle name="SAPBEXexcGood1 2 6 2 5 2" xfId="9559"/>
    <cellStyle name="SAPBEXexcGood1 2 6 2 6" xfId="33699"/>
    <cellStyle name="SAPBEXexcGood1 2 6 2 7" xfId="33700"/>
    <cellStyle name="SAPBEXexcGood1 2 6 2 8" xfId="49767"/>
    <cellStyle name="SAPBEXexcGood1 2 6 20" xfId="33701"/>
    <cellStyle name="SAPBEXexcGood1 2 6 21" xfId="33702"/>
    <cellStyle name="SAPBEXexcGood1 2 6 22" xfId="33703"/>
    <cellStyle name="SAPBEXexcGood1 2 6 23" xfId="33704"/>
    <cellStyle name="SAPBEXexcGood1 2 6 24" xfId="33705"/>
    <cellStyle name="SAPBEXexcGood1 2 6 25" xfId="33706"/>
    <cellStyle name="SAPBEXexcGood1 2 6 26" xfId="33707"/>
    <cellStyle name="SAPBEXexcGood1 2 6 27" xfId="33708"/>
    <cellStyle name="SAPBEXexcGood1 2 6 28" xfId="48410"/>
    <cellStyle name="SAPBEXexcGood1 2 6 29" xfId="49252"/>
    <cellStyle name="SAPBEXexcGood1 2 6 3" xfId="33709"/>
    <cellStyle name="SAPBEXexcGood1 2 6 4" xfId="33710"/>
    <cellStyle name="SAPBEXexcGood1 2 6 5" xfId="33711"/>
    <cellStyle name="SAPBEXexcGood1 2 6 6" xfId="33712"/>
    <cellStyle name="SAPBEXexcGood1 2 6 7" xfId="33713"/>
    <cellStyle name="SAPBEXexcGood1 2 6 8" xfId="33714"/>
    <cellStyle name="SAPBEXexcGood1 2 6 9" xfId="33715"/>
    <cellStyle name="SAPBEXexcGood1 2 7" xfId="1854"/>
    <cellStyle name="SAPBEXexcGood1 2 7 2" xfId="9560"/>
    <cellStyle name="SAPBEXexcGood1 2 7 2 2" xfId="9561"/>
    <cellStyle name="SAPBEXexcGood1 2 7 2 2 2" xfId="9562"/>
    <cellStyle name="SAPBEXexcGood1 2 7 2 2 2 2" xfId="9563"/>
    <cellStyle name="SAPBEXexcGood1 2 7 2 2 3" xfId="9564"/>
    <cellStyle name="SAPBEXexcGood1 2 7 2 3" xfId="9565"/>
    <cellStyle name="SAPBEXexcGood1 2 7 2 3 2" xfId="9566"/>
    <cellStyle name="SAPBEXexcGood1 2 7 2 3 2 2" xfId="9567"/>
    <cellStyle name="SAPBEXexcGood1 2 7 2 4" xfId="9568"/>
    <cellStyle name="SAPBEXexcGood1 2 7 2 4 2" xfId="9569"/>
    <cellStyle name="SAPBEXexcGood1 2 7 3" xfId="9570"/>
    <cellStyle name="SAPBEXexcGood1 2 7 3 2" xfId="9571"/>
    <cellStyle name="SAPBEXexcGood1 2 7 3 2 2" xfId="9572"/>
    <cellStyle name="SAPBEXexcGood1 2 7 3 3" xfId="9573"/>
    <cellStyle name="SAPBEXexcGood1 2 7 4" xfId="9574"/>
    <cellStyle name="SAPBEXexcGood1 2 7 4 2" xfId="9575"/>
    <cellStyle name="SAPBEXexcGood1 2 7 4 2 2" xfId="9576"/>
    <cellStyle name="SAPBEXexcGood1 2 7 5" xfId="9577"/>
    <cellStyle name="SAPBEXexcGood1 2 7 5 2" xfId="9578"/>
    <cellStyle name="SAPBEXexcGood1 2 7 6" xfId="33716"/>
    <cellStyle name="SAPBEXexcGood1 2 7 7" xfId="33717"/>
    <cellStyle name="SAPBEXexcGood1 2 7 8" xfId="49757"/>
    <cellStyle name="SAPBEXexcGood1 2 8" xfId="33718"/>
    <cellStyle name="SAPBEXexcGood1 2 9" xfId="33719"/>
    <cellStyle name="SAPBEXexcGood1 20" xfId="33720"/>
    <cellStyle name="SAPBEXexcGood1 21" xfId="33721"/>
    <cellStyle name="SAPBEXexcGood1 22" xfId="33722"/>
    <cellStyle name="SAPBEXexcGood1 23" xfId="33723"/>
    <cellStyle name="SAPBEXexcGood1 24" xfId="33724"/>
    <cellStyle name="SAPBEXexcGood1 25" xfId="33725"/>
    <cellStyle name="SAPBEXexcGood1 26" xfId="33726"/>
    <cellStyle name="SAPBEXexcGood1 27" xfId="33727"/>
    <cellStyle name="SAPBEXexcGood1 28" xfId="33728"/>
    <cellStyle name="SAPBEXexcGood1 29" xfId="33729"/>
    <cellStyle name="SAPBEXexcGood1 3" xfId="523"/>
    <cellStyle name="SAPBEXexcGood1 3 10" xfId="33730"/>
    <cellStyle name="SAPBEXexcGood1 3 11" xfId="33731"/>
    <cellStyle name="SAPBEXexcGood1 3 12" xfId="33732"/>
    <cellStyle name="SAPBEXexcGood1 3 13" xfId="33733"/>
    <cellStyle name="SAPBEXexcGood1 3 14" xfId="33734"/>
    <cellStyle name="SAPBEXexcGood1 3 15" xfId="33735"/>
    <cellStyle name="SAPBEXexcGood1 3 16" xfId="33736"/>
    <cellStyle name="SAPBEXexcGood1 3 17" xfId="33737"/>
    <cellStyle name="SAPBEXexcGood1 3 18" xfId="33738"/>
    <cellStyle name="SAPBEXexcGood1 3 19" xfId="33739"/>
    <cellStyle name="SAPBEXexcGood1 3 2" xfId="882"/>
    <cellStyle name="SAPBEXexcGood1 3 2 10" xfId="33740"/>
    <cellStyle name="SAPBEXexcGood1 3 2 11" xfId="33741"/>
    <cellStyle name="SAPBEXexcGood1 3 2 12" xfId="33742"/>
    <cellStyle name="SAPBEXexcGood1 3 2 13" xfId="33743"/>
    <cellStyle name="SAPBEXexcGood1 3 2 14" xfId="33744"/>
    <cellStyle name="SAPBEXexcGood1 3 2 15" xfId="33745"/>
    <cellStyle name="SAPBEXexcGood1 3 2 16" xfId="33746"/>
    <cellStyle name="SAPBEXexcGood1 3 2 17" xfId="33747"/>
    <cellStyle name="SAPBEXexcGood1 3 2 18" xfId="33748"/>
    <cellStyle name="SAPBEXexcGood1 3 2 19" xfId="33749"/>
    <cellStyle name="SAPBEXexcGood1 3 2 2" xfId="1855"/>
    <cellStyle name="SAPBEXexcGood1 3 2 2 2" xfId="9579"/>
    <cellStyle name="SAPBEXexcGood1 3 2 2 2 2" xfId="9580"/>
    <cellStyle name="SAPBEXexcGood1 3 2 2 2 2 2" xfId="9581"/>
    <cellStyle name="SAPBEXexcGood1 3 2 2 2 2 2 2" xfId="9582"/>
    <cellStyle name="SAPBEXexcGood1 3 2 2 2 2 3" xfId="9583"/>
    <cellStyle name="SAPBEXexcGood1 3 2 2 2 3" xfId="9584"/>
    <cellStyle name="SAPBEXexcGood1 3 2 2 2 3 2" xfId="9585"/>
    <cellStyle name="SAPBEXexcGood1 3 2 2 2 3 2 2" xfId="9586"/>
    <cellStyle name="SAPBEXexcGood1 3 2 2 2 4" xfId="9587"/>
    <cellStyle name="SAPBEXexcGood1 3 2 2 2 4 2" xfId="9588"/>
    <cellStyle name="SAPBEXexcGood1 3 2 2 3" xfId="9589"/>
    <cellStyle name="SAPBEXexcGood1 3 2 2 3 2" xfId="9590"/>
    <cellStyle name="SAPBEXexcGood1 3 2 2 3 2 2" xfId="9591"/>
    <cellStyle name="SAPBEXexcGood1 3 2 2 3 3" xfId="9592"/>
    <cellStyle name="SAPBEXexcGood1 3 2 2 4" xfId="9593"/>
    <cellStyle name="SAPBEXexcGood1 3 2 2 4 2" xfId="9594"/>
    <cellStyle name="SAPBEXexcGood1 3 2 2 4 2 2" xfId="9595"/>
    <cellStyle name="SAPBEXexcGood1 3 2 2 5" xfId="9596"/>
    <cellStyle name="SAPBEXexcGood1 3 2 2 5 2" xfId="9597"/>
    <cellStyle name="SAPBEXexcGood1 3 2 2 6" xfId="33750"/>
    <cellStyle name="SAPBEXexcGood1 3 2 2 7" xfId="33751"/>
    <cellStyle name="SAPBEXexcGood1 3 2 2 8" xfId="49769"/>
    <cellStyle name="SAPBEXexcGood1 3 2 20" xfId="33752"/>
    <cellStyle name="SAPBEXexcGood1 3 2 21" xfId="33753"/>
    <cellStyle name="SAPBEXexcGood1 3 2 22" xfId="33754"/>
    <cellStyle name="SAPBEXexcGood1 3 2 23" xfId="33755"/>
    <cellStyle name="SAPBEXexcGood1 3 2 24" xfId="33756"/>
    <cellStyle name="SAPBEXexcGood1 3 2 25" xfId="33757"/>
    <cellStyle name="SAPBEXexcGood1 3 2 26" xfId="33758"/>
    <cellStyle name="SAPBEXexcGood1 3 2 27" xfId="33759"/>
    <cellStyle name="SAPBEXexcGood1 3 2 28" xfId="48411"/>
    <cellStyle name="SAPBEXexcGood1 3 2 29" xfId="49254"/>
    <cellStyle name="SAPBEXexcGood1 3 2 3" xfId="33760"/>
    <cellStyle name="SAPBEXexcGood1 3 2 4" xfId="33761"/>
    <cellStyle name="SAPBEXexcGood1 3 2 5" xfId="33762"/>
    <cellStyle name="SAPBEXexcGood1 3 2 6" xfId="33763"/>
    <cellStyle name="SAPBEXexcGood1 3 2 7" xfId="33764"/>
    <cellStyle name="SAPBEXexcGood1 3 2 8" xfId="33765"/>
    <cellStyle name="SAPBEXexcGood1 3 2 9" xfId="33766"/>
    <cellStyle name="SAPBEXexcGood1 3 20" xfId="33767"/>
    <cellStyle name="SAPBEXexcGood1 3 21" xfId="33768"/>
    <cellStyle name="SAPBEXexcGood1 3 22" xfId="33769"/>
    <cellStyle name="SAPBEXexcGood1 3 23" xfId="33770"/>
    <cellStyle name="SAPBEXexcGood1 3 24" xfId="33771"/>
    <cellStyle name="SAPBEXexcGood1 3 25" xfId="33772"/>
    <cellStyle name="SAPBEXexcGood1 3 26" xfId="33773"/>
    <cellStyle name="SAPBEXexcGood1 3 27" xfId="33774"/>
    <cellStyle name="SAPBEXexcGood1 3 28" xfId="33775"/>
    <cellStyle name="SAPBEXexcGood1 3 29" xfId="33776"/>
    <cellStyle name="SAPBEXexcGood1 3 3" xfId="883"/>
    <cellStyle name="SAPBEXexcGood1 3 3 10" xfId="33777"/>
    <cellStyle name="SAPBEXexcGood1 3 3 11" xfId="33778"/>
    <cellStyle name="SAPBEXexcGood1 3 3 12" xfId="33779"/>
    <cellStyle name="SAPBEXexcGood1 3 3 13" xfId="33780"/>
    <cellStyle name="SAPBEXexcGood1 3 3 14" xfId="33781"/>
    <cellStyle name="SAPBEXexcGood1 3 3 15" xfId="33782"/>
    <cellStyle name="SAPBEXexcGood1 3 3 16" xfId="33783"/>
    <cellStyle name="SAPBEXexcGood1 3 3 17" xfId="33784"/>
    <cellStyle name="SAPBEXexcGood1 3 3 18" xfId="33785"/>
    <cellStyle name="SAPBEXexcGood1 3 3 19" xfId="33786"/>
    <cellStyle name="SAPBEXexcGood1 3 3 2" xfId="1856"/>
    <cellStyle name="SAPBEXexcGood1 3 3 2 2" xfId="9598"/>
    <cellStyle name="SAPBEXexcGood1 3 3 2 2 2" xfId="9599"/>
    <cellStyle name="SAPBEXexcGood1 3 3 2 2 2 2" xfId="9600"/>
    <cellStyle name="SAPBEXexcGood1 3 3 2 2 2 2 2" xfId="9601"/>
    <cellStyle name="SAPBEXexcGood1 3 3 2 2 2 3" xfId="9602"/>
    <cellStyle name="SAPBEXexcGood1 3 3 2 2 3" xfId="9603"/>
    <cellStyle name="SAPBEXexcGood1 3 3 2 2 3 2" xfId="9604"/>
    <cellStyle name="SAPBEXexcGood1 3 3 2 2 3 2 2" xfId="9605"/>
    <cellStyle name="SAPBEXexcGood1 3 3 2 2 4" xfId="9606"/>
    <cellStyle name="SAPBEXexcGood1 3 3 2 2 4 2" xfId="9607"/>
    <cellStyle name="SAPBEXexcGood1 3 3 2 3" xfId="9608"/>
    <cellStyle name="SAPBEXexcGood1 3 3 2 3 2" xfId="9609"/>
    <cellStyle name="SAPBEXexcGood1 3 3 2 3 2 2" xfId="9610"/>
    <cellStyle name="SAPBEXexcGood1 3 3 2 3 3" xfId="9611"/>
    <cellStyle name="SAPBEXexcGood1 3 3 2 4" xfId="9612"/>
    <cellStyle name="SAPBEXexcGood1 3 3 2 4 2" xfId="9613"/>
    <cellStyle name="SAPBEXexcGood1 3 3 2 4 2 2" xfId="9614"/>
    <cellStyle name="SAPBEXexcGood1 3 3 2 5" xfId="9615"/>
    <cellStyle name="SAPBEXexcGood1 3 3 2 5 2" xfId="9616"/>
    <cellStyle name="SAPBEXexcGood1 3 3 2 6" xfId="33787"/>
    <cellStyle name="SAPBEXexcGood1 3 3 2 7" xfId="33788"/>
    <cellStyle name="SAPBEXexcGood1 3 3 2 8" xfId="49770"/>
    <cellStyle name="SAPBEXexcGood1 3 3 20" xfId="33789"/>
    <cellStyle name="SAPBEXexcGood1 3 3 21" xfId="33790"/>
    <cellStyle name="SAPBEXexcGood1 3 3 22" xfId="33791"/>
    <cellStyle name="SAPBEXexcGood1 3 3 23" xfId="33792"/>
    <cellStyle name="SAPBEXexcGood1 3 3 24" xfId="33793"/>
    <cellStyle name="SAPBEXexcGood1 3 3 25" xfId="33794"/>
    <cellStyle name="SAPBEXexcGood1 3 3 26" xfId="33795"/>
    <cellStyle name="SAPBEXexcGood1 3 3 27" xfId="33796"/>
    <cellStyle name="SAPBEXexcGood1 3 3 28" xfId="48412"/>
    <cellStyle name="SAPBEXexcGood1 3 3 29" xfId="49255"/>
    <cellStyle name="SAPBEXexcGood1 3 3 3" xfId="33797"/>
    <cellStyle name="SAPBEXexcGood1 3 3 4" xfId="33798"/>
    <cellStyle name="SAPBEXexcGood1 3 3 5" xfId="33799"/>
    <cellStyle name="SAPBEXexcGood1 3 3 6" xfId="33800"/>
    <cellStyle name="SAPBEXexcGood1 3 3 7" xfId="33801"/>
    <cellStyle name="SAPBEXexcGood1 3 3 8" xfId="33802"/>
    <cellStyle name="SAPBEXexcGood1 3 3 9" xfId="33803"/>
    <cellStyle name="SAPBEXexcGood1 3 30" xfId="33804"/>
    <cellStyle name="SAPBEXexcGood1 3 31" xfId="33805"/>
    <cellStyle name="SAPBEXexcGood1 3 32" xfId="33806"/>
    <cellStyle name="SAPBEXexcGood1 3 33" xfId="48413"/>
    <cellStyle name="SAPBEXexcGood1 3 34" xfId="49253"/>
    <cellStyle name="SAPBEXexcGood1 3 4" xfId="884"/>
    <cellStyle name="SAPBEXexcGood1 3 4 10" xfId="33807"/>
    <cellStyle name="SAPBEXexcGood1 3 4 11" xfId="33808"/>
    <cellStyle name="SAPBEXexcGood1 3 4 12" xfId="33809"/>
    <cellStyle name="SAPBEXexcGood1 3 4 13" xfId="33810"/>
    <cellStyle name="SAPBEXexcGood1 3 4 14" xfId="33811"/>
    <cellStyle name="SAPBEXexcGood1 3 4 15" xfId="33812"/>
    <cellStyle name="SAPBEXexcGood1 3 4 16" xfId="33813"/>
    <cellStyle name="SAPBEXexcGood1 3 4 17" xfId="33814"/>
    <cellStyle name="SAPBEXexcGood1 3 4 18" xfId="33815"/>
    <cellStyle name="SAPBEXexcGood1 3 4 19" xfId="33816"/>
    <cellStyle name="SAPBEXexcGood1 3 4 2" xfId="1857"/>
    <cellStyle name="SAPBEXexcGood1 3 4 2 2" xfId="9617"/>
    <cellStyle name="SAPBEXexcGood1 3 4 2 2 2" xfId="9618"/>
    <cellStyle name="SAPBEXexcGood1 3 4 2 2 2 2" xfId="9619"/>
    <cellStyle name="SAPBEXexcGood1 3 4 2 2 2 2 2" xfId="9620"/>
    <cellStyle name="SAPBEXexcGood1 3 4 2 2 2 3" xfId="9621"/>
    <cellStyle name="SAPBEXexcGood1 3 4 2 2 3" xfId="9622"/>
    <cellStyle name="SAPBEXexcGood1 3 4 2 2 3 2" xfId="9623"/>
    <cellStyle name="SAPBEXexcGood1 3 4 2 2 3 2 2" xfId="9624"/>
    <cellStyle name="SAPBEXexcGood1 3 4 2 2 4" xfId="9625"/>
    <cellStyle name="SAPBEXexcGood1 3 4 2 2 4 2" xfId="9626"/>
    <cellStyle name="SAPBEXexcGood1 3 4 2 3" xfId="9627"/>
    <cellStyle name="SAPBEXexcGood1 3 4 2 3 2" xfId="9628"/>
    <cellStyle name="SAPBEXexcGood1 3 4 2 3 2 2" xfId="9629"/>
    <cellStyle name="SAPBEXexcGood1 3 4 2 3 3" xfId="9630"/>
    <cellStyle name="SAPBEXexcGood1 3 4 2 4" xfId="9631"/>
    <cellStyle name="SAPBEXexcGood1 3 4 2 4 2" xfId="9632"/>
    <cellStyle name="SAPBEXexcGood1 3 4 2 4 2 2" xfId="9633"/>
    <cellStyle name="SAPBEXexcGood1 3 4 2 5" xfId="9634"/>
    <cellStyle name="SAPBEXexcGood1 3 4 2 5 2" xfId="9635"/>
    <cellStyle name="SAPBEXexcGood1 3 4 2 6" xfId="33817"/>
    <cellStyle name="SAPBEXexcGood1 3 4 2 7" xfId="33818"/>
    <cellStyle name="SAPBEXexcGood1 3 4 2 8" xfId="49771"/>
    <cellStyle name="SAPBEXexcGood1 3 4 20" xfId="33819"/>
    <cellStyle name="SAPBEXexcGood1 3 4 21" xfId="33820"/>
    <cellStyle name="SAPBEXexcGood1 3 4 22" xfId="33821"/>
    <cellStyle name="SAPBEXexcGood1 3 4 23" xfId="33822"/>
    <cellStyle name="SAPBEXexcGood1 3 4 24" xfId="33823"/>
    <cellStyle name="SAPBEXexcGood1 3 4 25" xfId="33824"/>
    <cellStyle name="SAPBEXexcGood1 3 4 26" xfId="33825"/>
    <cellStyle name="SAPBEXexcGood1 3 4 27" xfId="33826"/>
    <cellStyle name="SAPBEXexcGood1 3 4 28" xfId="48414"/>
    <cellStyle name="SAPBEXexcGood1 3 4 29" xfId="49256"/>
    <cellStyle name="SAPBEXexcGood1 3 4 3" xfId="33827"/>
    <cellStyle name="SAPBEXexcGood1 3 4 4" xfId="33828"/>
    <cellStyle name="SAPBEXexcGood1 3 4 5" xfId="33829"/>
    <cellStyle name="SAPBEXexcGood1 3 4 6" xfId="33830"/>
    <cellStyle name="SAPBEXexcGood1 3 4 7" xfId="33831"/>
    <cellStyle name="SAPBEXexcGood1 3 4 8" xfId="33832"/>
    <cellStyle name="SAPBEXexcGood1 3 4 9" xfId="33833"/>
    <cellStyle name="SAPBEXexcGood1 3 5" xfId="885"/>
    <cellStyle name="SAPBEXexcGood1 3 5 10" xfId="33834"/>
    <cellStyle name="SAPBEXexcGood1 3 5 11" xfId="33835"/>
    <cellStyle name="SAPBEXexcGood1 3 5 12" xfId="33836"/>
    <cellStyle name="SAPBEXexcGood1 3 5 13" xfId="33837"/>
    <cellStyle name="SAPBEXexcGood1 3 5 14" xfId="33838"/>
    <cellStyle name="SAPBEXexcGood1 3 5 15" xfId="33839"/>
    <cellStyle name="SAPBEXexcGood1 3 5 16" xfId="33840"/>
    <cellStyle name="SAPBEXexcGood1 3 5 17" xfId="33841"/>
    <cellStyle name="SAPBEXexcGood1 3 5 18" xfId="33842"/>
    <cellStyle name="SAPBEXexcGood1 3 5 19" xfId="33843"/>
    <cellStyle name="SAPBEXexcGood1 3 5 2" xfId="1858"/>
    <cellStyle name="SAPBEXexcGood1 3 5 2 2" xfId="9636"/>
    <cellStyle name="SAPBEXexcGood1 3 5 2 2 2" xfId="9637"/>
    <cellStyle name="SAPBEXexcGood1 3 5 2 2 2 2" xfId="9638"/>
    <cellStyle name="SAPBEXexcGood1 3 5 2 2 2 2 2" xfId="9639"/>
    <cellStyle name="SAPBEXexcGood1 3 5 2 2 2 3" xfId="9640"/>
    <cellStyle name="SAPBEXexcGood1 3 5 2 2 3" xfId="9641"/>
    <cellStyle name="SAPBEXexcGood1 3 5 2 2 3 2" xfId="9642"/>
    <cellStyle name="SAPBEXexcGood1 3 5 2 2 3 2 2" xfId="9643"/>
    <cellStyle name="SAPBEXexcGood1 3 5 2 2 4" xfId="9644"/>
    <cellStyle name="SAPBEXexcGood1 3 5 2 2 4 2" xfId="9645"/>
    <cellStyle name="SAPBEXexcGood1 3 5 2 3" xfId="9646"/>
    <cellStyle name="SAPBEXexcGood1 3 5 2 3 2" xfId="9647"/>
    <cellStyle name="SAPBEXexcGood1 3 5 2 3 2 2" xfId="9648"/>
    <cellStyle name="SAPBEXexcGood1 3 5 2 3 3" xfId="9649"/>
    <cellStyle name="SAPBEXexcGood1 3 5 2 4" xfId="9650"/>
    <cellStyle name="SAPBEXexcGood1 3 5 2 4 2" xfId="9651"/>
    <cellStyle name="SAPBEXexcGood1 3 5 2 4 2 2" xfId="9652"/>
    <cellStyle name="SAPBEXexcGood1 3 5 2 5" xfId="9653"/>
    <cellStyle name="SAPBEXexcGood1 3 5 2 5 2" xfId="9654"/>
    <cellStyle name="SAPBEXexcGood1 3 5 2 6" xfId="33844"/>
    <cellStyle name="SAPBEXexcGood1 3 5 2 7" xfId="33845"/>
    <cellStyle name="SAPBEXexcGood1 3 5 2 8" xfId="49772"/>
    <cellStyle name="SAPBEXexcGood1 3 5 20" xfId="33846"/>
    <cellStyle name="SAPBEXexcGood1 3 5 21" xfId="33847"/>
    <cellStyle name="SAPBEXexcGood1 3 5 22" xfId="33848"/>
    <cellStyle name="SAPBEXexcGood1 3 5 23" xfId="33849"/>
    <cellStyle name="SAPBEXexcGood1 3 5 24" xfId="33850"/>
    <cellStyle name="SAPBEXexcGood1 3 5 25" xfId="33851"/>
    <cellStyle name="SAPBEXexcGood1 3 5 26" xfId="33852"/>
    <cellStyle name="SAPBEXexcGood1 3 5 27" xfId="33853"/>
    <cellStyle name="SAPBEXexcGood1 3 5 28" xfId="48415"/>
    <cellStyle name="SAPBEXexcGood1 3 5 29" xfId="49257"/>
    <cellStyle name="SAPBEXexcGood1 3 5 3" xfId="33854"/>
    <cellStyle name="SAPBEXexcGood1 3 5 4" xfId="33855"/>
    <cellStyle name="SAPBEXexcGood1 3 5 5" xfId="33856"/>
    <cellStyle name="SAPBEXexcGood1 3 5 6" xfId="33857"/>
    <cellStyle name="SAPBEXexcGood1 3 5 7" xfId="33858"/>
    <cellStyle name="SAPBEXexcGood1 3 5 8" xfId="33859"/>
    <cellStyle name="SAPBEXexcGood1 3 5 9" xfId="33860"/>
    <cellStyle name="SAPBEXexcGood1 3 6" xfId="886"/>
    <cellStyle name="SAPBEXexcGood1 3 6 10" xfId="33861"/>
    <cellStyle name="SAPBEXexcGood1 3 6 11" xfId="33862"/>
    <cellStyle name="SAPBEXexcGood1 3 6 12" xfId="33863"/>
    <cellStyle name="SAPBEXexcGood1 3 6 13" xfId="33864"/>
    <cellStyle name="SAPBEXexcGood1 3 6 14" xfId="33865"/>
    <cellStyle name="SAPBEXexcGood1 3 6 15" xfId="33866"/>
    <cellStyle name="SAPBEXexcGood1 3 6 16" xfId="33867"/>
    <cellStyle name="SAPBEXexcGood1 3 6 17" xfId="33868"/>
    <cellStyle name="SAPBEXexcGood1 3 6 18" xfId="33869"/>
    <cellStyle name="SAPBEXexcGood1 3 6 19" xfId="33870"/>
    <cellStyle name="SAPBEXexcGood1 3 6 2" xfId="1859"/>
    <cellStyle name="SAPBEXexcGood1 3 6 2 2" xfId="9655"/>
    <cellStyle name="SAPBEXexcGood1 3 6 2 2 2" xfId="9656"/>
    <cellStyle name="SAPBEXexcGood1 3 6 2 2 2 2" xfId="9657"/>
    <cellStyle name="SAPBEXexcGood1 3 6 2 2 2 2 2" xfId="9658"/>
    <cellStyle name="SAPBEXexcGood1 3 6 2 2 2 3" xfId="9659"/>
    <cellStyle name="SAPBEXexcGood1 3 6 2 2 3" xfId="9660"/>
    <cellStyle name="SAPBEXexcGood1 3 6 2 2 3 2" xfId="9661"/>
    <cellStyle name="SAPBEXexcGood1 3 6 2 2 3 2 2" xfId="9662"/>
    <cellStyle name="SAPBEXexcGood1 3 6 2 2 4" xfId="9663"/>
    <cellStyle name="SAPBEXexcGood1 3 6 2 2 4 2" xfId="9664"/>
    <cellStyle name="SAPBEXexcGood1 3 6 2 3" xfId="9665"/>
    <cellStyle name="SAPBEXexcGood1 3 6 2 3 2" xfId="9666"/>
    <cellStyle name="SAPBEXexcGood1 3 6 2 3 2 2" xfId="9667"/>
    <cellStyle name="SAPBEXexcGood1 3 6 2 3 3" xfId="9668"/>
    <cellStyle name="SAPBEXexcGood1 3 6 2 4" xfId="9669"/>
    <cellStyle name="SAPBEXexcGood1 3 6 2 4 2" xfId="9670"/>
    <cellStyle name="SAPBEXexcGood1 3 6 2 4 2 2" xfId="9671"/>
    <cellStyle name="SAPBEXexcGood1 3 6 2 5" xfId="9672"/>
    <cellStyle name="SAPBEXexcGood1 3 6 2 5 2" xfId="9673"/>
    <cellStyle name="SAPBEXexcGood1 3 6 2 6" xfId="33871"/>
    <cellStyle name="SAPBEXexcGood1 3 6 2 7" xfId="33872"/>
    <cellStyle name="SAPBEXexcGood1 3 6 2 8" xfId="49773"/>
    <cellStyle name="SAPBEXexcGood1 3 6 20" xfId="33873"/>
    <cellStyle name="SAPBEXexcGood1 3 6 21" xfId="33874"/>
    <cellStyle name="SAPBEXexcGood1 3 6 22" xfId="33875"/>
    <cellStyle name="SAPBEXexcGood1 3 6 23" xfId="33876"/>
    <cellStyle name="SAPBEXexcGood1 3 6 24" xfId="33877"/>
    <cellStyle name="SAPBEXexcGood1 3 6 25" xfId="33878"/>
    <cellStyle name="SAPBEXexcGood1 3 6 26" xfId="33879"/>
    <cellStyle name="SAPBEXexcGood1 3 6 27" xfId="33880"/>
    <cellStyle name="SAPBEXexcGood1 3 6 28" xfId="48416"/>
    <cellStyle name="SAPBEXexcGood1 3 6 29" xfId="49258"/>
    <cellStyle name="SAPBEXexcGood1 3 6 3" xfId="33881"/>
    <cellStyle name="SAPBEXexcGood1 3 6 4" xfId="33882"/>
    <cellStyle name="SAPBEXexcGood1 3 6 5" xfId="33883"/>
    <cellStyle name="SAPBEXexcGood1 3 6 6" xfId="33884"/>
    <cellStyle name="SAPBEXexcGood1 3 6 7" xfId="33885"/>
    <cellStyle name="SAPBEXexcGood1 3 6 8" xfId="33886"/>
    <cellStyle name="SAPBEXexcGood1 3 6 9" xfId="33887"/>
    <cellStyle name="SAPBEXexcGood1 3 7" xfId="1860"/>
    <cellStyle name="SAPBEXexcGood1 3 7 2" xfId="9674"/>
    <cellStyle name="SAPBEXexcGood1 3 7 2 2" xfId="9675"/>
    <cellStyle name="SAPBEXexcGood1 3 7 2 2 2" xfId="9676"/>
    <cellStyle name="SAPBEXexcGood1 3 7 2 2 2 2" xfId="9677"/>
    <cellStyle name="SAPBEXexcGood1 3 7 2 2 3" xfId="9678"/>
    <cellStyle name="SAPBEXexcGood1 3 7 2 3" xfId="9679"/>
    <cellStyle name="SAPBEXexcGood1 3 7 2 3 2" xfId="9680"/>
    <cellStyle name="SAPBEXexcGood1 3 7 2 3 2 2" xfId="9681"/>
    <cellStyle name="SAPBEXexcGood1 3 7 2 4" xfId="9682"/>
    <cellStyle name="SAPBEXexcGood1 3 7 2 4 2" xfId="9683"/>
    <cellStyle name="SAPBEXexcGood1 3 7 3" xfId="9684"/>
    <cellStyle name="SAPBEXexcGood1 3 7 3 2" xfId="9685"/>
    <cellStyle name="SAPBEXexcGood1 3 7 3 2 2" xfId="9686"/>
    <cellStyle name="SAPBEXexcGood1 3 7 3 3" xfId="9687"/>
    <cellStyle name="SAPBEXexcGood1 3 7 4" xfId="9688"/>
    <cellStyle name="SAPBEXexcGood1 3 7 4 2" xfId="9689"/>
    <cellStyle name="SAPBEXexcGood1 3 7 4 2 2" xfId="9690"/>
    <cellStyle name="SAPBEXexcGood1 3 7 5" xfId="9691"/>
    <cellStyle name="SAPBEXexcGood1 3 7 5 2" xfId="9692"/>
    <cellStyle name="SAPBEXexcGood1 3 7 6" xfId="33888"/>
    <cellStyle name="SAPBEXexcGood1 3 7 7" xfId="33889"/>
    <cellStyle name="SAPBEXexcGood1 3 7 8" xfId="49768"/>
    <cellStyle name="SAPBEXexcGood1 3 8" xfId="33890"/>
    <cellStyle name="SAPBEXexcGood1 3 9" xfId="33891"/>
    <cellStyle name="SAPBEXexcGood1 30" xfId="33892"/>
    <cellStyle name="SAPBEXexcGood1 31" xfId="33893"/>
    <cellStyle name="SAPBEXexcGood1 32" xfId="33894"/>
    <cellStyle name="SAPBEXexcGood1 33" xfId="33895"/>
    <cellStyle name="SAPBEXexcGood1 34" xfId="33896"/>
    <cellStyle name="SAPBEXexcGood1 35" xfId="33897"/>
    <cellStyle name="SAPBEXexcGood1 36" xfId="48417"/>
    <cellStyle name="SAPBEXexcGood1 37" xfId="49241"/>
    <cellStyle name="SAPBEXexcGood1 4" xfId="887"/>
    <cellStyle name="SAPBEXexcGood1 4 10" xfId="33898"/>
    <cellStyle name="SAPBEXexcGood1 4 11" xfId="33899"/>
    <cellStyle name="SAPBEXexcGood1 4 12" xfId="33900"/>
    <cellStyle name="SAPBEXexcGood1 4 13" xfId="33901"/>
    <cellStyle name="SAPBEXexcGood1 4 14" xfId="33902"/>
    <cellStyle name="SAPBEXexcGood1 4 15" xfId="33903"/>
    <cellStyle name="SAPBEXexcGood1 4 16" xfId="33904"/>
    <cellStyle name="SAPBEXexcGood1 4 17" xfId="33905"/>
    <cellStyle name="SAPBEXexcGood1 4 18" xfId="33906"/>
    <cellStyle name="SAPBEXexcGood1 4 19" xfId="33907"/>
    <cellStyle name="SAPBEXexcGood1 4 2" xfId="1861"/>
    <cellStyle name="SAPBEXexcGood1 4 2 2" xfId="9693"/>
    <cellStyle name="SAPBEXexcGood1 4 2 2 2" xfId="9694"/>
    <cellStyle name="SAPBEXexcGood1 4 2 2 2 2" xfId="9695"/>
    <cellStyle name="SAPBEXexcGood1 4 2 2 2 2 2" xfId="9696"/>
    <cellStyle name="SAPBEXexcGood1 4 2 2 2 3" xfId="9697"/>
    <cellStyle name="SAPBEXexcGood1 4 2 2 3" xfId="9698"/>
    <cellStyle name="SAPBEXexcGood1 4 2 2 3 2" xfId="9699"/>
    <cellStyle name="SAPBEXexcGood1 4 2 2 3 2 2" xfId="9700"/>
    <cellStyle name="SAPBEXexcGood1 4 2 2 4" xfId="9701"/>
    <cellStyle name="SAPBEXexcGood1 4 2 2 4 2" xfId="9702"/>
    <cellStyle name="SAPBEXexcGood1 4 2 3" xfId="9703"/>
    <cellStyle name="SAPBEXexcGood1 4 2 3 2" xfId="9704"/>
    <cellStyle name="SAPBEXexcGood1 4 2 3 2 2" xfId="9705"/>
    <cellStyle name="SAPBEXexcGood1 4 2 3 3" xfId="9706"/>
    <cellStyle name="SAPBEXexcGood1 4 2 4" xfId="9707"/>
    <cellStyle name="SAPBEXexcGood1 4 2 4 2" xfId="9708"/>
    <cellStyle name="SAPBEXexcGood1 4 2 4 2 2" xfId="9709"/>
    <cellStyle name="SAPBEXexcGood1 4 2 5" xfId="9710"/>
    <cellStyle name="SAPBEXexcGood1 4 2 5 2" xfId="9711"/>
    <cellStyle name="SAPBEXexcGood1 4 2 6" xfId="33908"/>
    <cellStyle name="SAPBEXexcGood1 4 2 7" xfId="33909"/>
    <cellStyle name="SAPBEXexcGood1 4 2 8" xfId="49774"/>
    <cellStyle name="SAPBEXexcGood1 4 20" xfId="33910"/>
    <cellStyle name="SAPBEXexcGood1 4 21" xfId="33911"/>
    <cellStyle name="SAPBEXexcGood1 4 22" xfId="33912"/>
    <cellStyle name="SAPBEXexcGood1 4 23" xfId="33913"/>
    <cellStyle name="SAPBEXexcGood1 4 24" xfId="33914"/>
    <cellStyle name="SAPBEXexcGood1 4 25" xfId="33915"/>
    <cellStyle name="SAPBEXexcGood1 4 26" xfId="33916"/>
    <cellStyle name="SAPBEXexcGood1 4 27" xfId="33917"/>
    <cellStyle name="SAPBEXexcGood1 4 28" xfId="48418"/>
    <cellStyle name="SAPBEXexcGood1 4 29" xfId="49259"/>
    <cellStyle name="SAPBEXexcGood1 4 3" xfId="33918"/>
    <cellStyle name="SAPBEXexcGood1 4 4" xfId="33919"/>
    <cellStyle name="SAPBEXexcGood1 4 5" xfId="33920"/>
    <cellStyle name="SAPBEXexcGood1 4 6" xfId="33921"/>
    <cellStyle name="SAPBEXexcGood1 4 7" xfId="33922"/>
    <cellStyle name="SAPBEXexcGood1 4 8" xfId="33923"/>
    <cellStyle name="SAPBEXexcGood1 4 9" xfId="33924"/>
    <cellStyle name="SAPBEXexcGood1 5" xfId="888"/>
    <cellStyle name="SAPBEXexcGood1 5 10" xfId="33925"/>
    <cellStyle name="SAPBEXexcGood1 5 11" xfId="33926"/>
    <cellStyle name="SAPBEXexcGood1 5 12" xfId="33927"/>
    <cellStyle name="SAPBEXexcGood1 5 13" xfId="33928"/>
    <cellStyle name="SAPBEXexcGood1 5 14" xfId="33929"/>
    <cellStyle name="SAPBEXexcGood1 5 15" xfId="33930"/>
    <cellStyle name="SAPBEXexcGood1 5 16" xfId="33931"/>
    <cellStyle name="SAPBEXexcGood1 5 17" xfId="33932"/>
    <cellStyle name="SAPBEXexcGood1 5 18" xfId="33933"/>
    <cellStyle name="SAPBEXexcGood1 5 19" xfId="33934"/>
    <cellStyle name="SAPBEXexcGood1 5 2" xfId="1862"/>
    <cellStyle name="SAPBEXexcGood1 5 2 2" xfId="9712"/>
    <cellStyle name="SAPBEXexcGood1 5 2 2 2" xfId="9713"/>
    <cellStyle name="SAPBEXexcGood1 5 2 2 2 2" xfId="9714"/>
    <cellStyle name="SAPBEXexcGood1 5 2 2 2 2 2" xfId="9715"/>
    <cellStyle name="SAPBEXexcGood1 5 2 2 2 3" xfId="9716"/>
    <cellStyle name="SAPBEXexcGood1 5 2 2 3" xfId="9717"/>
    <cellStyle name="SAPBEXexcGood1 5 2 2 3 2" xfId="9718"/>
    <cellStyle name="SAPBEXexcGood1 5 2 2 3 2 2" xfId="9719"/>
    <cellStyle name="SAPBEXexcGood1 5 2 2 4" xfId="9720"/>
    <cellStyle name="SAPBEXexcGood1 5 2 2 4 2" xfId="9721"/>
    <cellStyle name="SAPBEXexcGood1 5 2 3" xfId="9722"/>
    <cellStyle name="SAPBEXexcGood1 5 2 3 2" xfId="9723"/>
    <cellStyle name="SAPBEXexcGood1 5 2 3 2 2" xfId="9724"/>
    <cellStyle name="SAPBEXexcGood1 5 2 3 3" xfId="9725"/>
    <cellStyle name="SAPBEXexcGood1 5 2 4" xfId="9726"/>
    <cellStyle name="SAPBEXexcGood1 5 2 4 2" xfId="9727"/>
    <cellStyle name="SAPBEXexcGood1 5 2 4 2 2" xfId="9728"/>
    <cellStyle name="SAPBEXexcGood1 5 2 5" xfId="9729"/>
    <cellStyle name="SAPBEXexcGood1 5 2 5 2" xfId="9730"/>
    <cellStyle name="SAPBEXexcGood1 5 2 6" xfId="33935"/>
    <cellStyle name="SAPBEXexcGood1 5 2 7" xfId="33936"/>
    <cellStyle name="SAPBEXexcGood1 5 2 8" xfId="49775"/>
    <cellStyle name="SAPBEXexcGood1 5 20" xfId="33937"/>
    <cellStyle name="SAPBEXexcGood1 5 21" xfId="33938"/>
    <cellStyle name="SAPBEXexcGood1 5 22" xfId="33939"/>
    <cellStyle name="SAPBEXexcGood1 5 23" xfId="33940"/>
    <cellStyle name="SAPBEXexcGood1 5 24" xfId="33941"/>
    <cellStyle name="SAPBEXexcGood1 5 25" xfId="33942"/>
    <cellStyle name="SAPBEXexcGood1 5 26" xfId="33943"/>
    <cellStyle name="SAPBEXexcGood1 5 27" xfId="33944"/>
    <cellStyle name="SAPBEXexcGood1 5 28" xfId="48419"/>
    <cellStyle name="SAPBEXexcGood1 5 29" xfId="49260"/>
    <cellStyle name="SAPBEXexcGood1 5 3" xfId="33945"/>
    <cellStyle name="SAPBEXexcGood1 5 4" xfId="33946"/>
    <cellStyle name="SAPBEXexcGood1 5 5" xfId="33947"/>
    <cellStyle name="SAPBEXexcGood1 5 6" xfId="33948"/>
    <cellStyle name="SAPBEXexcGood1 5 7" xfId="33949"/>
    <cellStyle name="SAPBEXexcGood1 5 8" xfId="33950"/>
    <cellStyle name="SAPBEXexcGood1 5 9" xfId="33951"/>
    <cellStyle name="SAPBEXexcGood1 6" xfId="889"/>
    <cellStyle name="SAPBEXexcGood1 6 10" xfId="33952"/>
    <cellStyle name="SAPBEXexcGood1 6 11" xfId="33953"/>
    <cellStyle name="SAPBEXexcGood1 6 12" xfId="33954"/>
    <cellStyle name="SAPBEXexcGood1 6 13" xfId="33955"/>
    <cellStyle name="SAPBEXexcGood1 6 14" xfId="33956"/>
    <cellStyle name="SAPBEXexcGood1 6 15" xfId="33957"/>
    <cellStyle name="SAPBEXexcGood1 6 16" xfId="33958"/>
    <cellStyle name="SAPBEXexcGood1 6 17" xfId="33959"/>
    <cellStyle name="SAPBEXexcGood1 6 18" xfId="33960"/>
    <cellStyle name="SAPBEXexcGood1 6 19" xfId="33961"/>
    <cellStyle name="SAPBEXexcGood1 6 2" xfId="1863"/>
    <cellStyle name="SAPBEXexcGood1 6 2 2" xfId="9731"/>
    <cellStyle name="SAPBEXexcGood1 6 2 2 2" xfId="9732"/>
    <cellStyle name="SAPBEXexcGood1 6 2 2 2 2" xfId="9733"/>
    <cellStyle name="SAPBEXexcGood1 6 2 2 2 2 2" xfId="9734"/>
    <cellStyle name="SAPBEXexcGood1 6 2 2 2 3" xfId="9735"/>
    <cellStyle name="SAPBEXexcGood1 6 2 2 3" xfId="9736"/>
    <cellStyle name="SAPBEXexcGood1 6 2 2 3 2" xfId="9737"/>
    <cellStyle name="SAPBEXexcGood1 6 2 2 3 2 2" xfId="9738"/>
    <cellStyle name="SAPBEXexcGood1 6 2 2 4" xfId="9739"/>
    <cellStyle name="SAPBEXexcGood1 6 2 2 4 2" xfId="9740"/>
    <cellStyle name="SAPBEXexcGood1 6 2 3" xfId="9741"/>
    <cellStyle name="SAPBEXexcGood1 6 2 3 2" xfId="9742"/>
    <cellStyle name="SAPBEXexcGood1 6 2 3 2 2" xfId="9743"/>
    <cellStyle name="SAPBEXexcGood1 6 2 3 3" xfId="9744"/>
    <cellStyle name="SAPBEXexcGood1 6 2 4" xfId="9745"/>
    <cellStyle name="SAPBEXexcGood1 6 2 4 2" xfId="9746"/>
    <cellStyle name="SAPBEXexcGood1 6 2 4 2 2" xfId="9747"/>
    <cellStyle name="SAPBEXexcGood1 6 2 5" xfId="9748"/>
    <cellStyle name="SAPBEXexcGood1 6 2 5 2" xfId="9749"/>
    <cellStyle name="SAPBEXexcGood1 6 2 6" xfId="33962"/>
    <cellStyle name="SAPBEXexcGood1 6 2 7" xfId="33963"/>
    <cellStyle name="SAPBEXexcGood1 6 2 8" xfId="49776"/>
    <cellStyle name="SAPBEXexcGood1 6 20" xfId="33964"/>
    <cellStyle name="SAPBEXexcGood1 6 21" xfId="33965"/>
    <cellStyle name="SAPBEXexcGood1 6 22" xfId="33966"/>
    <cellStyle name="SAPBEXexcGood1 6 23" xfId="33967"/>
    <cellStyle name="SAPBEXexcGood1 6 24" xfId="33968"/>
    <cellStyle name="SAPBEXexcGood1 6 25" xfId="33969"/>
    <cellStyle name="SAPBEXexcGood1 6 26" xfId="33970"/>
    <cellStyle name="SAPBEXexcGood1 6 27" xfId="33971"/>
    <cellStyle name="SAPBEXexcGood1 6 28" xfId="48420"/>
    <cellStyle name="SAPBEXexcGood1 6 29" xfId="49261"/>
    <cellStyle name="SAPBEXexcGood1 6 3" xfId="33972"/>
    <cellStyle name="SAPBEXexcGood1 6 4" xfId="33973"/>
    <cellStyle name="SAPBEXexcGood1 6 5" xfId="33974"/>
    <cellStyle name="SAPBEXexcGood1 6 6" xfId="33975"/>
    <cellStyle name="SAPBEXexcGood1 6 7" xfId="33976"/>
    <cellStyle name="SAPBEXexcGood1 6 8" xfId="33977"/>
    <cellStyle name="SAPBEXexcGood1 6 9" xfId="33978"/>
    <cellStyle name="SAPBEXexcGood1 7" xfId="890"/>
    <cellStyle name="SAPBEXexcGood1 7 10" xfId="33979"/>
    <cellStyle name="SAPBEXexcGood1 7 11" xfId="33980"/>
    <cellStyle name="SAPBEXexcGood1 7 12" xfId="33981"/>
    <cellStyle name="SAPBEXexcGood1 7 13" xfId="33982"/>
    <cellStyle name="SAPBEXexcGood1 7 14" xfId="33983"/>
    <cellStyle name="SAPBEXexcGood1 7 15" xfId="33984"/>
    <cellStyle name="SAPBEXexcGood1 7 16" xfId="33985"/>
    <cellStyle name="SAPBEXexcGood1 7 17" xfId="33986"/>
    <cellStyle name="SAPBEXexcGood1 7 18" xfId="33987"/>
    <cellStyle name="SAPBEXexcGood1 7 19" xfId="33988"/>
    <cellStyle name="SAPBEXexcGood1 7 2" xfId="1864"/>
    <cellStyle name="SAPBEXexcGood1 7 2 2" xfId="9750"/>
    <cellStyle name="SAPBEXexcGood1 7 2 2 2" xfId="9751"/>
    <cellStyle name="SAPBEXexcGood1 7 2 2 2 2" xfId="9752"/>
    <cellStyle name="SAPBEXexcGood1 7 2 2 2 2 2" xfId="9753"/>
    <cellStyle name="SAPBEXexcGood1 7 2 2 2 3" xfId="9754"/>
    <cellStyle name="SAPBEXexcGood1 7 2 2 3" xfId="9755"/>
    <cellStyle name="SAPBEXexcGood1 7 2 2 3 2" xfId="9756"/>
    <cellStyle name="SAPBEXexcGood1 7 2 2 3 2 2" xfId="9757"/>
    <cellStyle name="SAPBEXexcGood1 7 2 2 4" xfId="9758"/>
    <cellStyle name="SAPBEXexcGood1 7 2 2 4 2" xfId="9759"/>
    <cellStyle name="SAPBEXexcGood1 7 2 3" xfId="9760"/>
    <cellStyle name="SAPBEXexcGood1 7 2 3 2" xfId="9761"/>
    <cellStyle name="SAPBEXexcGood1 7 2 3 2 2" xfId="9762"/>
    <cellStyle name="SAPBEXexcGood1 7 2 3 3" xfId="9763"/>
    <cellStyle name="SAPBEXexcGood1 7 2 4" xfId="9764"/>
    <cellStyle name="SAPBEXexcGood1 7 2 4 2" xfId="9765"/>
    <cellStyle name="SAPBEXexcGood1 7 2 4 2 2" xfId="9766"/>
    <cellStyle name="SAPBEXexcGood1 7 2 5" xfId="9767"/>
    <cellStyle name="SAPBEXexcGood1 7 2 5 2" xfId="9768"/>
    <cellStyle name="SAPBEXexcGood1 7 2 6" xfId="33989"/>
    <cellStyle name="SAPBEXexcGood1 7 2 7" xfId="33990"/>
    <cellStyle name="SAPBEXexcGood1 7 2 8" xfId="49777"/>
    <cellStyle name="SAPBEXexcGood1 7 20" xfId="33991"/>
    <cellStyle name="SAPBEXexcGood1 7 21" xfId="33992"/>
    <cellStyle name="SAPBEXexcGood1 7 22" xfId="33993"/>
    <cellStyle name="SAPBEXexcGood1 7 23" xfId="33994"/>
    <cellStyle name="SAPBEXexcGood1 7 24" xfId="33995"/>
    <cellStyle name="SAPBEXexcGood1 7 25" xfId="33996"/>
    <cellStyle name="SAPBEXexcGood1 7 26" xfId="33997"/>
    <cellStyle name="SAPBEXexcGood1 7 27" xfId="33998"/>
    <cellStyle name="SAPBEXexcGood1 7 28" xfId="48421"/>
    <cellStyle name="SAPBEXexcGood1 7 29" xfId="49262"/>
    <cellStyle name="SAPBEXexcGood1 7 3" xfId="33999"/>
    <cellStyle name="SAPBEXexcGood1 7 4" xfId="34000"/>
    <cellStyle name="SAPBEXexcGood1 7 5" xfId="34001"/>
    <cellStyle name="SAPBEXexcGood1 7 6" xfId="34002"/>
    <cellStyle name="SAPBEXexcGood1 7 7" xfId="34003"/>
    <cellStyle name="SAPBEXexcGood1 7 8" xfId="34004"/>
    <cellStyle name="SAPBEXexcGood1 7 9" xfId="34005"/>
    <cellStyle name="SAPBEXexcGood1 8" xfId="872"/>
    <cellStyle name="SAPBEXexcGood1 8 10" xfId="34006"/>
    <cellStyle name="SAPBEXexcGood1 8 11" xfId="34007"/>
    <cellStyle name="SAPBEXexcGood1 8 12" xfId="34008"/>
    <cellStyle name="SAPBEXexcGood1 8 13" xfId="34009"/>
    <cellStyle name="SAPBEXexcGood1 8 14" xfId="34010"/>
    <cellStyle name="SAPBEXexcGood1 8 15" xfId="34011"/>
    <cellStyle name="SAPBEXexcGood1 8 16" xfId="34012"/>
    <cellStyle name="SAPBEXexcGood1 8 17" xfId="34013"/>
    <cellStyle name="SAPBEXexcGood1 8 18" xfId="34014"/>
    <cellStyle name="SAPBEXexcGood1 8 19" xfId="34015"/>
    <cellStyle name="SAPBEXexcGood1 8 2" xfId="1865"/>
    <cellStyle name="SAPBEXexcGood1 8 2 2" xfId="9769"/>
    <cellStyle name="SAPBEXexcGood1 8 2 2 2" xfId="9770"/>
    <cellStyle name="SAPBEXexcGood1 8 2 2 2 2" xfId="9771"/>
    <cellStyle name="SAPBEXexcGood1 8 2 2 2 2 2" xfId="9772"/>
    <cellStyle name="SAPBEXexcGood1 8 2 2 2 3" xfId="9773"/>
    <cellStyle name="SAPBEXexcGood1 8 2 2 3" xfId="9774"/>
    <cellStyle name="SAPBEXexcGood1 8 2 2 3 2" xfId="9775"/>
    <cellStyle name="SAPBEXexcGood1 8 2 2 3 2 2" xfId="9776"/>
    <cellStyle name="SAPBEXexcGood1 8 2 2 4" xfId="9777"/>
    <cellStyle name="SAPBEXexcGood1 8 2 2 4 2" xfId="9778"/>
    <cellStyle name="SAPBEXexcGood1 8 2 3" xfId="9779"/>
    <cellStyle name="SAPBEXexcGood1 8 2 3 2" xfId="9780"/>
    <cellStyle name="SAPBEXexcGood1 8 2 3 2 2" xfId="9781"/>
    <cellStyle name="SAPBEXexcGood1 8 2 3 3" xfId="9782"/>
    <cellStyle name="SAPBEXexcGood1 8 2 4" xfId="9783"/>
    <cellStyle name="SAPBEXexcGood1 8 2 4 2" xfId="9784"/>
    <cellStyle name="SAPBEXexcGood1 8 2 4 2 2" xfId="9785"/>
    <cellStyle name="SAPBEXexcGood1 8 2 5" xfId="9786"/>
    <cellStyle name="SAPBEXexcGood1 8 2 5 2" xfId="9787"/>
    <cellStyle name="SAPBEXexcGood1 8 2 6" xfId="34016"/>
    <cellStyle name="SAPBEXexcGood1 8 2 7" xfId="34017"/>
    <cellStyle name="SAPBEXexcGood1 8 20" xfId="34018"/>
    <cellStyle name="SAPBEXexcGood1 8 21" xfId="34019"/>
    <cellStyle name="SAPBEXexcGood1 8 22" xfId="34020"/>
    <cellStyle name="SAPBEXexcGood1 8 23" xfId="34021"/>
    <cellStyle name="SAPBEXexcGood1 8 24" xfId="34022"/>
    <cellStyle name="SAPBEXexcGood1 8 25" xfId="34023"/>
    <cellStyle name="SAPBEXexcGood1 8 26" xfId="34024"/>
    <cellStyle name="SAPBEXexcGood1 8 27" xfId="34025"/>
    <cellStyle name="SAPBEXexcGood1 8 28" xfId="48422"/>
    <cellStyle name="SAPBEXexcGood1 8 3" xfId="34026"/>
    <cellStyle name="SAPBEXexcGood1 8 4" xfId="34027"/>
    <cellStyle name="SAPBEXexcGood1 8 5" xfId="34028"/>
    <cellStyle name="SAPBEXexcGood1 8 6" xfId="34029"/>
    <cellStyle name="SAPBEXexcGood1 8 7" xfId="34030"/>
    <cellStyle name="SAPBEXexcGood1 8 8" xfId="34031"/>
    <cellStyle name="SAPBEXexcGood1 8 9" xfId="34032"/>
    <cellStyle name="SAPBEXexcGood1 9" xfId="1866"/>
    <cellStyle name="SAPBEXexcGood1 9 10" xfId="34033"/>
    <cellStyle name="SAPBEXexcGood1 9 11" xfId="34034"/>
    <cellStyle name="SAPBEXexcGood1 9 12" xfId="34035"/>
    <cellStyle name="SAPBEXexcGood1 9 13" xfId="34036"/>
    <cellStyle name="SAPBEXexcGood1 9 14" xfId="34037"/>
    <cellStyle name="SAPBEXexcGood1 9 15" xfId="34038"/>
    <cellStyle name="SAPBEXexcGood1 9 16" xfId="34039"/>
    <cellStyle name="SAPBEXexcGood1 9 17" xfId="34040"/>
    <cellStyle name="SAPBEXexcGood1 9 18" xfId="34041"/>
    <cellStyle name="SAPBEXexcGood1 9 19" xfId="34042"/>
    <cellStyle name="SAPBEXexcGood1 9 2" xfId="9788"/>
    <cellStyle name="SAPBEXexcGood1 9 2 2" xfId="9789"/>
    <cellStyle name="SAPBEXexcGood1 9 2 2 2" xfId="9790"/>
    <cellStyle name="SAPBEXexcGood1 9 2 2 2 2" xfId="9791"/>
    <cellStyle name="SAPBEXexcGood1 9 2 2 3" xfId="9792"/>
    <cellStyle name="SAPBEXexcGood1 9 2 3" xfId="9793"/>
    <cellStyle name="SAPBEXexcGood1 9 2 3 2" xfId="9794"/>
    <cellStyle name="SAPBEXexcGood1 9 2 3 2 2" xfId="9795"/>
    <cellStyle name="SAPBEXexcGood1 9 2 4" xfId="9796"/>
    <cellStyle name="SAPBEXexcGood1 9 2 4 2" xfId="9797"/>
    <cellStyle name="SAPBEXexcGood1 9 2 5" xfId="34043"/>
    <cellStyle name="SAPBEXexcGood1 9 2 6" xfId="34044"/>
    <cellStyle name="SAPBEXexcGood1 9 2 7" xfId="34045"/>
    <cellStyle name="SAPBEXexcGood1 9 20" xfId="34046"/>
    <cellStyle name="SAPBEXexcGood1 9 21" xfId="34047"/>
    <cellStyle name="SAPBEXexcGood1 9 22" xfId="34048"/>
    <cellStyle name="SAPBEXexcGood1 9 23" xfId="34049"/>
    <cellStyle name="SAPBEXexcGood1 9 24" xfId="34050"/>
    <cellStyle name="SAPBEXexcGood1 9 25" xfId="34051"/>
    <cellStyle name="SAPBEXexcGood1 9 26" xfId="34052"/>
    <cellStyle name="SAPBEXexcGood1 9 27" xfId="34053"/>
    <cellStyle name="SAPBEXexcGood1 9 28" xfId="48423"/>
    <cellStyle name="SAPBEXexcGood1 9 29" xfId="49756"/>
    <cellStyle name="SAPBEXexcGood1 9 3" xfId="34054"/>
    <cellStyle name="SAPBEXexcGood1 9 4" xfId="34055"/>
    <cellStyle name="SAPBEXexcGood1 9 5" xfId="34056"/>
    <cellStyle name="SAPBEXexcGood1 9 6" xfId="34057"/>
    <cellStyle name="SAPBEXexcGood1 9 7" xfId="34058"/>
    <cellStyle name="SAPBEXexcGood1 9 8" xfId="34059"/>
    <cellStyle name="SAPBEXexcGood1 9 9" xfId="34060"/>
    <cellStyle name="SAPBEXexcGood1_20120921_SF-grote-ronde-Liesbethdump2" xfId="423"/>
    <cellStyle name="SAPBEXexcGood2" xfId="129"/>
    <cellStyle name="SAPBEXexcGood2 10" xfId="9798"/>
    <cellStyle name="SAPBEXexcGood2 10 2" xfId="9799"/>
    <cellStyle name="SAPBEXexcGood2 10 2 2" xfId="9800"/>
    <cellStyle name="SAPBEXexcGood2 10 2 2 2" xfId="9801"/>
    <cellStyle name="SAPBEXexcGood2 10 2 3" xfId="9802"/>
    <cellStyle name="SAPBEXexcGood2 10 3" xfId="9803"/>
    <cellStyle name="SAPBEXexcGood2 10 3 2" xfId="9804"/>
    <cellStyle name="SAPBEXexcGood2 10 3 2 2" xfId="9805"/>
    <cellStyle name="SAPBEXexcGood2 10 4" xfId="9806"/>
    <cellStyle name="SAPBEXexcGood2 10 4 2" xfId="9807"/>
    <cellStyle name="SAPBEXexcGood2 10 5" xfId="34061"/>
    <cellStyle name="SAPBEXexcGood2 10 6" xfId="34062"/>
    <cellStyle name="SAPBEXexcGood2 10 7" xfId="34063"/>
    <cellStyle name="SAPBEXexcGood2 11" xfId="34064"/>
    <cellStyle name="SAPBEXexcGood2 12" xfId="34065"/>
    <cellStyle name="SAPBEXexcGood2 13" xfId="34066"/>
    <cellStyle name="SAPBEXexcGood2 14" xfId="34067"/>
    <cellStyle name="SAPBEXexcGood2 15" xfId="34068"/>
    <cellStyle name="SAPBEXexcGood2 16" xfId="34069"/>
    <cellStyle name="SAPBEXexcGood2 17" xfId="34070"/>
    <cellStyle name="SAPBEXexcGood2 18" xfId="34071"/>
    <cellStyle name="SAPBEXexcGood2 19" xfId="34072"/>
    <cellStyle name="SAPBEXexcGood2 2" xfId="424"/>
    <cellStyle name="SAPBEXexcGood2 2 10" xfId="34073"/>
    <cellStyle name="SAPBEXexcGood2 2 11" xfId="34074"/>
    <cellStyle name="SAPBEXexcGood2 2 12" xfId="34075"/>
    <cellStyle name="SAPBEXexcGood2 2 13" xfId="34076"/>
    <cellStyle name="SAPBEXexcGood2 2 14" xfId="34077"/>
    <cellStyle name="SAPBEXexcGood2 2 15" xfId="34078"/>
    <cellStyle name="SAPBEXexcGood2 2 16" xfId="34079"/>
    <cellStyle name="SAPBEXexcGood2 2 17" xfId="34080"/>
    <cellStyle name="SAPBEXexcGood2 2 18" xfId="34081"/>
    <cellStyle name="SAPBEXexcGood2 2 19" xfId="34082"/>
    <cellStyle name="SAPBEXexcGood2 2 2" xfId="524"/>
    <cellStyle name="SAPBEXexcGood2 2 2 10" xfId="34083"/>
    <cellStyle name="SAPBEXexcGood2 2 2 11" xfId="34084"/>
    <cellStyle name="SAPBEXexcGood2 2 2 12" xfId="34085"/>
    <cellStyle name="SAPBEXexcGood2 2 2 13" xfId="34086"/>
    <cellStyle name="SAPBEXexcGood2 2 2 14" xfId="34087"/>
    <cellStyle name="SAPBEXexcGood2 2 2 15" xfId="34088"/>
    <cellStyle name="SAPBEXexcGood2 2 2 16" xfId="34089"/>
    <cellStyle name="SAPBEXexcGood2 2 2 17" xfId="34090"/>
    <cellStyle name="SAPBEXexcGood2 2 2 18" xfId="34091"/>
    <cellStyle name="SAPBEXexcGood2 2 2 19" xfId="34092"/>
    <cellStyle name="SAPBEXexcGood2 2 2 2" xfId="892"/>
    <cellStyle name="SAPBEXexcGood2 2 2 2 10" xfId="34093"/>
    <cellStyle name="SAPBEXexcGood2 2 2 2 11" xfId="34094"/>
    <cellStyle name="SAPBEXexcGood2 2 2 2 12" xfId="34095"/>
    <cellStyle name="SAPBEXexcGood2 2 2 2 13" xfId="34096"/>
    <cellStyle name="SAPBEXexcGood2 2 2 2 14" xfId="34097"/>
    <cellStyle name="SAPBEXexcGood2 2 2 2 15" xfId="34098"/>
    <cellStyle name="SAPBEXexcGood2 2 2 2 16" xfId="34099"/>
    <cellStyle name="SAPBEXexcGood2 2 2 2 17" xfId="34100"/>
    <cellStyle name="SAPBEXexcGood2 2 2 2 18" xfId="34101"/>
    <cellStyle name="SAPBEXexcGood2 2 2 2 19" xfId="34102"/>
    <cellStyle name="SAPBEXexcGood2 2 2 2 2" xfId="1867"/>
    <cellStyle name="SAPBEXexcGood2 2 2 2 2 2" xfId="9808"/>
    <cellStyle name="SAPBEXexcGood2 2 2 2 2 2 2" xfId="9809"/>
    <cellStyle name="SAPBEXexcGood2 2 2 2 2 2 2 2" xfId="9810"/>
    <cellStyle name="SAPBEXexcGood2 2 2 2 2 2 2 2 2" xfId="9811"/>
    <cellStyle name="SAPBEXexcGood2 2 2 2 2 2 2 3" xfId="9812"/>
    <cellStyle name="SAPBEXexcGood2 2 2 2 2 2 3" xfId="9813"/>
    <cellStyle name="SAPBEXexcGood2 2 2 2 2 2 3 2" xfId="9814"/>
    <cellStyle name="SAPBEXexcGood2 2 2 2 2 2 3 2 2" xfId="9815"/>
    <cellStyle name="SAPBEXexcGood2 2 2 2 2 2 4" xfId="9816"/>
    <cellStyle name="SAPBEXexcGood2 2 2 2 2 2 4 2" xfId="9817"/>
    <cellStyle name="SAPBEXexcGood2 2 2 2 2 3" xfId="9818"/>
    <cellStyle name="SAPBEXexcGood2 2 2 2 2 3 2" xfId="9819"/>
    <cellStyle name="SAPBEXexcGood2 2 2 2 2 3 2 2" xfId="9820"/>
    <cellStyle name="SAPBEXexcGood2 2 2 2 2 3 3" xfId="9821"/>
    <cellStyle name="SAPBEXexcGood2 2 2 2 2 4" xfId="9822"/>
    <cellStyle name="SAPBEXexcGood2 2 2 2 2 4 2" xfId="9823"/>
    <cellStyle name="SAPBEXexcGood2 2 2 2 2 4 2 2" xfId="9824"/>
    <cellStyle name="SAPBEXexcGood2 2 2 2 2 5" xfId="9825"/>
    <cellStyle name="SAPBEXexcGood2 2 2 2 2 5 2" xfId="9826"/>
    <cellStyle name="SAPBEXexcGood2 2 2 2 2 6" xfId="34103"/>
    <cellStyle name="SAPBEXexcGood2 2 2 2 2 7" xfId="34104"/>
    <cellStyle name="SAPBEXexcGood2 2 2 2 2 8" xfId="49781"/>
    <cellStyle name="SAPBEXexcGood2 2 2 2 20" xfId="34105"/>
    <cellStyle name="SAPBEXexcGood2 2 2 2 21" xfId="34106"/>
    <cellStyle name="SAPBEXexcGood2 2 2 2 22" xfId="34107"/>
    <cellStyle name="SAPBEXexcGood2 2 2 2 23" xfId="34108"/>
    <cellStyle name="SAPBEXexcGood2 2 2 2 24" xfId="34109"/>
    <cellStyle name="SAPBEXexcGood2 2 2 2 25" xfId="34110"/>
    <cellStyle name="SAPBEXexcGood2 2 2 2 26" xfId="34111"/>
    <cellStyle name="SAPBEXexcGood2 2 2 2 27" xfId="34112"/>
    <cellStyle name="SAPBEXexcGood2 2 2 2 28" xfId="48424"/>
    <cellStyle name="SAPBEXexcGood2 2 2 2 29" xfId="49266"/>
    <cellStyle name="SAPBEXexcGood2 2 2 2 3" xfId="34113"/>
    <cellStyle name="SAPBEXexcGood2 2 2 2 4" xfId="34114"/>
    <cellStyle name="SAPBEXexcGood2 2 2 2 5" xfId="34115"/>
    <cellStyle name="SAPBEXexcGood2 2 2 2 6" xfId="34116"/>
    <cellStyle name="SAPBEXexcGood2 2 2 2 7" xfId="34117"/>
    <cellStyle name="SAPBEXexcGood2 2 2 2 8" xfId="34118"/>
    <cellStyle name="SAPBEXexcGood2 2 2 2 9" xfId="34119"/>
    <cellStyle name="SAPBEXexcGood2 2 2 20" xfId="34120"/>
    <cellStyle name="SAPBEXexcGood2 2 2 21" xfId="34121"/>
    <cellStyle name="SAPBEXexcGood2 2 2 22" xfId="34122"/>
    <cellStyle name="SAPBEXexcGood2 2 2 23" xfId="34123"/>
    <cellStyle name="SAPBEXexcGood2 2 2 24" xfId="34124"/>
    <cellStyle name="SAPBEXexcGood2 2 2 25" xfId="34125"/>
    <cellStyle name="SAPBEXexcGood2 2 2 26" xfId="34126"/>
    <cellStyle name="SAPBEXexcGood2 2 2 27" xfId="34127"/>
    <cellStyle name="SAPBEXexcGood2 2 2 28" xfId="34128"/>
    <cellStyle name="SAPBEXexcGood2 2 2 29" xfId="34129"/>
    <cellStyle name="SAPBEXexcGood2 2 2 3" xfId="893"/>
    <cellStyle name="SAPBEXexcGood2 2 2 3 10" xfId="34130"/>
    <cellStyle name="SAPBEXexcGood2 2 2 3 11" xfId="34131"/>
    <cellStyle name="SAPBEXexcGood2 2 2 3 12" xfId="34132"/>
    <cellStyle name="SAPBEXexcGood2 2 2 3 13" xfId="34133"/>
    <cellStyle name="SAPBEXexcGood2 2 2 3 14" xfId="34134"/>
    <cellStyle name="SAPBEXexcGood2 2 2 3 15" xfId="34135"/>
    <cellStyle name="SAPBEXexcGood2 2 2 3 16" xfId="34136"/>
    <cellStyle name="SAPBEXexcGood2 2 2 3 17" xfId="34137"/>
    <cellStyle name="SAPBEXexcGood2 2 2 3 18" xfId="34138"/>
    <cellStyle name="SAPBEXexcGood2 2 2 3 19" xfId="34139"/>
    <cellStyle name="SAPBEXexcGood2 2 2 3 2" xfId="1868"/>
    <cellStyle name="SAPBEXexcGood2 2 2 3 2 2" xfId="9827"/>
    <cellStyle name="SAPBEXexcGood2 2 2 3 2 2 2" xfId="9828"/>
    <cellStyle name="SAPBEXexcGood2 2 2 3 2 2 2 2" xfId="9829"/>
    <cellStyle name="SAPBEXexcGood2 2 2 3 2 2 2 2 2" xfId="9830"/>
    <cellStyle name="SAPBEXexcGood2 2 2 3 2 2 2 3" xfId="9831"/>
    <cellStyle name="SAPBEXexcGood2 2 2 3 2 2 3" xfId="9832"/>
    <cellStyle name="SAPBEXexcGood2 2 2 3 2 2 3 2" xfId="9833"/>
    <cellStyle name="SAPBEXexcGood2 2 2 3 2 2 3 2 2" xfId="9834"/>
    <cellStyle name="SAPBEXexcGood2 2 2 3 2 2 4" xfId="9835"/>
    <cellStyle name="SAPBEXexcGood2 2 2 3 2 2 4 2" xfId="9836"/>
    <cellStyle name="SAPBEXexcGood2 2 2 3 2 3" xfId="9837"/>
    <cellStyle name="SAPBEXexcGood2 2 2 3 2 3 2" xfId="9838"/>
    <cellStyle name="SAPBEXexcGood2 2 2 3 2 3 2 2" xfId="9839"/>
    <cellStyle name="SAPBEXexcGood2 2 2 3 2 3 3" xfId="9840"/>
    <cellStyle name="SAPBEXexcGood2 2 2 3 2 4" xfId="9841"/>
    <cellStyle name="SAPBEXexcGood2 2 2 3 2 4 2" xfId="9842"/>
    <cellStyle name="SAPBEXexcGood2 2 2 3 2 4 2 2" xfId="9843"/>
    <cellStyle name="SAPBEXexcGood2 2 2 3 2 5" xfId="9844"/>
    <cellStyle name="SAPBEXexcGood2 2 2 3 2 5 2" xfId="9845"/>
    <cellStyle name="SAPBEXexcGood2 2 2 3 2 6" xfId="34140"/>
    <cellStyle name="SAPBEXexcGood2 2 2 3 2 7" xfId="34141"/>
    <cellStyle name="SAPBEXexcGood2 2 2 3 2 8" xfId="49782"/>
    <cellStyle name="SAPBEXexcGood2 2 2 3 20" xfId="34142"/>
    <cellStyle name="SAPBEXexcGood2 2 2 3 21" xfId="34143"/>
    <cellStyle name="SAPBEXexcGood2 2 2 3 22" xfId="34144"/>
    <cellStyle name="SAPBEXexcGood2 2 2 3 23" xfId="34145"/>
    <cellStyle name="SAPBEXexcGood2 2 2 3 24" xfId="34146"/>
    <cellStyle name="SAPBEXexcGood2 2 2 3 25" xfId="34147"/>
    <cellStyle name="SAPBEXexcGood2 2 2 3 26" xfId="34148"/>
    <cellStyle name="SAPBEXexcGood2 2 2 3 27" xfId="34149"/>
    <cellStyle name="SAPBEXexcGood2 2 2 3 28" xfId="48425"/>
    <cellStyle name="SAPBEXexcGood2 2 2 3 29" xfId="49267"/>
    <cellStyle name="SAPBEXexcGood2 2 2 3 3" xfId="34150"/>
    <cellStyle name="SAPBEXexcGood2 2 2 3 4" xfId="34151"/>
    <cellStyle name="SAPBEXexcGood2 2 2 3 5" xfId="34152"/>
    <cellStyle name="SAPBEXexcGood2 2 2 3 6" xfId="34153"/>
    <cellStyle name="SAPBEXexcGood2 2 2 3 7" xfId="34154"/>
    <cellStyle name="SAPBEXexcGood2 2 2 3 8" xfId="34155"/>
    <cellStyle name="SAPBEXexcGood2 2 2 3 9" xfId="34156"/>
    <cellStyle name="SAPBEXexcGood2 2 2 30" xfId="34157"/>
    <cellStyle name="SAPBEXexcGood2 2 2 31" xfId="34158"/>
    <cellStyle name="SAPBEXexcGood2 2 2 32" xfId="34159"/>
    <cellStyle name="SAPBEXexcGood2 2 2 33" xfId="48426"/>
    <cellStyle name="SAPBEXexcGood2 2 2 34" xfId="49265"/>
    <cellStyle name="SAPBEXexcGood2 2 2 4" xfId="894"/>
    <cellStyle name="SAPBEXexcGood2 2 2 4 10" xfId="34160"/>
    <cellStyle name="SAPBEXexcGood2 2 2 4 11" xfId="34161"/>
    <cellStyle name="SAPBEXexcGood2 2 2 4 12" xfId="34162"/>
    <cellStyle name="SAPBEXexcGood2 2 2 4 13" xfId="34163"/>
    <cellStyle name="SAPBEXexcGood2 2 2 4 14" xfId="34164"/>
    <cellStyle name="SAPBEXexcGood2 2 2 4 15" xfId="34165"/>
    <cellStyle name="SAPBEXexcGood2 2 2 4 16" xfId="34166"/>
    <cellStyle name="SAPBEXexcGood2 2 2 4 17" xfId="34167"/>
    <cellStyle name="SAPBEXexcGood2 2 2 4 18" xfId="34168"/>
    <cellStyle name="SAPBEXexcGood2 2 2 4 19" xfId="34169"/>
    <cellStyle name="SAPBEXexcGood2 2 2 4 2" xfId="1869"/>
    <cellStyle name="SAPBEXexcGood2 2 2 4 2 2" xfId="9846"/>
    <cellStyle name="SAPBEXexcGood2 2 2 4 2 2 2" xfId="9847"/>
    <cellStyle name="SAPBEXexcGood2 2 2 4 2 2 2 2" xfId="9848"/>
    <cellStyle name="SAPBEXexcGood2 2 2 4 2 2 2 2 2" xfId="9849"/>
    <cellStyle name="SAPBEXexcGood2 2 2 4 2 2 2 3" xfId="9850"/>
    <cellStyle name="SAPBEXexcGood2 2 2 4 2 2 3" xfId="9851"/>
    <cellStyle name="SAPBEXexcGood2 2 2 4 2 2 3 2" xfId="9852"/>
    <cellStyle name="SAPBEXexcGood2 2 2 4 2 2 3 2 2" xfId="9853"/>
    <cellStyle name="SAPBEXexcGood2 2 2 4 2 2 4" xfId="9854"/>
    <cellStyle name="SAPBEXexcGood2 2 2 4 2 2 4 2" xfId="9855"/>
    <cellStyle name="SAPBEXexcGood2 2 2 4 2 3" xfId="9856"/>
    <cellStyle name="SAPBEXexcGood2 2 2 4 2 3 2" xfId="9857"/>
    <cellStyle name="SAPBEXexcGood2 2 2 4 2 3 2 2" xfId="9858"/>
    <cellStyle name="SAPBEXexcGood2 2 2 4 2 3 3" xfId="9859"/>
    <cellStyle name="SAPBEXexcGood2 2 2 4 2 4" xfId="9860"/>
    <cellStyle name="SAPBEXexcGood2 2 2 4 2 4 2" xfId="9861"/>
    <cellStyle name="SAPBEXexcGood2 2 2 4 2 4 2 2" xfId="9862"/>
    <cellStyle name="SAPBEXexcGood2 2 2 4 2 5" xfId="9863"/>
    <cellStyle name="SAPBEXexcGood2 2 2 4 2 5 2" xfId="9864"/>
    <cellStyle name="SAPBEXexcGood2 2 2 4 2 6" xfId="34170"/>
    <cellStyle name="SAPBEXexcGood2 2 2 4 2 7" xfId="34171"/>
    <cellStyle name="SAPBEXexcGood2 2 2 4 2 8" xfId="49783"/>
    <cellStyle name="SAPBEXexcGood2 2 2 4 20" xfId="34172"/>
    <cellStyle name="SAPBEXexcGood2 2 2 4 21" xfId="34173"/>
    <cellStyle name="SAPBEXexcGood2 2 2 4 22" xfId="34174"/>
    <cellStyle name="SAPBEXexcGood2 2 2 4 23" xfId="34175"/>
    <cellStyle name="SAPBEXexcGood2 2 2 4 24" xfId="34176"/>
    <cellStyle name="SAPBEXexcGood2 2 2 4 25" xfId="34177"/>
    <cellStyle name="SAPBEXexcGood2 2 2 4 26" xfId="34178"/>
    <cellStyle name="SAPBEXexcGood2 2 2 4 27" xfId="34179"/>
    <cellStyle name="SAPBEXexcGood2 2 2 4 28" xfId="48427"/>
    <cellStyle name="SAPBEXexcGood2 2 2 4 29" xfId="49268"/>
    <cellStyle name="SAPBEXexcGood2 2 2 4 3" xfId="34180"/>
    <cellStyle name="SAPBEXexcGood2 2 2 4 4" xfId="34181"/>
    <cellStyle name="SAPBEXexcGood2 2 2 4 5" xfId="34182"/>
    <cellStyle name="SAPBEXexcGood2 2 2 4 6" xfId="34183"/>
    <cellStyle name="SAPBEXexcGood2 2 2 4 7" xfId="34184"/>
    <cellStyle name="SAPBEXexcGood2 2 2 4 8" xfId="34185"/>
    <cellStyle name="SAPBEXexcGood2 2 2 4 9" xfId="34186"/>
    <cellStyle name="SAPBEXexcGood2 2 2 5" xfId="895"/>
    <cellStyle name="SAPBEXexcGood2 2 2 5 10" xfId="34187"/>
    <cellStyle name="SAPBEXexcGood2 2 2 5 11" xfId="34188"/>
    <cellStyle name="SAPBEXexcGood2 2 2 5 12" xfId="34189"/>
    <cellStyle name="SAPBEXexcGood2 2 2 5 13" xfId="34190"/>
    <cellStyle name="SAPBEXexcGood2 2 2 5 14" xfId="34191"/>
    <cellStyle name="SAPBEXexcGood2 2 2 5 15" xfId="34192"/>
    <cellStyle name="SAPBEXexcGood2 2 2 5 16" xfId="34193"/>
    <cellStyle name="SAPBEXexcGood2 2 2 5 17" xfId="34194"/>
    <cellStyle name="SAPBEXexcGood2 2 2 5 18" xfId="34195"/>
    <cellStyle name="SAPBEXexcGood2 2 2 5 19" xfId="34196"/>
    <cellStyle name="SAPBEXexcGood2 2 2 5 2" xfId="1870"/>
    <cellStyle name="SAPBEXexcGood2 2 2 5 2 2" xfId="9865"/>
    <cellStyle name="SAPBEXexcGood2 2 2 5 2 2 2" xfId="9866"/>
    <cellStyle name="SAPBEXexcGood2 2 2 5 2 2 2 2" xfId="9867"/>
    <cellStyle name="SAPBEXexcGood2 2 2 5 2 2 2 2 2" xfId="9868"/>
    <cellStyle name="SAPBEXexcGood2 2 2 5 2 2 2 3" xfId="9869"/>
    <cellStyle name="SAPBEXexcGood2 2 2 5 2 2 3" xfId="9870"/>
    <cellStyle name="SAPBEXexcGood2 2 2 5 2 2 3 2" xfId="9871"/>
    <cellStyle name="SAPBEXexcGood2 2 2 5 2 2 3 2 2" xfId="9872"/>
    <cellStyle name="SAPBEXexcGood2 2 2 5 2 2 4" xfId="9873"/>
    <cellStyle name="SAPBEXexcGood2 2 2 5 2 2 4 2" xfId="9874"/>
    <cellStyle name="SAPBEXexcGood2 2 2 5 2 3" xfId="9875"/>
    <cellStyle name="SAPBEXexcGood2 2 2 5 2 3 2" xfId="9876"/>
    <cellStyle name="SAPBEXexcGood2 2 2 5 2 3 2 2" xfId="9877"/>
    <cellStyle name="SAPBEXexcGood2 2 2 5 2 3 3" xfId="9878"/>
    <cellStyle name="SAPBEXexcGood2 2 2 5 2 4" xfId="9879"/>
    <cellStyle name="SAPBEXexcGood2 2 2 5 2 4 2" xfId="9880"/>
    <cellStyle name="SAPBEXexcGood2 2 2 5 2 4 2 2" xfId="9881"/>
    <cellStyle name="SAPBEXexcGood2 2 2 5 2 5" xfId="9882"/>
    <cellStyle name="SAPBEXexcGood2 2 2 5 2 5 2" xfId="9883"/>
    <cellStyle name="SAPBEXexcGood2 2 2 5 2 6" xfId="34197"/>
    <cellStyle name="SAPBEXexcGood2 2 2 5 2 7" xfId="34198"/>
    <cellStyle name="SAPBEXexcGood2 2 2 5 2 8" xfId="49784"/>
    <cellStyle name="SAPBEXexcGood2 2 2 5 20" xfId="34199"/>
    <cellStyle name="SAPBEXexcGood2 2 2 5 21" xfId="34200"/>
    <cellStyle name="SAPBEXexcGood2 2 2 5 22" xfId="34201"/>
    <cellStyle name="SAPBEXexcGood2 2 2 5 23" xfId="34202"/>
    <cellStyle name="SAPBEXexcGood2 2 2 5 24" xfId="34203"/>
    <cellStyle name="SAPBEXexcGood2 2 2 5 25" xfId="34204"/>
    <cellStyle name="SAPBEXexcGood2 2 2 5 26" xfId="34205"/>
    <cellStyle name="SAPBEXexcGood2 2 2 5 27" xfId="34206"/>
    <cellStyle name="SAPBEXexcGood2 2 2 5 28" xfId="48428"/>
    <cellStyle name="SAPBEXexcGood2 2 2 5 29" xfId="49269"/>
    <cellStyle name="SAPBEXexcGood2 2 2 5 3" xfId="34207"/>
    <cellStyle name="SAPBEXexcGood2 2 2 5 4" xfId="34208"/>
    <cellStyle name="SAPBEXexcGood2 2 2 5 5" xfId="34209"/>
    <cellStyle name="SAPBEXexcGood2 2 2 5 6" xfId="34210"/>
    <cellStyle name="SAPBEXexcGood2 2 2 5 7" xfId="34211"/>
    <cellStyle name="SAPBEXexcGood2 2 2 5 8" xfId="34212"/>
    <cellStyle name="SAPBEXexcGood2 2 2 5 9" xfId="34213"/>
    <cellStyle name="SAPBEXexcGood2 2 2 6" xfId="896"/>
    <cellStyle name="SAPBEXexcGood2 2 2 6 10" xfId="34214"/>
    <cellStyle name="SAPBEXexcGood2 2 2 6 11" xfId="34215"/>
    <cellStyle name="SAPBEXexcGood2 2 2 6 12" xfId="34216"/>
    <cellStyle name="SAPBEXexcGood2 2 2 6 13" xfId="34217"/>
    <cellStyle name="SAPBEXexcGood2 2 2 6 14" xfId="34218"/>
    <cellStyle name="SAPBEXexcGood2 2 2 6 15" xfId="34219"/>
    <cellStyle name="SAPBEXexcGood2 2 2 6 16" xfId="34220"/>
    <cellStyle name="SAPBEXexcGood2 2 2 6 17" xfId="34221"/>
    <cellStyle name="SAPBEXexcGood2 2 2 6 18" xfId="34222"/>
    <cellStyle name="SAPBEXexcGood2 2 2 6 19" xfId="34223"/>
    <cellStyle name="SAPBEXexcGood2 2 2 6 2" xfId="1871"/>
    <cellStyle name="SAPBEXexcGood2 2 2 6 2 2" xfId="9884"/>
    <cellStyle name="SAPBEXexcGood2 2 2 6 2 2 2" xfId="9885"/>
    <cellStyle name="SAPBEXexcGood2 2 2 6 2 2 2 2" xfId="9886"/>
    <cellStyle name="SAPBEXexcGood2 2 2 6 2 2 2 2 2" xfId="9887"/>
    <cellStyle name="SAPBEXexcGood2 2 2 6 2 2 2 3" xfId="9888"/>
    <cellStyle name="SAPBEXexcGood2 2 2 6 2 2 3" xfId="9889"/>
    <cellStyle name="SAPBEXexcGood2 2 2 6 2 2 3 2" xfId="9890"/>
    <cellStyle name="SAPBEXexcGood2 2 2 6 2 2 3 2 2" xfId="9891"/>
    <cellStyle name="SAPBEXexcGood2 2 2 6 2 2 4" xfId="9892"/>
    <cellStyle name="SAPBEXexcGood2 2 2 6 2 2 4 2" xfId="9893"/>
    <cellStyle name="SAPBEXexcGood2 2 2 6 2 3" xfId="9894"/>
    <cellStyle name="SAPBEXexcGood2 2 2 6 2 3 2" xfId="9895"/>
    <cellStyle name="SAPBEXexcGood2 2 2 6 2 3 2 2" xfId="9896"/>
    <cellStyle name="SAPBEXexcGood2 2 2 6 2 3 3" xfId="9897"/>
    <cellStyle name="SAPBEXexcGood2 2 2 6 2 4" xfId="9898"/>
    <cellStyle name="SAPBEXexcGood2 2 2 6 2 4 2" xfId="9899"/>
    <cellStyle name="SAPBEXexcGood2 2 2 6 2 4 2 2" xfId="9900"/>
    <cellStyle name="SAPBEXexcGood2 2 2 6 2 5" xfId="9901"/>
    <cellStyle name="SAPBEXexcGood2 2 2 6 2 5 2" xfId="9902"/>
    <cellStyle name="SAPBEXexcGood2 2 2 6 2 6" xfId="34224"/>
    <cellStyle name="SAPBEXexcGood2 2 2 6 2 7" xfId="34225"/>
    <cellStyle name="SAPBEXexcGood2 2 2 6 2 8" xfId="49785"/>
    <cellStyle name="SAPBEXexcGood2 2 2 6 20" xfId="34226"/>
    <cellStyle name="SAPBEXexcGood2 2 2 6 21" xfId="34227"/>
    <cellStyle name="SAPBEXexcGood2 2 2 6 22" xfId="34228"/>
    <cellStyle name="SAPBEXexcGood2 2 2 6 23" xfId="34229"/>
    <cellStyle name="SAPBEXexcGood2 2 2 6 24" xfId="34230"/>
    <cellStyle name="SAPBEXexcGood2 2 2 6 25" xfId="34231"/>
    <cellStyle name="SAPBEXexcGood2 2 2 6 26" xfId="34232"/>
    <cellStyle name="SAPBEXexcGood2 2 2 6 27" xfId="34233"/>
    <cellStyle name="SAPBEXexcGood2 2 2 6 28" xfId="48429"/>
    <cellStyle name="SAPBEXexcGood2 2 2 6 29" xfId="49270"/>
    <cellStyle name="SAPBEXexcGood2 2 2 6 3" xfId="34234"/>
    <cellStyle name="SAPBEXexcGood2 2 2 6 4" xfId="34235"/>
    <cellStyle name="SAPBEXexcGood2 2 2 6 5" xfId="34236"/>
    <cellStyle name="SAPBEXexcGood2 2 2 6 6" xfId="34237"/>
    <cellStyle name="SAPBEXexcGood2 2 2 6 7" xfId="34238"/>
    <cellStyle name="SAPBEXexcGood2 2 2 6 8" xfId="34239"/>
    <cellStyle name="SAPBEXexcGood2 2 2 6 9" xfId="34240"/>
    <cellStyle name="SAPBEXexcGood2 2 2 7" xfId="1872"/>
    <cellStyle name="SAPBEXexcGood2 2 2 7 2" xfId="9903"/>
    <cellStyle name="SAPBEXexcGood2 2 2 7 2 2" xfId="9904"/>
    <cellStyle name="SAPBEXexcGood2 2 2 7 2 2 2" xfId="9905"/>
    <cellStyle name="SAPBEXexcGood2 2 2 7 2 2 2 2" xfId="9906"/>
    <cellStyle name="SAPBEXexcGood2 2 2 7 2 2 3" xfId="9907"/>
    <cellStyle name="SAPBEXexcGood2 2 2 7 2 3" xfId="9908"/>
    <cellStyle name="SAPBEXexcGood2 2 2 7 2 3 2" xfId="9909"/>
    <cellStyle name="SAPBEXexcGood2 2 2 7 2 3 2 2" xfId="9910"/>
    <cellStyle name="SAPBEXexcGood2 2 2 7 2 4" xfId="9911"/>
    <cellStyle name="SAPBEXexcGood2 2 2 7 2 4 2" xfId="9912"/>
    <cellStyle name="SAPBEXexcGood2 2 2 7 3" xfId="9913"/>
    <cellStyle name="SAPBEXexcGood2 2 2 7 3 2" xfId="9914"/>
    <cellStyle name="SAPBEXexcGood2 2 2 7 3 2 2" xfId="9915"/>
    <cellStyle name="SAPBEXexcGood2 2 2 7 3 3" xfId="9916"/>
    <cellStyle name="SAPBEXexcGood2 2 2 7 4" xfId="9917"/>
    <cellStyle name="SAPBEXexcGood2 2 2 7 4 2" xfId="9918"/>
    <cellStyle name="SAPBEXexcGood2 2 2 7 4 2 2" xfId="9919"/>
    <cellStyle name="SAPBEXexcGood2 2 2 7 5" xfId="9920"/>
    <cellStyle name="SAPBEXexcGood2 2 2 7 5 2" xfId="9921"/>
    <cellStyle name="SAPBEXexcGood2 2 2 7 6" xfId="34241"/>
    <cellStyle name="SAPBEXexcGood2 2 2 7 7" xfId="34242"/>
    <cellStyle name="SAPBEXexcGood2 2 2 7 8" xfId="49780"/>
    <cellStyle name="SAPBEXexcGood2 2 2 8" xfId="34243"/>
    <cellStyle name="SAPBEXexcGood2 2 2 9" xfId="34244"/>
    <cellStyle name="SAPBEXexcGood2 2 20" xfId="34245"/>
    <cellStyle name="SAPBEXexcGood2 2 21" xfId="34246"/>
    <cellStyle name="SAPBEXexcGood2 2 22" xfId="34247"/>
    <cellStyle name="SAPBEXexcGood2 2 23" xfId="34248"/>
    <cellStyle name="SAPBEXexcGood2 2 24" xfId="34249"/>
    <cellStyle name="SAPBEXexcGood2 2 25" xfId="34250"/>
    <cellStyle name="SAPBEXexcGood2 2 26" xfId="34251"/>
    <cellStyle name="SAPBEXexcGood2 2 27" xfId="34252"/>
    <cellStyle name="SAPBEXexcGood2 2 28" xfId="34253"/>
    <cellStyle name="SAPBEXexcGood2 2 29" xfId="34254"/>
    <cellStyle name="SAPBEXexcGood2 2 3" xfId="897"/>
    <cellStyle name="SAPBEXexcGood2 2 3 10" xfId="34255"/>
    <cellStyle name="SAPBEXexcGood2 2 3 11" xfId="34256"/>
    <cellStyle name="SAPBEXexcGood2 2 3 12" xfId="34257"/>
    <cellStyle name="SAPBEXexcGood2 2 3 13" xfId="34258"/>
    <cellStyle name="SAPBEXexcGood2 2 3 14" xfId="34259"/>
    <cellStyle name="SAPBEXexcGood2 2 3 15" xfId="34260"/>
    <cellStyle name="SAPBEXexcGood2 2 3 16" xfId="34261"/>
    <cellStyle name="SAPBEXexcGood2 2 3 17" xfId="34262"/>
    <cellStyle name="SAPBEXexcGood2 2 3 18" xfId="34263"/>
    <cellStyle name="SAPBEXexcGood2 2 3 19" xfId="34264"/>
    <cellStyle name="SAPBEXexcGood2 2 3 2" xfId="1873"/>
    <cellStyle name="SAPBEXexcGood2 2 3 2 2" xfId="9922"/>
    <cellStyle name="SAPBEXexcGood2 2 3 2 2 2" xfId="9923"/>
    <cellStyle name="SAPBEXexcGood2 2 3 2 2 2 2" xfId="9924"/>
    <cellStyle name="SAPBEXexcGood2 2 3 2 2 2 2 2" xfId="9925"/>
    <cellStyle name="SAPBEXexcGood2 2 3 2 2 2 3" xfId="9926"/>
    <cellStyle name="SAPBEXexcGood2 2 3 2 2 3" xfId="9927"/>
    <cellStyle name="SAPBEXexcGood2 2 3 2 2 3 2" xfId="9928"/>
    <cellStyle name="SAPBEXexcGood2 2 3 2 2 3 2 2" xfId="9929"/>
    <cellStyle name="SAPBEXexcGood2 2 3 2 2 4" xfId="9930"/>
    <cellStyle name="SAPBEXexcGood2 2 3 2 2 4 2" xfId="9931"/>
    <cellStyle name="SAPBEXexcGood2 2 3 2 3" xfId="9932"/>
    <cellStyle name="SAPBEXexcGood2 2 3 2 3 2" xfId="9933"/>
    <cellStyle name="SAPBEXexcGood2 2 3 2 3 2 2" xfId="9934"/>
    <cellStyle name="SAPBEXexcGood2 2 3 2 3 3" xfId="9935"/>
    <cellStyle name="SAPBEXexcGood2 2 3 2 4" xfId="9936"/>
    <cellStyle name="SAPBEXexcGood2 2 3 2 4 2" xfId="9937"/>
    <cellStyle name="SAPBEXexcGood2 2 3 2 4 2 2" xfId="9938"/>
    <cellStyle name="SAPBEXexcGood2 2 3 2 5" xfId="9939"/>
    <cellStyle name="SAPBEXexcGood2 2 3 2 5 2" xfId="9940"/>
    <cellStyle name="SAPBEXexcGood2 2 3 2 6" xfId="34265"/>
    <cellStyle name="SAPBEXexcGood2 2 3 2 7" xfId="34266"/>
    <cellStyle name="SAPBEXexcGood2 2 3 2 8" xfId="49786"/>
    <cellStyle name="SAPBEXexcGood2 2 3 20" xfId="34267"/>
    <cellStyle name="SAPBEXexcGood2 2 3 21" xfId="34268"/>
    <cellStyle name="SAPBEXexcGood2 2 3 22" xfId="34269"/>
    <cellStyle name="SAPBEXexcGood2 2 3 23" xfId="34270"/>
    <cellStyle name="SAPBEXexcGood2 2 3 24" xfId="34271"/>
    <cellStyle name="SAPBEXexcGood2 2 3 25" xfId="34272"/>
    <cellStyle name="SAPBEXexcGood2 2 3 26" xfId="34273"/>
    <cellStyle name="SAPBEXexcGood2 2 3 27" xfId="34274"/>
    <cellStyle name="SAPBEXexcGood2 2 3 28" xfId="48430"/>
    <cellStyle name="SAPBEXexcGood2 2 3 29" xfId="49271"/>
    <cellStyle name="SAPBEXexcGood2 2 3 3" xfId="34275"/>
    <cellStyle name="SAPBEXexcGood2 2 3 4" xfId="34276"/>
    <cellStyle name="SAPBEXexcGood2 2 3 5" xfId="34277"/>
    <cellStyle name="SAPBEXexcGood2 2 3 6" xfId="34278"/>
    <cellStyle name="SAPBEXexcGood2 2 3 7" xfId="34279"/>
    <cellStyle name="SAPBEXexcGood2 2 3 8" xfId="34280"/>
    <cellStyle name="SAPBEXexcGood2 2 3 9" xfId="34281"/>
    <cellStyle name="SAPBEXexcGood2 2 30" xfId="34282"/>
    <cellStyle name="SAPBEXexcGood2 2 31" xfId="34283"/>
    <cellStyle name="SAPBEXexcGood2 2 32" xfId="34284"/>
    <cellStyle name="SAPBEXexcGood2 2 33" xfId="48431"/>
    <cellStyle name="SAPBEXexcGood2 2 34" xfId="49264"/>
    <cellStyle name="SAPBEXexcGood2 2 4" xfId="898"/>
    <cellStyle name="SAPBEXexcGood2 2 4 10" xfId="34285"/>
    <cellStyle name="SAPBEXexcGood2 2 4 11" xfId="34286"/>
    <cellStyle name="SAPBEXexcGood2 2 4 12" xfId="34287"/>
    <cellStyle name="SAPBEXexcGood2 2 4 13" xfId="34288"/>
    <cellStyle name="SAPBEXexcGood2 2 4 14" xfId="34289"/>
    <cellStyle name="SAPBEXexcGood2 2 4 15" xfId="34290"/>
    <cellStyle name="SAPBEXexcGood2 2 4 16" xfId="34291"/>
    <cellStyle name="SAPBEXexcGood2 2 4 17" xfId="34292"/>
    <cellStyle name="SAPBEXexcGood2 2 4 18" xfId="34293"/>
    <cellStyle name="SAPBEXexcGood2 2 4 19" xfId="34294"/>
    <cellStyle name="SAPBEXexcGood2 2 4 2" xfId="1874"/>
    <cellStyle name="SAPBEXexcGood2 2 4 2 2" xfId="9941"/>
    <cellStyle name="SAPBEXexcGood2 2 4 2 2 2" xfId="9942"/>
    <cellStyle name="SAPBEXexcGood2 2 4 2 2 2 2" xfId="9943"/>
    <cellStyle name="SAPBEXexcGood2 2 4 2 2 2 2 2" xfId="9944"/>
    <cellStyle name="SAPBEXexcGood2 2 4 2 2 2 3" xfId="9945"/>
    <cellStyle name="SAPBEXexcGood2 2 4 2 2 3" xfId="9946"/>
    <cellStyle name="SAPBEXexcGood2 2 4 2 2 3 2" xfId="9947"/>
    <cellStyle name="SAPBEXexcGood2 2 4 2 2 3 2 2" xfId="9948"/>
    <cellStyle name="SAPBEXexcGood2 2 4 2 2 4" xfId="9949"/>
    <cellStyle name="SAPBEXexcGood2 2 4 2 2 4 2" xfId="9950"/>
    <cellStyle name="SAPBEXexcGood2 2 4 2 3" xfId="9951"/>
    <cellStyle name="SAPBEXexcGood2 2 4 2 3 2" xfId="9952"/>
    <cellStyle name="SAPBEXexcGood2 2 4 2 3 2 2" xfId="9953"/>
    <cellStyle name="SAPBEXexcGood2 2 4 2 3 3" xfId="9954"/>
    <cellStyle name="SAPBEXexcGood2 2 4 2 4" xfId="9955"/>
    <cellStyle name="SAPBEXexcGood2 2 4 2 4 2" xfId="9956"/>
    <cellStyle name="SAPBEXexcGood2 2 4 2 4 2 2" xfId="9957"/>
    <cellStyle name="SAPBEXexcGood2 2 4 2 5" xfId="9958"/>
    <cellStyle name="SAPBEXexcGood2 2 4 2 5 2" xfId="9959"/>
    <cellStyle name="SAPBEXexcGood2 2 4 2 6" xfId="34295"/>
    <cellStyle name="SAPBEXexcGood2 2 4 2 7" xfId="34296"/>
    <cellStyle name="SAPBEXexcGood2 2 4 2 8" xfId="49787"/>
    <cellStyle name="SAPBEXexcGood2 2 4 20" xfId="34297"/>
    <cellStyle name="SAPBEXexcGood2 2 4 21" xfId="34298"/>
    <cellStyle name="SAPBEXexcGood2 2 4 22" xfId="34299"/>
    <cellStyle name="SAPBEXexcGood2 2 4 23" xfId="34300"/>
    <cellStyle name="SAPBEXexcGood2 2 4 24" xfId="34301"/>
    <cellStyle name="SAPBEXexcGood2 2 4 25" xfId="34302"/>
    <cellStyle name="SAPBEXexcGood2 2 4 26" xfId="34303"/>
    <cellStyle name="SAPBEXexcGood2 2 4 27" xfId="34304"/>
    <cellStyle name="SAPBEXexcGood2 2 4 28" xfId="48432"/>
    <cellStyle name="SAPBEXexcGood2 2 4 29" xfId="49272"/>
    <cellStyle name="SAPBEXexcGood2 2 4 3" xfId="34305"/>
    <cellStyle name="SAPBEXexcGood2 2 4 4" xfId="34306"/>
    <cellStyle name="SAPBEXexcGood2 2 4 5" xfId="34307"/>
    <cellStyle name="SAPBEXexcGood2 2 4 6" xfId="34308"/>
    <cellStyle name="SAPBEXexcGood2 2 4 7" xfId="34309"/>
    <cellStyle name="SAPBEXexcGood2 2 4 8" xfId="34310"/>
    <cellStyle name="SAPBEXexcGood2 2 4 9" xfId="34311"/>
    <cellStyle name="SAPBEXexcGood2 2 5" xfId="899"/>
    <cellStyle name="SAPBEXexcGood2 2 5 10" xfId="34312"/>
    <cellStyle name="SAPBEXexcGood2 2 5 11" xfId="34313"/>
    <cellStyle name="SAPBEXexcGood2 2 5 12" xfId="34314"/>
    <cellStyle name="SAPBEXexcGood2 2 5 13" xfId="34315"/>
    <cellStyle name="SAPBEXexcGood2 2 5 14" xfId="34316"/>
    <cellStyle name="SAPBEXexcGood2 2 5 15" xfId="34317"/>
    <cellStyle name="SAPBEXexcGood2 2 5 16" xfId="34318"/>
    <cellStyle name="SAPBEXexcGood2 2 5 17" xfId="34319"/>
    <cellStyle name="SAPBEXexcGood2 2 5 18" xfId="34320"/>
    <cellStyle name="SAPBEXexcGood2 2 5 19" xfId="34321"/>
    <cellStyle name="SAPBEXexcGood2 2 5 2" xfId="1875"/>
    <cellStyle name="SAPBEXexcGood2 2 5 2 2" xfId="9960"/>
    <cellStyle name="SAPBEXexcGood2 2 5 2 2 2" xfId="9961"/>
    <cellStyle name="SAPBEXexcGood2 2 5 2 2 2 2" xfId="9962"/>
    <cellStyle name="SAPBEXexcGood2 2 5 2 2 2 2 2" xfId="9963"/>
    <cellStyle name="SAPBEXexcGood2 2 5 2 2 2 3" xfId="9964"/>
    <cellStyle name="SAPBEXexcGood2 2 5 2 2 3" xfId="9965"/>
    <cellStyle name="SAPBEXexcGood2 2 5 2 2 3 2" xfId="9966"/>
    <cellStyle name="SAPBEXexcGood2 2 5 2 2 3 2 2" xfId="9967"/>
    <cellStyle name="SAPBEXexcGood2 2 5 2 2 4" xfId="9968"/>
    <cellStyle name="SAPBEXexcGood2 2 5 2 2 4 2" xfId="9969"/>
    <cellStyle name="SAPBEXexcGood2 2 5 2 3" xfId="9970"/>
    <cellStyle name="SAPBEXexcGood2 2 5 2 3 2" xfId="9971"/>
    <cellStyle name="SAPBEXexcGood2 2 5 2 3 2 2" xfId="9972"/>
    <cellStyle name="SAPBEXexcGood2 2 5 2 3 3" xfId="9973"/>
    <cellStyle name="SAPBEXexcGood2 2 5 2 4" xfId="9974"/>
    <cellStyle name="SAPBEXexcGood2 2 5 2 4 2" xfId="9975"/>
    <cellStyle name="SAPBEXexcGood2 2 5 2 4 2 2" xfId="9976"/>
    <cellStyle name="SAPBEXexcGood2 2 5 2 5" xfId="9977"/>
    <cellStyle name="SAPBEXexcGood2 2 5 2 5 2" xfId="9978"/>
    <cellStyle name="SAPBEXexcGood2 2 5 2 6" xfId="34322"/>
    <cellStyle name="SAPBEXexcGood2 2 5 2 7" xfId="34323"/>
    <cellStyle name="SAPBEXexcGood2 2 5 2 8" xfId="49788"/>
    <cellStyle name="SAPBEXexcGood2 2 5 20" xfId="34324"/>
    <cellStyle name="SAPBEXexcGood2 2 5 21" xfId="34325"/>
    <cellStyle name="SAPBEXexcGood2 2 5 22" xfId="34326"/>
    <cellStyle name="SAPBEXexcGood2 2 5 23" xfId="34327"/>
    <cellStyle name="SAPBEXexcGood2 2 5 24" xfId="34328"/>
    <cellStyle name="SAPBEXexcGood2 2 5 25" xfId="34329"/>
    <cellStyle name="SAPBEXexcGood2 2 5 26" xfId="34330"/>
    <cellStyle name="SAPBEXexcGood2 2 5 27" xfId="34331"/>
    <cellStyle name="SAPBEXexcGood2 2 5 28" xfId="48433"/>
    <cellStyle name="SAPBEXexcGood2 2 5 29" xfId="49273"/>
    <cellStyle name="SAPBEXexcGood2 2 5 3" xfId="34332"/>
    <cellStyle name="SAPBEXexcGood2 2 5 4" xfId="34333"/>
    <cellStyle name="SAPBEXexcGood2 2 5 5" xfId="34334"/>
    <cellStyle name="SAPBEXexcGood2 2 5 6" xfId="34335"/>
    <cellStyle name="SAPBEXexcGood2 2 5 7" xfId="34336"/>
    <cellStyle name="SAPBEXexcGood2 2 5 8" xfId="34337"/>
    <cellStyle name="SAPBEXexcGood2 2 5 9" xfId="34338"/>
    <cellStyle name="SAPBEXexcGood2 2 6" xfId="900"/>
    <cellStyle name="SAPBEXexcGood2 2 6 10" xfId="34339"/>
    <cellStyle name="SAPBEXexcGood2 2 6 11" xfId="34340"/>
    <cellStyle name="SAPBEXexcGood2 2 6 12" xfId="34341"/>
    <cellStyle name="SAPBEXexcGood2 2 6 13" xfId="34342"/>
    <cellStyle name="SAPBEXexcGood2 2 6 14" xfId="34343"/>
    <cellStyle name="SAPBEXexcGood2 2 6 15" xfId="34344"/>
    <cellStyle name="SAPBEXexcGood2 2 6 16" xfId="34345"/>
    <cellStyle name="SAPBEXexcGood2 2 6 17" xfId="34346"/>
    <cellStyle name="SAPBEXexcGood2 2 6 18" xfId="34347"/>
    <cellStyle name="SAPBEXexcGood2 2 6 19" xfId="34348"/>
    <cellStyle name="SAPBEXexcGood2 2 6 2" xfId="1876"/>
    <cellStyle name="SAPBEXexcGood2 2 6 2 2" xfId="9979"/>
    <cellStyle name="SAPBEXexcGood2 2 6 2 2 2" xfId="9980"/>
    <cellStyle name="SAPBEXexcGood2 2 6 2 2 2 2" xfId="9981"/>
    <cellStyle name="SAPBEXexcGood2 2 6 2 2 2 2 2" xfId="9982"/>
    <cellStyle name="SAPBEXexcGood2 2 6 2 2 2 3" xfId="9983"/>
    <cellStyle name="SAPBEXexcGood2 2 6 2 2 3" xfId="9984"/>
    <cellStyle name="SAPBEXexcGood2 2 6 2 2 3 2" xfId="9985"/>
    <cellStyle name="SAPBEXexcGood2 2 6 2 2 3 2 2" xfId="9986"/>
    <cellStyle name="SAPBEXexcGood2 2 6 2 2 4" xfId="9987"/>
    <cellStyle name="SAPBEXexcGood2 2 6 2 2 4 2" xfId="9988"/>
    <cellStyle name="SAPBEXexcGood2 2 6 2 3" xfId="9989"/>
    <cellStyle name="SAPBEXexcGood2 2 6 2 3 2" xfId="9990"/>
    <cellStyle name="SAPBEXexcGood2 2 6 2 3 2 2" xfId="9991"/>
    <cellStyle name="SAPBEXexcGood2 2 6 2 3 3" xfId="9992"/>
    <cellStyle name="SAPBEXexcGood2 2 6 2 4" xfId="9993"/>
    <cellStyle name="SAPBEXexcGood2 2 6 2 4 2" xfId="9994"/>
    <cellStyle name="SAPBEXexcGood2 2 6 2 4 2 2" xfId="9995"/>
    <cellStyle name="SAPBEXexcGood2 2 6 2 5" xfId="9996"/>
    <cellStyle name="SAPBEXexcGood2 2 6 2 5 2" xfId="9997"/>
    <cellStyle name="SAPBEXexcGood2 2 6 2 6" xfId="34349"/>
    <cellStyle name="SAPBEXexcGood2 2 6 2 7" xfId="34350"/>
    <cellStyle name="SAPBEXexcGood2 2 6 2 8" xfId="49789"/>
    <cellStyle name="SAPBEXexcGood2 2 6 20" xfId="34351"/>
    <cellStyle name="SAPBEXexcGood2 2 6 21" xfId="34352"/>
    <cellStyle name="SAPBEXexcGood2 2 6 22" xfId="34353"/>
    <cellStyle name="SAPBEXexcGood2 2 6 23" xfId="34354"/>
    <cellStyle name="SAPBEXexcGood2 2 6 24" xfId="34355"/>
    <cellStyle name="SAPBEXexcGood2 2 6 25" xfId="34356"/>
    <cellStyle name="SAPBEXexcGood2 2 6 26" xfId="34357"/>
    <cellStyle name="SAPBEXexcGood2 2 6 27" xfId="34358"/>
    <cellStyle name="SAPBEXexcGood2 2 6 28" xfId="48434"/>
    <cellStyle name="SAPBEXexcGood2 2 6 29" xfId="49274"/>
    <cellStyle name="SAPBEXexcGood2 2 6 3" xfId="34359"/>
    <cellStyle name="SAPBEXexcGood2 2 6 4" xfId="34360"/>
    <cellStyle name="SAPBEXexcGood2 2 6 5" xfId="34361"/>
    <cellStyle name="SAPBEXexcGood2 2 6 6" xfId="34362"/>
    <cellStyle name="SAPBEXexcGood2 2 6 7" xfId="34363"/>
    <cellStyle name="SAPBEXexcGood2 2 6 8" xfId="34364"/>
    <cellStyle name="SAPBEXexcGood2 2 6 9" xfId="34365"/>
    <cellStyle name="SAPBEXexcGood2 2 7" xfId="1877"/>
    <cellStyle name="SAPBEXexcGood2 2 7 2" xfId="9998"/>
    <cellStyle name="SAPBEXexcGood2 2 7 2 2" xfId="9999"/>
    <cellStyle name="SAPBEXexcGood2 2 7 2 2 2" xfId="10000"/>
    <cellStyle name="SAPBEXexcGood2 2 7 2 2 2 2" xfId="10001"/>
    <cellStyle name="SAPBEXexcGood2 2 7 2 2 3" xfId="10002"/>
    <cellStyle name="SAPBEXexcGood2 2 7 2 3" xfId="10003"/>
    <cellStyle name="SAPBEXexcGood2 2 7 2 3 2" xfId="10004"/>
    <cellStyle name="SAPBEXexcGood2 2 7 2 3 2 2" xfId="10005"/>
    <cellStyle name="SAPBEXexcGood2 2 7 2 4" xfId="10006"/>
    <cellStyle name="SAPBEXexcGood2 2 7 2 4 2" xfId="10007"/>
    <cellStyle name="SAPBEXexcGood2 2 7 3" xfId="10008"/>
    <cellStyle name="SAPBEXexcGood2 2 7 3 2" xfId="10009"/>
    <cellStyle name="SAPBEXexcGood2 2 7 3 2 2" xfId="10010"/>
    <cellStyle name="SAPBEXexcGood2 2 7 3 3" xfId="10011"/>
    <cellStyle name="SAPBEXexcGood2 2 7 4" xfId="10012"/>
    <cellStyle name="SAPBEXexcGood2 2 7 4 2" xfId="10013"/>
    <cellStyle name="SAPBEXexcGood2 2 7 4 2 2" xfId="10014"/>
    <cellStyle name="SAPBEXexcGood2 2 7 5" xfId="10015"/>
    <cellStyle name="SAPBEXexcGood2 2 7 5 2" xfId="10016"/>
    <cellStyle name="SAPBEXexcGood2 2 7 6" xfId="34366"/>
    <cellStyle name="SAPBEXexcGood2 2 7 7" xfId="34367"/>
    <cellStyle name="SAPBEXexcGood2 2 7 8" xfId="49779"/>
    <cellStyle name="SAPBEXexcGood2 2 8" xfId="34368"/>
    <cellStyle name="SAPBEXexcGood2 2 9" xfId="34369"/>
    <cellStyle name="SAPBEXexcGood2 20" xfId="34370"/>
    <cellStyle name="SAPBEXexcGood2 21" xfId="34371"/>
    <cellStyle name="SAPBEXexcGood2 22" xfId="34372"/>
    <cellStyle name="SAPBEXexcGood2 23" xfId="34373"/>
    <cellStyle name="SAPBEXexcGood2 24" xfId="34374"/>
    <cellStyle name="SAPBEXexcGood2 25" xfId="34375"/>
    <cellStyle name="SAPBEXexcGood2 26" xfId="34376"/>
    <cellStyle name="SAPBEXexcGood2 27" xfId="34377"/>
    <cellStyle name="SAPBEXexcGood2 28" xfId="34378"/>
    <cellStyle name="SAPBEXexcGood2 29" xfId="34379"/>
    <cellStyle name="SAPBEXexcGood2 3" xfId="525"/>
    <cellStyle name="SAPBEXexcGood2 3 10" xfId="34380"/>
    <cellStyle name="SAPBEXexcGood2 3 11" xfId="34381"/>
    <cellStyle name="SAPBEXexcGood2 3 12" xfId="34382"/>
    <cellStyle name="SAPBEXexcGood2 3 13" xfId="34383"/>
    <cellStyle name="SAPBEXexcGood2 3 14" xfId="34384"/>
    <cellStyle name="SAPBEXexcGood2 3 15" xfId="34385"/>
    <cellStyle name="SAPBEXexcGood2 3 16" xfId="34386"/>
    <cellStyle name="SAPBEXexcGood2 3 17" xfId="34387"/>
    <cellStyle name="SAPBEXexcGood2 3 18" xfId="34388"/>
    <cellStyle name="SAPBEXexcGood2 3 19" xfId="34389"/>
    <cellStyle name="SAPBEXexcGood2 3 2" xfId="901"/>
    <cellStyle name="SAPBEXexcGood2 3 2 10" xfId="34390"/>
    <cellStyle name="SAPBEXexcGood2 3 2 11" xfId="34391"/>
    <cellStyle name="SAPBEXexcGood2 3 2 12" xfId="34392"/>
    <cellStyle name="SAPBEXexcGood2 3 2 13" xfId="34393"/>
    <cellStyle name="SAPBEXexcGood2 3 2 14" xfId="34394"/>
    <cellStyle name="SAPBEXexcGood2 3 2 15" xfId="34395"/>
    <cellStyle name="SAPBEXexcGood2 3 2 16" xfId="34396"/>
    <cellStyle name="SAPBEXexcGood2 3 2 17" xfId="34397"/>
    <cellStyle name="SAPBEXexcGood2 3 2 18" xfId="34398"/>
    <cellStyle name="SAPBEXexcGood2 3 2 19" xfId="34399"/>
    <cellStyle name="SAPBEXexcGood2 3 2 2" xfId="1878"/>
    <cellStyle name="SAPBEXexcGood2 3 2 2 2" xfId="10017"/>
    <cellStyle name="SAPBEXexcGood2 3 2 2 2 2" xfId="10018"/>
    <cellStyle name="SAPBEXexcGood2 3 2 2 2 2 2" xfId="10019"/>
    <cellStyle name="SAPBEXexcGood2 3 2 2 2 2 2 2" xfId="10020"/>
    <cellStyle name="SAPBEXexcGood2 3 2 2 2 2 3" xfId="10021"/>
    <cellStyle name="SAPBEXexcGood2 3 2 2 2 3" xfId="10022"/>
    <cellStyle name="SAPBEXexcGood2 3 2 2 2 3 2" xfId="10023"/>
    <cellStyle name="SAPBEXexcGood2 3 2 2 2 3 2 2" xfId="10024"/>
    <cellStyle name="SAPBEXexcGood2 3 2 2 2 4" xfId="10025"/>
    <cellStyle name="SAPBEXexcGood2 3 2 2 2 4 2" xfId="10026"/>
    <cellStyle name="SAPBEXexcGood2 3 2 2 3" xfId="10027"/>
    <cellStyle name="SAPBEXexcGood2 3 2 2 3 2" xfId="10028"/>
    <cellStyle name="SAPBEXexcGood2 3 2 2 3 2 2" xfId="10029"/>
    <cellStyle name="SAPBEXexcGood2 3 2 2 3 3" xfId="10030"/>
    <cellStyle name="SAPBEXexcGood2 3 2 2 4" xfId="10031"/>
    <cellStyle name="SAPBEXexcGood2 3 2 2 4 2" xfId="10032"/>
    <cellStyle name="SAPBEXexcGood2 3 2 2 4 2 2" xfId="10033"/>
    <cellStyle name="SAPBEXexcGood2 3 2 2 5" xfId="10034"/>
    <cellStyle name="SAPBEXexcGood2 3 2 2 5 2" xfId="10035"/>
    <cellStyle name="SAPBEXexcGood2 3 2 2 6" xfId="34400"/>
    <cellStyle name="SAPBEXexcGood2 3 2 2 7" xfId="34401"/>
    <cellStyle name="SAPBEXexcGood2 3 2 2 8" xfId="49791"/>
    <cellStyle name="SAPBEXexcGood2 3 2 20" xfId="34402"/>
    <cellStyle name="SAPBEXexcGood2 3 2 21" xfId="34403"/>
    <cellStyle name="SAPBEXexcGood2 3 2 22" xfId="34404"/>
    <cellStyle name="SAPBEXexcGood2 3 2 23" xfId="34405"/>
    <cellStyle name="SAPBEXexcGood2 3 2 24" xfId="34406"/>
    <cellStyle name="SAPBEXexcGood2 3 2 25" xfId="34407"/>
    <cellStyle name="SAPBEXexcGood2 3 2 26" xfId="34408"/>
    <cellStyle name="SAPBEXexcGood2 3 2 27" xfId="34409"/>
    <cellStyle name="SAPBEXexcGood2 3 2 28" xfId="48435"/>
    <cellStyle name="SAPBEXexcGood2 3 2 29" xfId="49276"/>
    <cellStyle name="SAPBEXexcGood2 3 2 3" xfId="34410"/>
    <cellStyle name="SAPBEXexcGood2 3 2 4" xfId="34411"/>
    <cellStyle name="SAPBEXexcGood2 3 2 5" xfId="34412"/>
    <cellStyle name="SAPBEXexcGood2 3 2 6" xfId="34413"/>
    <cellStyle name="SAPBEXexcGood2 3 2 7" xfId="34414"/>
    <cellStyle name="SAPBEXexcGood2 3 2 8" xfId="34415"/>
    <cellStyle name="SAPBEXexcGood2 3 2 9" xfId="34416"/>
    <cellStyle name="SAPBEXexcGood2 3 20" xfId="34417"/>
    <cellStyle name="SAPBEXexcGood2 3 21" xfId="34418"/>
    <cellStyle name="SAPBEXexcGood2 3 22" xfId="34419"/>
    <cellStyle name="SAPBEXexcGood2 3 23" xfId="34420"/>
    <cellStyle name="SAPBEXexcGood2 3 24" xfId="34421"/>
    <cellStyle name="SAPBEXexcGood2 3 25" xfId="34422"/>
    <cellStyle name="SAPBEXexcGood2 3 26" xfId="34423"/>
    <cellStyle name="SAPBEXexcGood2 3 27" xfId="34424"/>
    <cellStyle name="SAPBEXexcGood2 3 28" xfId="34425"/>
    <cellStyle name="SAPBEXexcGood2 3 29" xfId="34426"/>
    <cellStyle name="SAPBEXexcGood2 3 3" xfId="902"/>
    <cellStyle name="SAPBEXexcGood2 3 3 10" xfId="34427"/>
    <cellStyle name="SAPBEXexcGood2 3 3 11" xfId="34428"/>
    <cellStyle name="SAPBEXexcGood2 3 3 12" xfId="34429"/>
    <cellStyle name="SAPBEXexcGood2 3 3 13" xfId="34430"/>
    <cellStyle name="SAPBEXexcGood2 3 3 14" xfId="34431"/>
    <cellStyle name="SAPBEXexcGood2 3 3 15" xfId="34432"/>
    <cellStyle name="SAPBEXexcGood2 3 3 16" xfId="34433"/>
    <cellStyle name="SAPBEXexcGood2 3 3 17" xfId="34434"/>
    <cellStyle name="SAPBEXexcGood2 3 3 18" xfId="34435"/>
    <cellStyle name="SAPBEXexcGood2 3 3 19" xfId="34436"/>
    <cellStyle name="SAPBEXexcGood2 3 3 2" xfId="1879"/>
    <cellStyle name="SAPBEXexcGood2 3 3 2 2" xfId="10036"/>
    <cellStyle name="SAPBEXexcGood2 3 3 2 2 2" xfId="10037"/>
    <cellStyle name="SAPBEXexcGood2 3 3 2 2 2 2" xfId="10038"/>
    <cellStyle name="SAPBEXexcGood2 3 3 2 2 2 2 2" xfId="10039"/>
    <cellStyle name="SAPBEXexcGood2 3 3 2 2 2 3" xfId="10040"/>
    <cellStyle name="SAPBEXexcGood2 3 3 2 2 3" xfId="10041"/>
    <cellStyle name="SAPBEXexcGood2 3 3 2 2 3 2" xfId="10042"/>
    <cellStyle name="SAPBEXexcGood2 3 3 2 2 3 2 2" xfId="10043"/>
    <cellStyle name="SAPBEXexcGood2 3 3 2 2 4" xfId="10044"/>
    <cellStyle name="SAPBEXexcGood2 3 3 2 2 4 2" xfId="10045"/>
    <cellStyle name="SAPBEXexcGood2 3 3 2 3" xfId="10046"/>
    <cellStyle name="SAPBEXexcGood2 3 3 2 3 2" xfId="10047"/>
    <cellStyle name="SAPBEXexcGood2 3 3 2 3 2 2" xfId="10048"/>
    <cellStyle name="SAPBEXexcGood2 3 3 2 3 3" xfId="10049"/>
    <cellStyle name="SAPBEXexcGood2 3 3 2 4" xfId="10050"/>
    <cellStyle name="SAPBEXexcGood2 3 3 2 4 2" xfId="10051"/>
    <cellStyle name="SAPBEXexcGood2 3 3 2 4 2 2" xfId="10052"/>
    <cellStyle name="SAPBEXexcGood2 3 3 2 5" xfId="10053"/>
    <cellStyle name="SAPBEXexcGood2 3 3 2 5 2" xfId="10054"/>
    <cellStyle name="SAPBEXexcGood2 3 3 2 6" xfId="34437"/>
    <cellStyle name="SAPBEXexcGood2 3 3 2 7" xfId="34438"/>
    <cellStyle name="SAPBEXexcGood2 3 3 2 8" xfId="49792"/>
    <cellStyle name="SAPBEXexcGood2 3 3 20" xfId="34439"/>
    <cellStyle name="SAPBEXexcGood2 3 3 21" xfId="34440"/>
    <cellStyle name="SAPBEXexcGood2 3 3 22" xfId="34441"/>
    <cellStyle name="SAPBEXexcGood2 3 3 23" xfId="34442"/>
    <cellStyle name="SAPBEXexcGood2 3 3 24" xfId="34443"/>
    <cellStyle name="SAPBEXexcGood2 3 3 25" xfId="34444"/>
    <cellStyle name="SAPBEXexcGood2 3 3 26" xfId="34445"/>
    <cellStyle name="SAPBEXexcGood2 3 3 27" xfId="34446"/>
    <cellStyle name="SAPBEXexcGood2 3 3 28" xfId="48436"/>
    <cellStyle name="SAPBEXexcGood2 3 3 29" xfId="49277"/>
    <cellStyle name="SAPBEXexcGood2 3 3 3" xfId="34447"/>
    <cellStyle name="SAPBEXexcGood2 3 3 4" xfId="34448"/>
    <cellStyle name="SAPBEXexcGood2 3 3 5" xfId="34449"/>
    <cellStyle name="SAPBEXexcGood2 3 3 6" xfId="34450"/>
    <cellStyle name="SAPBEXexcGood2 3 3 7" xfId="34451"/>
    <cellStyle name="SAPBEXexcGood2 3 3 8" xfId="34452"/>
    <cellStyle name="SAPBEXexcGood2 3 3 9" xfId="34453"/>
    <cellStyle name="SAPBEXexcGood2 3 30" xfId="34454"/>
    <cellStyle name="SAPBEXexcGood2 3 31" xfId="34455"/>
    <cellStyle name="SAPBEXexcGood2 3 32" xfId="34456"/>
    <cellStyle name="SAPBEXexcGood2 3 33" xfId="48437"/>
    <cellStyle name="SAPBEXexcGood2 3 34" xfId="49275"/>
    <cellStyle name="SAPBEXexcGood2 3 4" xfId="903"/>
    <cellStyle name="SAPBEXexcGood2 3 4 10" xfId="34457"/>
    <cellStyle name="SAPBEXexcGood2 3 4 11" xfId="34458"/>
    <cellStyle name="SAPBEXexcGood2 3 4 12" xfId="34459"/>
    <cellStyle name="SAPBEXexcGood2 3 4 13" xfId="34460"/>
    <cellStyle name="SAPBEXexcGood2 3 4 14" xfId="34461"/>
    <cellStyle name="SAPBEXexcGood2 3 4 15" xfId="34462"/>
    <cellStyle name="SAPBEXexcGood2 3 4 16" xfId="34463"/>
    <cellStyle name="SAPBEXexcGood2 3 4 17" xfId="34464"/>
    <cellStyle name="SAPBEXexcGood2 3 4 18" xfId="34465"/>
    <cellStyle name="SAPBEXexcGood2 3 4 19" xfId="34466"/>
    <cellStyle name="SAPBEXexcGood2 3 4 2" xfId="1880"/>
    <cellStyle name="SAPBEXexcGood2 3 4 2 2" xfId="10055"/>
    <cellStyle name="SAPBEXexcGood2 3 4 2 2 2" xfId="10056"/>
    <cellStyle name="SAPBEXexcGood2 3 4 2 2 2 2" xfId="10057"/>
    <cellStyle name="SAPBEXexcGood2 3 4 2 2 2 2 2" xfId="10058"/>
    <cellStyle name="SAPBEXexcGood2 3 4 2 2 2 3" xfId="10059"/>
    <cellStyle name="SAPBEXexcGood2 3 4 2 2 3" xfId="10060"/>
    <cellStyle name="SAPBEXexcGood2 3 4 2 2 3 2" xfId="10061"/>
    <cellStyle name="SAPBEXexcGood2 3 4 2 2 3 2 2" xfId="10062"/>
    <cellStyle name="SAPBEXexcGood2 3 4 2 2 4" xfId="10063"/>
    <cellStyle name="SAPBEXexcGood2 3 4 2 2 4 2" xfId="10064"/>
    <cellStyle name="SAPBEXexcGood2 3 4 2 3" xfId="10065"/>
    <cellStyle name="SAPBEXexcGood2 3 4 2 3 2" xfId="10066"/>
    <cellStyle name="SAPBEXexcGood2 3 4 2 3 2 2" xfId="10067"/>
    <cellStyle name="SAPBEXexcGood2 3 4 2 3 3" xfId="10068"/>
    <cellStyle name="SAPBEXexcGood2 3 4 2 4" xfId="10069"/>
    <cellStyle name="SAPBEXexcGood2 3 4 2 4 2" xfId="10070"/>
    <cellStyle name="SAPBEXexcGood2 3 4 2 4 2 2" xfId="10071"/>
    <cellStyle name="SAPBEXexcGood2 3 4 2 5" xfId="10072"/>
    <cellStyle name="SAPBEXexcGood2 3 4 2 5 2" xfId="10073"/>
    <cellStyle name="SAPBEXexcGood2 3 4 2 6" xfId="34467"/>
    <cellStyle name="SAPBEXexcGood2 3 4 2 7" xfId="34468"/>
    <cellStyle name="SAPBEXexcGood2 3 4 2 8" xfId="49793"/>
    <cellStyle name="SAPBEXexcGood2 3 4 20" xfId="34469"/>
    <cellStyle name="SAPBEXexcGood2 3 4 21" xfId="34470"/>
    <cellStyle name="SAPBEXexcGood2 3 4 22" xfId="34471"/>
    <cellStyle name="SAPBEXexcGood2 3 4 23" xfId="34472"/>
    <cellStyle name="SAPBEXexcGood2 3 4 24" xfId="34473"/>
    <cellStyle name="SAPBEXexcGood2 3 4 25" xfId="34474"/>
    <cellStyle name="SAPBEXexcGood2 3 4 26" xfId="34475"/>
    <cellStyle name="SAPBEXexcGood2 3 4 27" xfId="34476"/>
    <cellStyle name="SAPBEXexcGood2 3 4 28" xfId="48438"/>
    <cellStyle name="SAPBEXexcGood2 3 4 29" xfId="49278"/>
    <cellStyle name="SAPBEXexcGood2 3 4 3" xfId="34477"/>
    <cellStyle name="SAPBEXexcGood2 3 4 4" xfId="34478"/>
    <cellStyle name="SAPBEXexcGood2 3 4 5" xfId="34479"/>
    <cellStyle name="SAPBEXexcGood2 3 4 6" xfId="34480"/>
    <cellStyle name="SAPBEXexcGood2 3 4 7" xfId="34481"/>
    <cellStyle name="SAPBEXexcGood2 3 4 8" xfId="34482"/>
    <cellStyle name="SAPBEXexcGood2 3 4 9" xfId="34483"/>
    <cellStyle name="SAPBEXexcGood2 3 5" xfId="904"/>
    <cellStyle name="SAPBEXexcGood2 3 5 10" xfId="34484"/>
    <cellStyle name="SAPBEXexcGood2 3 5 11" xfId="34485"/>
    <cellStyle name="SAPBEXexcGood2 3 5 12" xfId="34486"/>
    <cellStyle name="SAPBEXexcGood2 3 5 13" xfId="34487"/>
    <cellStyle name="SAPBEXexcGood2 3 5 14" xfId="34488"/>
    <cellStyle name="SAPBEXexcGood2 3 5 15" xfId="34489"/>
    <cellStyle name="SAPBEXexcGood2 3 5 16" xfId="34490"/>
    <cellStyle name="SAPBEXexcGood2 3 5 17" xfId="34491"/>
    <cellStyle name="SAPBEXexcGood2 3 5 18" xfId="34492"/>
    <cellStyle name="SAPBEXexcGood2 3 5 19" xfId="34493"/>
    <cellStyle name="SAPBEXexcGood2 3 5 2" xfId="1881"/>
    <cellStyle name="SAPBEXexcGood2 3 5 2 2" xfId="10074"/>
    <cellStyle name="SAPBEXexcGood2 3 5 2 2 2" xfId="10075"/>
    <cellStyle name="SAPBEXexcGood2 3 5 2 2 2 2" xfId="10076"/>
    <cellStyle name="SAPBEXexcGood2 3 5 2 2 2 2 2" xfId="10077"/>
    <cellStyle name="SAPBEXexcGood2 3 5 2 2 2 3" xfId="10078"/>
    <cellStyle name="SAPBEXexcGood2 3 5 2 2 3" xfId="10079"/>
    <cellStyle name="SAPBEXexcGood2 3 5 2 2 3 2" xfId="10080"/>
    <cellStyle name="SAPBEXexcGood2 3 5 2 2 3 2 2" xfId="10081"/>
    <cellStyle name="SAPBEXexcGood2 3 5 2 2 4" xfId="10082"/>
    <cellStyle name="SAPBEXexcGood2 3 5 2 2 4 2" xfId="10083"/>
    <cellStyle name="SAPBEXexcGood2 3 5 2 3" xfId="10084"/>
    <cellStyle name="SAPBEXexcGood2 3 5 2 3 2" xfId="10085"/>
    <cellStyle name="SAPBEXexcGood2 3 5 2 3 2 2" xfId="10086"/>
    <cellStyle name="SAPBEXexcGood2 3 5 2 3 3" xfId="10087"/>
    <cellStyle name="SAPBEXexcGood2 3 5 2 4" xfId="10088"/>
    <cellStyle name="SAPBEXexcGood2 3 5 2 4 2" xfId="10089"/>
    <cellStyle name="SAPBEXexcGood2 3 5 2 4 2 2" xfId="10090"/>
    <cellStyle name="SAPBEXexcGood2 3 5 2 5" xfId="10091"/>
    <cellStyle name="SAPBEXexcGood2 3 5 2 5 2" xfId="10092"/>
    <cellStyle name="SAPBEXexcGood2 3 5 2 6" xfId="34494"/>
    <cellStyle name="SAPBEXexcGood2 3 5 2 7" xfId="34495"/>
    <cellStyle name="SAPBEXexcGood2 3 5 2 8" xfId="49794"/>
    <cellStyle name="SAPBEXexcGood2 3 5 20" xfId="34496"/>
    <cellStyle name="SAPBEXexcGood2 3 5 21" xfId="34497"/>
    <cellStyle name="SAPBEXexcGood2 3 5 22" xfId="34498"/>
    <cellStyle name="SAPBEXexcGood2 3 5 23" xfId="34499"/>
    <cellStyle name="SAPBEXexcGood2 3 5 24" xfId="34500"/>
    <cellStyle name="SAPBEXexcGood2 3 5 25" xfId="34501"/>
    <cellStyle name="SAPBEXexcGood2 3 5 26" xfId="34502"/>
    <cellStyle name="SAPBEXexcGood2 3 5 27" xfId="34503"/>
    <cellStyle name="SAPBEXexcGood2 3 5 28" xfId="48439"/>
    <cellStyle name="SAPBEXexcGood2 3 5 29" xfId="49279"/>
    <cellStyle name="SAPBEXexcGood2 3 5 3" xfId="34504"/>
    <cellStyle name="SAPBEXexcGood2 3 5 4" xfId="34505"/>
    <cellStyle name="SAPBEXexcGood2 3 5 5" xfId="34506"/>
    <cellStyle name="SAPBEXexcGood2 3 5 6" xfId="34507"/>
    <cellStyle name="SAPBEXexcGood2 3 5 7" xfId="34508"/>
    <cellStyle name="SAPBEXexcGood2 3 5 8" xfId="34509"/>
    <cellStyle name="SAPBEXexcGood2 3 5 9" xfId="34510"/>
    <cellStyle name="SAPBEXexcGood2 3 6" xfId="905"/>
    <cellStyle name="SAPBEXexcGood2 3 6 10" xfId="34511"/>
    <cellStyle name="SAPBEXexcGood2 3 6 11" xfId="34512"/>
    <cellStyle name="SAPBEXexcGood2 3 6 12" xfId="34513"/>
    <cellStyle name="SAPBEXexcGood2 3 6 13" xfId="34514"/>
    <cellStyle name="SAPBEXexcGood2 3 6 14" xfId="34515"/>
    <cellStyle name="SAPBEXexcGood2 3 6 15" xfId="34516"/>
    <cellStyle name="SAPBEXexcGood2 3 6 16" xfId="34517"/>
    <cellStyle name="SAPBEXexcGood2 3 6 17" xfId="34518"/>
    <cellStyle name="SAPBEXexcGood2 3 6 18" xfId="34519"/>
    <cellStyle name="SAPBEXexcGood2 3 6 19" xfId="34520"/>
    <cellStyle name="SAPBEXexcGood2 3 6 2" xfId="1882"/>
    <cellStyle name="SAPBEXexcGood2 3 6 2 2" xfId="10093"/>
    <cellStyle name="SAPBEXexcGood2 3 6 2 2 2" xfId="10094"/>
    <cellStyle name="SAPBEXexcGood2 3 6 2 2 2 2" xfId="10095"/>
    <cellStyle name="SAPBEXexcGood2 3 6 2 2 2 2 2" xfId="10096"/>
    <cellStyle name="SAPBEXexcGood2 3 6 2 2 2 3" xfId="10097"/>
    <cellStyle name="SAPBEXexcGood2 3 6 2 2 3" xfId="10098"/>
    <cellStyle name="SAPBEXexcGood2 3 6 2 2 3 2" xfId="10099"/>
    <cellStyle name="SAPBEXexcGood2 3 6 2 2 3 2 2" xfId="10100"/>
    <cellStyle name="SAPBEXexcGood2 3 6 2 2 4" xfId="10101"/>
    <cellStyle name="SAPBEXexcGood2 3 6 2 2 4 2" xfId="10102"/>
    <cellStyle name="SAPBEXexcGood2 3 6 2 3" xfId="10103"/>
    <cellStyle name="SAPBEXexcGood2 3 6 2 3 2" xfId="10104"/>
    <cellStyle name="SAPBEXexcGood2 3 6 2 3 2 2" xfId="10105"/>
    <cellStyle name="SAPBEXexcGood2 3 6 2 3 3" xfId="10106"/>
    <cellStyle name="SAPBEXexcGood2 3 6 2 4" xfId="10107"/>
    <cellStyle name="SAPBEXexcGood2 3 6 2 4 2" xfId="10108"/>
    <cellStyle name="SAPBEXexcGood2 3 6 2 4 2 2" xfId="10109"/>
    <cellStyle name="SAPBEXexcGood2 3 6 2 5" xfId="10110"/>
    <cellStyle name="SAPBEXexcGood2 3 6 2 5 2" xfId="10111"/>
    <cellStyle name="SAPBEXexcGood2 3 6 2 6" xfId="34521"/>
    <cellStyle name="SAPBEXexcGood2 3 6 2 7" xfId="34522"/>
    <cellStyle name="SAPBEXexcGood2 3 6 2 8" xfId="49795"/>
    <cellStyle name="SAPBEXexcGood2 3 6 20" xfId="34523"/>
    <cellStyle name="SAPBEXexcGood2 3 6 21" xfId="34524"/>
    <cellStyle name="SAPBEXexcGood2 3 6 22" xfId="34525"/>
    <cellStyle name="SAPBEXexcGood2 3 6 23" xfId="34526"/>
    <cellStyle name="SAPBEXexcGood2 3 6 24" xfId="34527"/>
    <cellStyle name="SAPBEXexcGood2 3 6 25" xfId="34528"/>
    <cellStyle name="SAPBEXexcGood2 3 6 26" xfId="34529"/>
    <cellStyle name="SAPBEXexcGood2 3 6 27" xfId="34530"/>
    <cellStyle name="SAPBEXexcGood2 3 6 28" xfId="48440"/>
    <cellStyle name="SAPBEXexcGood2 3 6 29" xfId="49280"/>
    <cellStyle name="SAPBEXexcGood2 3 6 3" xfId="34531"/>
    <cellStyle name="SAPBEXexcGood2 3 6 4" xfId="34532"/>
    <cellStyle name="SAPBEXexcGood2 3 6 5" xfId="34533"/>
    <cellStyle name="SAPBEXexcGood2 3 6 6" xfId="34534"/>
    <cellStyle name="SAPBEXexcGood2 3 6 7" xfId="34535"/>
    <cellStyle name="SAPBEXexcGood2 3 6 8" xfId="34536"/>
    <cellStyle name="SAPBEXexcGood2 3 6 9" xfId="34537"/>
    <cellStyle name="SAPBEXexcGood2 3 7" xfId="1883"/>
    <cellStyle name="SAPBEXexcGood2 3 7 2" xfId="10112"/>
    <cellStyle name="SAPBEXexcGood2 3 7 2 2" xfId="10113"/>
    <cellStyle name="SAPBEXexcGood2 3 7 2 2 2" xfId="10114"/>
    <cellStyle name="SAPBEXexcGood2 3 7 2 2 2 2" xfId="10115"/>
    <cellStyle name="SAPBEXexcGood2 3 7 2 2 3" xfId="10116"/>
    <cellStyle name="SAPBEXexcGood2 3 7 2 3" xfId="10117"/>
    <cellStyle name="SAPBEXexcGood2 3 7 2 3 2" xfId="10118"/>
    <cellStyle name="SAPBEXexcGood2 3 7 2 3 2 2" xfId="10119"/>
    <cellStyle name="SAPBEXexcGood2 3 7 2 4" xfId="10120"/>
    <cellStyle name="SAPBEXexcGood2 3 7 2 4 2" xfId="10121"/>
    <cellStyle name="SAPBEXexcGood2 3 7 3" xfId="10122"/>
    <cellStyle name="SAPBEXexcGood2 3 7 3 2" xfId="10123"/>
    <cellStyle name="SAPBEXexcGood2 3 7 3 2 2" xfId="10124"/>
    <cellStyle name="SAPBEXexcGood2 3 7 3 3" xfId="10125"/>
    <cellStyle name="SAPBEXexcGood2 3 7 4" xfId="10126"/>
    <cellStyle name="SAPBEXexcGood2 3 7 4 2" xfId="10127"/>
    <cellStyle name="SAPBEXexcGood2 3 7 4 2 2" xfId="10128"/>
    <cellStyle name="SAPBEXexcGood2 3 7 5" xfId="10129"/>
    <cellStyle name="SAPBEXexcGood2 3 7 5 2" xfId="10130"/>
    <cellStyle name="SAPBEXexcGood2 3 7 6" xfId="34538"/>
    <cellStyle name="SAPBEXexcGood2 3 7 7" xfId="34539"/>
    <cellStyle name="SAPBEXexcGood2 3 7 8" xfId="49790"/>
    <cellStyle name="SAPBEXexcGood2 3 8" xfId="34540"/>
    <cellStyle name="SAPBEXexcGood2 3 9" xfId="34541"/>
    <cellStyle name="SAPBEXexcGood2 30" xfId="34542"/>
    <cellStyle name="SAPBEXexcGood2 31" xfId="34543"/>
    <cellStyle name="SAPBEXexcGood2 32" xfId="34544"/>
    <cellStyle name="SAPBEXexcGood2 33" xfId="34545"/>
    <cellStyle name="SAPBEXexcGood2 34" xfId="34546"/>
    <cellStyle name="SAPBEXexcGood2 35" xfId="34547"/>
    <cellStyle name="SAPBEXexcGood2 36" xfId="48441"/>
    <cellStyle name="SAPBEXexcGood2 37" xfId="49263"/>
    <cellStyle name="SAPBEXexcGood2 4" xfId="906"/>
    <cellStyle name="SAPBEXexcGood2 4 10" xfId="34548"/>
    <cellStyle name="SAPBEXexcGood2 4 11" xfId="34549"/>
    <cellStyle name="SAPBEXexcGood2 4 12" xfId="34550"/>
    <cellStyle name="SAPBEXexcGood2 4 13" xfId="34551"/>
    <cellStyle name="SAPBEXexcGood2 4 14" xfId="34552"/>
    <cellStyle name="SAPBEXexcGood2 4 15" xfId="34553"/>
    <cellStyle name="SAPBEXexcGood2 4 16" xfId="34554"/>
    <cellStyle name="SAPBEXexcGood2 4 17" xfId="34555"/>
    <cellStyle name="SAPBEXexcGood2 4 18" xfId="34556"/>
    <cellStyle name="SAPBEXexcGood2 4 19" xfId="34557"/>
    <cellStyle name="SAPBEXexcGood2 4 2" xfId="1884"/>
    <cellStyle name="SAPBEXexcGood2 4 2 2" xfId="10131"/>
    <cellStyle name="SAPBEXexcGood2 4 2 2 2" xfId="10132"/>
    <cellStyle name="SAPBEXexcGood2 4 2 2 2 2" xfId="10133"/>
    <cellStyle name="SAPBEXexcGood2 4 2 2 2 2 2" xfId="10134"/>
    <cellStyle name="SAPBEXexcGood2 4 2 2 2 3" xfId="10135"/>
    <cellStyle name="SAPBEXexcGood2 4 2 2 3" xfId="10136"/>
    <cellStyle name="SAPBEXexcGood2 4 2 2 3 2" xfId="10137"/>
    <cellStyle name="SAPBEXexcGood2 4 2 2 3 2 2" xfId="10138"/>
    <cellStyle name="SAPBEXexcGood2 4 2 2 4" xfId="10139"/>
    <cellStyle name="SAPBEXexcGood2 4 2 2 4 2" xfId="10140"/>
    <cellStyle name="SAPBEXexcGood2 4 2 3" xfId="10141"/>
    <cellStyle name="SAPBEXexcGood2 4 2 3 2" xfId="10142"/>
    <cellStyle name="SAPBEXexcGood2 4 2 3 2 2" xfId="10143"/>
    <cellStyle name="SAPBEXexcGood2 4 2 3 3" xfId="10144"/>
    <cellStyle name="SAPBEXexcGood2 4 2 4" xfId="10145"/>
    <cellStyle name="SAPBEXexcGood2 4 2 4 2" xfId="10146"/>
    <cellStyle name="SAPBEXexcGood2 4 2 4 2 2" xfId="10147"/>
    <cellStyle name="SAPBEXexcGood2 4 2 5" xfId="10148"/>
    <cellStyle name="SAPBEXexcGood2 4 2 5 2" xfId="10149"/>
    <cellStyle name="SAPBEXexcGood2 4 2 6" xfId="34558"/>
    <cellStyle name="SAPBEXexcGood2 4 2 7" xfId="34559"/>
    <cellStyle name="SAPBEXexcGood2 4 2 8" xfId="49796"/>
    <cellStyle name="SAPBEXexcGood2 4 20" xfId="34560"/>
    <cellStyle name="SAPBEXexcGood2 4 21" xfId="34561"/>
    <cellStyle name="SAPBEXexcGood2 4 22" xfId="34562"/>
    <cellStyle name="SAPBEXexcGood2 4 23" xfId="34563"/>
    <cellStyle name="SAPBEXexcGood2 4 24" xfId="34564"/>
    <cellStyle name="SAPBEXexcGood2 4 25" xfId="34565"/>
    <cellStyle name="SAPBEXexcGood2 4 26" xfId="34566"/>
    <cellStyle name="SAPBEXexcGood2 4 27" xfId="34567"/>
    <cellStyle name="SAPBEXexcGood2 4 28" xfId="48442"/>
    <cellStyle name="SAPBEXexcGood2 4 29" xfId="49281"/>
    <cellStyle name="SAPBEXexcGood2 4 3" xfId="34568"/>
    <cellStyle name="SAPBEXexcGood2 4 4" xfId="34569"/>
    <cellStyle name="SAPBEXexcGood2 4 5" xfId="34570"/>
    <cellStyle name="SAPBEXexcGood2 4 6" xfId="34571"/>
    <cellStyle name="SAPBEXexcGood2 4 7" xfId="34572"/>
    <cellStyle name="SAPBEXexcGood2 4 8" xfId="34573"/>
    <cellStyle name="SAPBEXexcGood2 4 9" xfId="34574"/>
    <cellStyle name="SAPBEXexcGood2 5" xfId="907"/>
    <cellStyle name="SAPBEXexcGood2 5 10" xfId="34575"/>
    <cellStyle name="SAPBEXexcGood2 5 11" xfId="34576"/>
    <cellStyle name="SAPBEXexcGood2 5 12" xfId="34577"/>
    <cellStyle name="SAPBEXexcGood2 5 13" xfId="34578"/>
    <cellStyle name="SAPBEXexcGood2 5 14" xfId="34579"/>
    <cellStyle name="SAPBEXexcGood2 5 15" xfId="34580"/>
    <cellStyle name="SAPBEXexcGood2 5 16" xfId="34581"/>
    <cellStyle name="SAPBEXexcGood2 5 17" xfId="34582"/>
    <cellStyle name="SAPBEXexcGood2 5 18" xfId="34583"/>
    <cellStyle name="SAPBEXexcGood2 5 19" xfId="34584"/>
    <cellStyle name="SAPBEXexcGood2 5 2" xfId="1885"/>
    <cellStyle name="SAPBEXexcGood2 5 2 2" xfId="10150"/>
    <cellStyle name="SAPBEXexcGood2 5 2 2 2" xfId="10151"/>
    <cellStyle name="SAPBEXexcGood2 5 2 2 2 2" xfId="10152"/>
    <cellStyle name="SAPBEXexcGood2 5 2 2 2 2 2" xfId="10153"/>
    <cellStyle name="SAPBEXexcGood2 5 2 2 2 3" xfId="10154"/>
    <cellStyle name="SAPBEXexcGood2 5 2 2 3" xfId="10155"/>
    <cellStyle name="SAPBEXexcGood2 5 2 2 3 2" xfId="10156"/>
    <cellStyle name="SAPBEXexcGood2 5 2 2 3 2 2" xfId="10157"/>
    <cellStyle name="SAPBEXexcGood2 5 2 2 4" xfId="10158"/>
    <cellStyle name="SAPBEXexcGood2 5 2 2 4 2" xfId="10159"/>
    <cellStyle name="SAPBEXexcGood2 5 2 3" xfId="10160"/>
    <cellStyle name="SAPBEXexcGood2 5 2 3 2" xfId="10161"/>
    <cellStyle name="SAPBEXexcGood2 5 2 3 2 2" xfId="10162"/>
    <cellStyle name="SAPBEXexcGood2 5 2 3 3" xfId="10163"/>
    <cellStyle name="SAPBEXexcGood2 5 2 4" xfId="10164"/>
    <cellStyle name="SAPBEXexcGood2 5 2 4 2" xfId="10165"/>
    <cellStyle name="SAPBEXexcGood2 5 2 4 2 2" xfId="10166"/>
    <cellStyle name="SAPBEXexcGood2 5 2 5" xfId="10167"/>
    <cellStyle name="SAPBEXexcGood2 5 2 5 2" xfId="10168"/>
    <cellStyle name="SAPBEXexcGood2 5 2 6" xfId="34585"/>
    <cellStyle name="SAPBEXexcGood2 5 2 7" xfId="34586"/>
    <cellStyle name="SAPBEXexcGood2 5 2 8" xfId="49797"/>
    <cellStyle name="SAPBEXexcGood2 5 20" xfId="34587"/>
    <cellStyle name="SAPBEXexcGood2 5 21" xfId="34588"/>
    <cellStyle name="SAPBEXexcGood2 5 22" xfId="34589"/>
    <cellStyle name="SAPBEXexcGood2 5 23" xfId="34590"/>
    <cellStyle name="SAPBEXexcGood2 5 24" xfId="34591"/>
    <cellStyle name="SAPBEXexcGood2 5 25" xfId="34592"/>
    <cellStyle name="SAPBEXexcGood2 5 26" xfId="34593"/>
    <cellStyle name="SAPBEXexcGood2 5 27" xfId="34594"/>
    <cellStyle name="SAPBEXexcGood2 5 28" xfId="48443"/>
    <cellStyle name="SAPBEXexcGood2 5 29" xfId="49282"/>
    <cellStyle name="SAPBEXexcGood2 5 3" xfId="34595"/>
    <cellStyle name="SAPBEXexcGood2 5 4" xfId="34596"/>
    <cellStyle name="SAPBEXexcGood2 5 5" xfId="34597"/>
    <cellStyle name="SAPBEXexcGood2 5 6" xfId="34598"/>
    <cellStyle name="SAPBEXexcGood2 5 7" xfId="34599"/>
    <cellStyle name="SAPBEXexcGood2 5 8" xfId="34600"/>
    <cellStyle name="SAPBEXexcGood2 5 9" xfId="34601"/>
    <cellStyle name="SAPBEXexcGood2 6" xfId="908"/>
    <cellStyle name="SAPBEXexcGood2 6 10" xfId="34602"/>
    <cellStyle name="SAPBEXexcGood2 6 11" xfId="34603"/>
    <cellStyle name="SAPBEXexcGood2 6 12" xfId="34604"/>
    <cellStyle name="SAPBEXexcGood2 6 13" xfId="34605"/>
    <cellStyle name="SAPBEXexcGood2 6 14" xfId="34606"/>
    <cellStyle name="SAPBEXexcGood2 6 15" xfId="34607"/>
    <cellStyle name="SAPBEXexcGood2 6 16" xfId="34608"/>
    <cellStyle name="SAPBEXexcGood2 6 17" xfId="34609"/>
    <cellStyle name="SAPBEXexcGood2 6 18" xfId="34610"/>
    <cellStyle name="SAPBEXexcGood2 6 19" xfId="34611"/>
    <cellStyle name="SAPBEXexcGood2 6 2" xfId="1886"/>
    <cellStyle name="SAPBEXexcGood2 6 2 2" xfId="10169"/>
    <cellStyle name="SAPBEXexcGood2 6 2 2 2" xfId="10170"/>
    <cellStyle name="SAPBEXexcGood2 6 2 2 2 2" xfId="10171"/>
    <cellStyle name="SAPBEXexcGood2 6 2 2 2 2 2" xfId="10172"/>
    <cellStyle name="SAPBEXexcGood2 6 2 2 2 3" xfId="10173"/>
    <cellStyle name="SAPBEXexcGood2 6 2 2 3" xfId="10174"/>
    <cellStyle name="SAPBEXexcGood2 6 2 2 3 2" xfId="10175"/>
    <cellStyle name="SAPBEXexcGood2 6 2 2 3 2 2" xfId="10176"/>
    <cellStyle name="SAPBEXexcGood2 6 2 2 4" xfId="10177"/>
    <cellStyle name="SAPBEXexcGood2 6 2 2 4 2" xfId="10178"/>
    <cellStyle name="SAPBEXexcGood2 6 2 3" xfId="10179"/>
    <cellStyle name="SAPBEXexcGood2 6 2 3 2" xfId="10180"/>
    <cellStyle name="SAPBEXexcGood2 6 2 3 2 2" xfId="10181"/>
    <cellStyle name="SAPBEXexcGood2 6 2 3 3" xfId="10182"/>
    <cellStyle name="SAPBEXexcGood2 6 2 4" xfId="10183"/>
    <cellStyle name="SAPBEXexcGood2 6 2 4 2" xfId="10184"/>
    <cellStyle name="SAPBEXexcGood2 6 2 4 2 2" xfId="10185"/>
    <cellStyle name="SAPBEXexcGood2 6 2 5" xfId="10186"/>
    <cellStyle name="SAPBEXexcGood2 6 2 5 2" xfId="10187"/>
    <cellStyle name="SAPBEXexcGood2 6 2 6" xfId="34612"/>
    <cellStyle name="SAPBEXexcGood2 6 2 7" xfId="34613"/>
    <cellStyle name="SAPBEXexcGood2 6 2 8" xfId="49798"/>
    <cellStyle name="SAPBEXexcGood2 6 20" xfId="34614"/>
    <cellStyle name="SAPBEXexcGood2 6 21" xfId="34615"/>
    <cellStyle name="SAPBEXexcGood2 6 22" xfId="34616"/>
    <cellStyle name="SAPBEXexcGood2 6 23" xfId="34617"/>
    <cellStyle name="SAPBEXexcGood2 6 24" xfId="34618"/>
    <cellStyle name="SAPBEXexcGood2 6 25" xfId="34619"/>
    <cellStyle name="SAPBEXexcGood2 6 26" xfId="34620"/>
    <cellStyle name="SAPBEXexcGood2 6 27" xfId="34621"/>
    <cellStyle name="SAPBEXexcGood2 6 28" xfId="48444"/>
    <cellStyle name="SAPBEXexcGood2 6 29" xfId="49283"/>
    <cellStyle name="SAPBEXexcGood2 6 3" xfId="34622"/>
    <cellStyle name="SAPBEXexcGood2 6 4" xfId="34623"/>
    <cellStyle name="SAPBEXexcGood2 6 5" xfId="34624"/>
    <cellStyle name="SAPBEXexcGood2 6 6" xfId="34625"/>
    <cellStyle name="SAPBEXexcGood2 6 7" xfId="34626"/>
    <cellStyle name="SAPBEXexcGood2 6 8" xfId="34627"/>
    <cellStyle name="SAPBEXexcGood2 6 9" xfId="34628"/>
    <cellStyle name="SAPBEXexcGood2 7" xfId="909"/>
    <cellStyle name="SAPBEXexcGood2 7 10" xfId="34629"/>
    <cellStyle name="SAPBEXexcGood2 7 11" xfId="34630"/>
    <cellStyle name="SAPBEXexcGood2 7 12" xfId="34631"/>
    <cellStyle name="SAPBEXexcGood2 7 13" xfId="34632"/>
    <cellStyle name="SAPBEXexcGood2 7 14" xfId="34633"/>
    <cellStyle name="SAPBEXexcGood2 7 15" xfId="34634"/>
    <cellStyle name="SAPBEXexcGood2 7 16" xfId="34635"/>
    <cellStyle name="SAPBEXexcGood2 7 17" xfId="34636"/>
    <cellStyle name="SAPBEXexcGood2 7 18" xfId="34637"/>
    <cellStyle name="SAPBEXexcGood2 7 19" xfId="34638"/>
    <cellStyle name="SAPBEXexcGood2 7 2" xfId="1887"/>
    <cellStyle name="SAPBEXexcGood2 7 2 2" xfId="10188"/>
    <cellStyle name="SAPBEXexcGood2 7 2 2 2" xfId="10189"/>
    <cellStyle name="SAPBEXexcGood2 7 2 2 2 2" xfId="10190"/>
    <cellStyle name="SAPBEXexcGood2 7 2 2 2 2 2" xfId="10191"/>
    <cellStyle name="SAPBEXexcGood2 7 2 2 2 3" xfId="10192"/>
    <cellStyle name="SAPBEXexcGood2 7 2 2 3" xfId="10193"/>
    <cellStyle name="SAPBEXexcGood2 7 2 2 3 2" xfId="10194"/>
    <cellStyle name="SAPBEXexcGood2 7 2 2 3 2 2" xfId="10195"/>
    <cellStyle name="SAPBEXexcGood2 7 2 2 4" xfId="10196"/>
    <cellStyle name="SAPBEXexcGood2 7 2 2 4 2" xfId="10197"/>
    <cellStyle name="SAPBEXexcGood2 7 2 3" xfId="10198"/>
    <cellStyle name="SAPBEXexcGood2 7 2 3 2" xfId="10199"/>
    <cellStyle name="SAPBEXexcGood2 7 2 3 2 2" xfId="10200"/>
    <cellStyle name="SAPBEXexcGood2 7 2 3 3" xfId="10201"/>
    <cellStyle name="SAPBEXexcGood2 7 2 4" xfId="10202"/>
    <cellStyle name="SAPBEXexcGood2 7 2 4 2" xfId="10203"/>
    <cellStyle name="SAPBEXexcGood2 7 2 4 2 2" xfId="10204"/>
    <cellStyle name="SAPBEXexcGood2 7 2 5" xfId="10205"/>
    <cellStyle name="SAPBEXexcGood2 7 2 5 2" xfId="10206"/>
    <cellStyle name="SAPBEXexcGood2 7 2 6" xfId="34639"/>
    <cellStyle name="SAPBEXexcGood2 7 2 7" xfId="34640"/>
    <cellStyle name="SAPBEXexcGood2 7 2 8" xfId="49799"/>
    <cellStyle name="SAPBEXexcGood2 7 20" xfId="34641"/>
    <cellStyle name="SAPBEXexcGood2 7 21" xfId="34642"/>
    <cellStyle name="SAPBEXexcGood2 7 22" xfId="34643"/>
    <cellStyle name="SAPBEXexcGood2 7 23" xfId="34644"/>
    <cellStyle name="SAPBEXexcGood2 7 24" xfId="34645"/>
    <cellStyle name="SAPBEXexcGood2 7 25" xfId="34646"/>
    <cellStyle name="SAPBEXexcGood2 7 26" xfId="34647"/>
    <cellStyle name="SAPBEXexcGood2 7 27" xfId="34648"/>
    <cellStyle name="SAPBEXexcGood2 7 28" xfId="48445"/>
    <cellStyle name="SAPBEXexcGood2 7 29" xfId="49284"/>
    <cellStyle name="SAPBEXexcGood2 7 3" xfId="34649"/>
    <cellStyle name="SAPBEXexcGood2 7 4" xfId="34650"/>
    <cellStyle name="SAPBEXexcGood2 7 5" xfId="34651"/>
    <cellStyle name="SAPBEXexcGood2 7 6" xfId="34652"/>
    <cellStyle name="SAPBEXexcGood2 7 7" xfId="34653"/>
    <cellStyle name="SAPBEXexcGood2 7 8" xfId="34654"/>
    <cellStyle name="SAPBEXexcGood2 7 9" xfId="34655"/>
    <cellStyle name="SAPBEXexcGood2 8" xfId="891"/>
    <cellStyle name="SAPBEXexcGood2 8 10" xfId="34656"/>
    <cellStyle name="SAPBEXexcGood2 8 11" xfId="34657"/>
    <cellStyle name="SAPBEXexcGood2 8 12" xfId="34658"/>
    <cellStyle name="SAPBEXexcGood2 8 13" xfId="34659"/>
    <cellStyle name="SAPBEXexcGood2 8 14" xfId="34660"/>
    <cellStyle name="SAPBEXexcGood2 8 15" xfId="34661"/>
    <cellStyle name="SAPBEXexcGood2 8 16" xfId="34662"/>
    <cellStyle name="SAPBEXexcGood2 8 17" xfId="34663"/>
    <cellStyle name="SAPBEXexcGood2 8 18" xfId="34664"/>
    <cellStyle name="SAPBEXexcGood2 8 19" xfId="34665"/>
    <cellStyle name="SAPBEXexcGood2 8 2" xfId="1888"/>
    <cellStyle name="SAPBEXexcGood2 8 2 2" xfId="10207"/>
    <cellStyle name="SAPBEXexcGood2 8 2 2 2" xfId="10208"/>
    <cellStyle name="SAPBEXexcGood2 8 2 2 2 2" xfId="10209"/>
    <cellStyle name="SAPBEXexcGood2 8 2 2 2 2 2" xfId="10210"/>
    <cellStyle name="SAPBEXexcGood2 8 2 2 2 3" xfId="10211"/>
    <cellStyle name="SAPBEXexcGood2 8 2 2 3" xfId="10212"/>
    <cellStyle name="SAPBEXexcGood2 8 2 2 3 2" xfId="10213"/>
    <cellStyle name="SAPBEXexcGood2 8 2 2 3 2 2" xfId="10214"/>
    <cellStyle name="SAPBEXexcGood2 8 2 2 4" xfId="10215"/>
    <cellStyle name="SAPBEXexcGood2 8 2 2 4 2" xfId="10216"/>
    <cellStyle name="SAPBEXexcGood2 8 2 3" xfId="10217"/>
    <cellStyle name="SAPBEXexcGood2 8 2 3 2" xfId="10218"/>
    <cellStyle name="SAPBEXexcGood2 8 2 3 2 2" xfId="10219"/>
    <cellStyle name="SAPBEXexcGood2 8 2 3 3" xfId="10220"/>
    <cellStyle name="SAPBEXexcGood2 8 2 4" xfId="10221"/>
    <cellStyle name="SAPBEXexcGood2 8 2 4 2" xfId="10222"/>
    <cellStyle name="SAPBEXexcGood2 8 2 4 2 2" xfId="10223"/>
    <cellStyle name="SAPBEXexcGood2 8 2 5" xfId="10224"/>
    <cellStyle name="SAPBEXexcGood2 8 2 5 2" xfId="10225"/>
    <cellStyle name="SAPBEXexcGood2 8 2 6" xfId="34666"/>
    <cellStyle name="SAPBEXexcGood2 8 2 7" xfId="34667"/>
    <cellStyle name="SAPBEXexcGood2 8 20" xfId="34668"/>
    <cellStyle name="SAPBEXexcGood2 8 21" xfId="34669"/>
    <cellStyle name="SAPBEXexcGood2 8 22" xfId="34670"/>
    <cellStyle name="SAPBEXexcGood2 8 23" xfId="34671"/>
    <cellStyle name="SAPBEXexcGood2 8 24" xfId="34672"/>
    <cellStyle name="SAPBEXexcGood2 8 25" xfId="34673"/>
    <cellStyle name="SAPBEXexcGood2 8 26" xfId="34674"/>
    <cellStyle name="SAPBEXexcGood2 8 27" xfId="34675"/>
    <cellStyle name="SAPBEXexcGood2 8 28" xfId="48446"/>
    <cellStyle name="SAPBEXexcGood2 8 3" xfId="34676"/>
    <cellStyle name="SAPBEXexcGood2 8 4" xfId="34677"/>
    <cellStyle name="SAPBEXexcGood2 8 5" xfId="34678"/>
    <cellStyle name="SAPBEXexcGood2 8 6" xfId="34679"/>
    <cellStyle name="SAPBEXexcGood2 8 7" xfId="34680"/>
    <cellStyle name="SAPBEXexcGood2 8 8" xfId="34681"/>
    <cellStyle name="SAPBEXexcGood2 8 9" xfId="34682"/>
    <cellStyle name="SAPBEXexcGood2 9" xfId="1889"/>
    <cellStyle name="SAPBEXexcGood2 9 10" xfId="34683"/>
    <cellStyle name="SAPBEXexcGood2 9 11" xfId="34684"/>
    <cellStyle name="SAPBEXexcGood2 9 12" xfId="34685"/>
    <cellStyle name="SAPBEXexcGood2 9 13" xfId="34686"/>
    <cellStyle name="SAPBEXexcGood2 9 14" xfId="34687"/>
    <cellStyle name="SAPBEXexcGood2 9 15" xfId="34688"/>
    <cellStyle name="SAPBEXexcGood2 9 16" xfId="34689"/>
    <cellStyle name="SAPBEXexcGood2 9 17" xfId="34690"/>
    <cellStyle name="SAPBEXexcGood2 9 18" xfId="34691"/>
    <cellStyle name="SAPBEXexcGood2 9 19" xfId="34692"/>
    <cellStyle name="SAPBEXexcGood2 9 2" xfId="10226"/>
    <cellStyle name="SAPBEXexcGood2 9 2 2" xfId="10227"/>
    <cellStyle name="SAPBEXexcGood2 9 2 2 2" xfId="10228"/>
    <cellStyle name="SAPBEXexcGood2 9 2 2 2 2" xfId="10229"/>
    <cellStyle name="SAPBEXexcGood2 9 2 2 3" xfId="10230"/>
    <cellStyle name="SAPBEXexcGood2 9 2 3" xfId="10231"/>
    <cellStyle name="SAPBEXexcGood2 9 2 3 2" xfId="10232"/>
    <cellStyle name="SAPBEXexcGood2 9 2 3 2 2" xfId="10233"/>
    <cellStyle name="SAPBEXexcGood2 9 2 4" xfId="10234"/>
    <cellStyle name="SAPBEXexcGood2 9 2 4 2" xfId="10235"/>
    <cellStyle name="SAPBEXexcGood2 9 2 5" xfId="34693"/>
    <cellStyle name="SAPBEXexcGood2 9 2 6" xfId="34694"/>
    <cellStyle name="SAPBEXexcGood2 9 2 7" xfId="34695"/>
    <cellStyle name="SAPBEXexcGood2 9 20" xfId="34696"/>
    <cellStyle name="SAPBEXexcGood2 9 21" xfId="34697"/>
    <cellStyle name="SAPBEXexcGood2 9 22" xfId="34698"/>
    <cellStyle name="SAPBEXexcGood2 9 23" xfId="34699"/>
    <cellStyle name="SAPBEXexcGood2 9 24" xfId="34700"/>
    <cellStyle name="SAPBEXexcGood2 9 25" xfId="34701"/>
    <cellStyle name="SAPBEXexcGood2 9 26" xfId="34702"/>
    <cellStyle name="SAPBEXexcGood2 9 27" xfId="34703"/>
    <cellStyle name="SAPBEXexcGood2 9 28" xfId="48447"/>
    <cellStyle name="SAPBEXexcGood2 9 29" xfId="49778"/>
    <cellStyle name="SAPBEXexcGood2 9 3" xfId="34704"/>
    <cellStyle name="SAPBEXexcGood2 9 4" xfId="34705"/>
    <cellStyle name="SAPBEXexcGood2 9 5" xfId="34706"/>
    <cellStyle name="SAPBEXexcGood2 9 6" xfId="34707"/>
    <cellStyle name="SAPBEXexcGood2 9 7" xfId="34708"/>
    <cellStyle name="SAPBEXexcGood2 9 8" xfId="34709"/>
    <cellStyle name="SAPBEXexcGood2 9 9" xfId="34710"/>
    <cellStyle name="SAPBEXexcGood2_20120921_SF-grote-ronde-Liesbethdump2" xfId="425"/>
    <cellStyle name="SAPBEXexcGood3" xfId="130"/>
    <cellStyle name="SAPBEXexcGood3 10" xfId="10236"/>
    <cellStyle name="SAPBEXexcGood3 10 2" xfId="10237"/>
    <cellStyle name="SAPBEXexcGood3 10 2 2" xfId="10238"/>
    <cellStyle name="SAPBEXexcGood3 10 2 2 2" xfId="10239"/>
    <cellStyle name="SAPBEXexcGood3 10 2 3" xfId="10240"/>
    <cellStyle name="SAPBEXexcGood3 10 3" xfId="10241"/>
    <cellStyle name="SAPBEXexcGood3 10 3 2" xfId="10242"/>
    <cellStyle name="SAPBEXexcGood3 10 3 2 2" xfId="10243"/>
    <cellStyle name="SAPBEXexcGood3 10 4" xfId="10244"/>
    <cellStyle name="SAPBEXexcGood3 10 4 2" xfId="10245"/>
    <cellStyle name="SAPBEXexcGood3 10 5" xfId="34711"/>
    <cellStyle name="SAPBEXexcGood3 10 6" xfId="34712"/>
    <cellStyle name="SAPBEXexcGood3 10 7" xfId="34713"/>
    <cellStyle name="SAPBEXexcGood3 11" xfId="34714"/>
    <cellStyle name="SAPBEXexcGood3 12" xfId="34715"/>
    <cellStyle name="SAPBEXexcGood3 13" xfId="34716"/>
    <cellStyle name="SAPBEXexcGood3 14" xfId="34717"/>
    <cellStyle name="SAPBEXexcGood3 15" xfId="34718"/>
    <cellStyle name="SAPBEXexcGood3 16" xfId="34719"/>
    <cellStyle name="SAPBEXexcGood3 17" xfId="34720"/>
    <cellStyle name="SAPBEXexcGood3 18" xfId="34721"/>
    <cellStyle name="SAPBEXexcGood3 19" xfId="34722"/>
    <cellStyle name="SAPBEXexcGood3 2" xfId="426"/>
    <cellStyle name="SAPBEXexcGood3 2 10" xfId="34723"/>
    <cellStyle name="SAPBEXexcGood3 2 11" xfId="34724"/>
    <cellStyle name="SAPBEXexcGood3 2 12" xfId="34725"/>
    <cellStyle name="SAPBEXexcGood3 2 13" xfId="34726"/>
    <cellStyle name="SAPBEXexcGood3 2 14" xfId="34727"/>
    <cellStyle name="SAPBEXexcGood3 2 15" xfId="34728"/>
    <cellStyle name="SAPBEXexcGood3 2 16" xfId="34729"/>
    <cellStyle name="SAPBEXexcGood3 2 17" xfId="34730"/>
    <cellStyle name="SAPBEXexcGood3 2 18" xfId="34731"/>
    <cellStyle name="SAPBEXexcGood3 2 19" xfId="34732"/>
    <cellStyle name="SAPBEXexcGood3 2 2" xfId="526"/>
    <cellStyle name="SAPBEXexcGood3 2 2 10" xfId="34733"/>
    <cellStyle name="SAPBEXexcGood3 2 2 11" xfId="34734"/>
    <cellStyle name="SAPBEXexcGood3 2 2 12" xfId="34735"/>
    <cellStyle name="SAPBEXexcGood3 2 2 13" xfId="34736"/>
    <cellStyle name="SAPBEXexcGood3 2 2 14" xfId="34737"/>
    <cellStyle name="SAPBEXexcGood3 2 2 15" xfId="34738"/>
    <cellStyle name="SAPBEXexcGood3 2 2 16" xfId="34739"/>
    <cellStyle name="SAPBEXexcGood3 2 2 17" xfId="34740"/>
    <cellStyle name="SAPBEXexcGood3 2 2 18" xfId="34741"/>
    <cellStyle name="SAPBEXexcGood3 2 2 19" xfId="34742"/>
    <cellStyle name="SAPBEXexcGood3 2 2 2" xfId="911"/>
    <cellStyle name="SAPBEXexcGood3 2 2 2 10" xfId="34743"/>
    <cellStyle name="SAPBEXexcGood3 2 2 2 11" xfId="34744"/>
    <cellStyle name="SAPBEXexcGood3 2 2 2 12" xfId="34745"/>
    <cellStyle name="SAPBEXexcGood3 2 2 2 13" xfId="34746"/>
    <cellStyle name="SAPBEXexcGood3 2 2 2 14" xfId="34747"/>
    <cellStyle name="SAPBEXexcGood3 2 2 2 15" xfId="34748"/>
    <cellStyle name="SAPBEXexcGood3 2 2 2 16" xfId="34749"/>
    <cellStyle name="SAPBEXexcGood3 2 2 2 17" xfId="34750"/>
    <cellStyle name="SAPBEXexcGood3 2 2 2 18" xfId="34751"/>
    <cellStyle name="SAPBEXexcGood3 2 2 2 19" xfId="34752"/>
    <cellStyle name="SAPBEXexcGood3 2 2 2 2" xfId="1890"/>
    <cellStyle name="SAPBEXexcGood3 2 2 2 2 2" xfId="10246"/>
    <cellStyle name="SAPBEXexcGood3 2 2 2 2 2 2" xfId="10247"/>
    <cellStyle name="SAPBEXexcGood3 2 2 2 2 2 2 2" xfId="10248"/>
    <cellStyle name="SAPBEXexcGood3 2 2 2 2 2 2 2 2" xfId="10249"/>
    <cellStyle name="SAPBEXexcGood3 2 2 2 2 2 2 3" xfId="10250"/>
    <cellStyle name="SAPBEXexcGood3 2 2 2 2 2 3" xfId="10251"/>
    <cellStyle name="SAPBEXexcGood3 2 2 2 2 2 3 2" xfId="10252"/>
    <cellStyle name="SAPBEXexcGood3 2 2 2 2 2 3 2 2" xfId="10253"/>
    <cellStyle name="SAPBEXexcGood3 2 2 2 2 2 4" xfId="10254"/>
    <cellStyle name="SAPBEXexcGood3 2 2 2 2 2 4 2" xfId="10255"/>
    <cellStyle name="SAPBEXexcGood3 2 2 2 2 3" xfId="10256"/>
    <cellStyle name="SAPBEXexcGood3 2 2 2 2 3 2" xfId="10257"/>
    <cellStyle name="SAPBEXexcGood3 2 2 2 2 3 2 2" xfId="10258"/>
    <cellStyle name="SAPBEXexcGood3 2 2 2 2 3 3" xfId="10259"/>
    <cellStyle name="SAPBEXexcGood3 2 2 2 2 4" xfId="10260"/>
    <cellStyle name="SAPBEXexcGood3 2 2 2 2 4 2" xfId="10261"/>
    <cellStyle name="SAPBEXexcGood3 2 2 2 2 4 2 2" xfId="10262"/>
    <cellStyle name="SAPBEXexcGood3 2 2 2 2 5" xfId="10263"/>
    <cellStyle name="SAPBEXexcGood3 2 2 2 2 5 2" xfId="10264"/>
    <cellStyle name="SAPBEXexcGood3 2 2 2 2 6" xfId="34753"/>
    <cellStyle name="SAPBEXexcGood3 2 2 2 2 7" xfId="34754"/>
    <cellStyle name="SAPBEXexcGood3 2 2 2 2 8" xfId="49803"/>
    <cellStyle name="SAPBEXexcGood3 2 2 2 20" xfId="34755"/>
    <cellStyle name="SAPBEXexcGood3 2 2 2 21" xfId="34756"/>
    <cellStyle name="SAPBEXexcGood3 2 2 2 22" xfId="34757"/>
    <cellStyle name="SAPBEXexcGood3 2 2 2 23" xfId="34758"/>
    <cellStyle name="SAPBEXexcGood3 2 2 2 24" xfId="34759"/>
    <cellStyle name="SAPBEXexcGood3 2 2 2 25" xfId="34760"/>
    <cellStyle name="SAPBEXexcGood3 2 2 2 26" xfId="34761"/>
    <cellStyle name="SAPBEXexcGood3 2 2 2 27" xfId="34762"/>
    <cellStyle name="SAPBEXexcGood3 2 2 2 28" xfId="48448"/>
    <cellStyle name="SAPBEXexcGood3 2 2 2 29" xfId="49288"/>
    <cellStyle name="SAPBEXexcGood3 2 2 2 3" xfId="34763"/>
    <cellStyle name="SAPBEXexcGood3 2 2 2 4" xfId="34764"/>
    <cellStyle name="SAPBEXexcGood3 2 2 2 5" xfId="34765"/>
    <cellStyle name="SAPBEXexcGood3 2 2 2 6" xfId="34766"/>
    <cellStyle name="SAPBEXexcGood3 2 2 2 7" xfId="34767"/>
    <cellStyle name="SAPBEXexcGood3 2 2 2 8" xfId="34768"/>
    <cellStyle name="SAPBEXexcGood3 2 2 2 9" xfId="34769"/>
    <cellStyle name="SAPBEXexcGood3 2 2 20" xfId="34770"/>
    <cellStyle name="SAPBEXexcGood3 2 2 21" xfId="34771"/>
    <cellStyle name="SAPBEXexcGood3 2 2 22" xfId="34772"/>
    <cellStyle name="SAPBEXexcGood3 2 2 23" xfId="34773"/>
    <cellStyle name="SAPBEXexcGood3 2 2 24" xfId="34774"/>
    <cellStyle name="SAPBEXexcGood3 2 2 25" xfId="34775"/>
    <cellStyle name="SAPBEXexcGood3 2 2 26" xfId="34776"/>
    <cellStyle name="SAPBEXexcGood3 2 2 27" xfId="34777"/>
    <cellStyle name="SAPBEXexcGood3 2 2 28" xfId="34778"/>
    <cellStyle name="SAPBEXexcGood3 2 2 29" xfId="34779"/>
    <cellStyle name="SAPBEXexcGood3 2 2 3" xfId="912"/>
    <cellStyle name="SAPBEXexcGood3 2 2 3 10" xfId="34780"/>
    <cellStyle name="SAPBEXexcGood3 2 2 3 11" xfId="34781"/>
    <cellStyle name="SAPBEXexcGood3 2 2 3 12" xfId="34782"/>
    <cellStyle name="SAPBEXexcGood3 2 2 3 13" xfId="34783"/>
    <cellStyle name="SAPBEXexcGood3 2 2 3 14" xfId="34784"/>
    <cellStyle name="SAPBEXexcGood3 2 2 3 15" xfId="34785"/>
    <cellStyle name="SAPBEXexcGood3 2 2 3 16" xfId="34786"/>
    <cellStyle name="SAPBEXexcGood3 2 2 3 17" xfId="34787"/>
    <cellStyle name="SAPBEXexcGood3 2 2 3 18" xfId="34788"/>
    <cellStyle name="SAPBEXexcGood3 2 2 3 19" xfId="34789"/>
    <cellStyle name="SAPBEXexcGood3 2 2 3 2" xfId="1891"/>
    <cellStyle name="SAPBEXexcGood3 2 2 3 2 2" xfId="10265"/>
    <cellStyle name="SAPBEXexcGood3 2 2 3 2 2 2" xfId="10266"/>
    <cellStyle name="SAPBEXexcGood3 2 2 3 2 2 2 2" xfId="10267"/>
    <cellStyle name="SAPBEXexcGood3 2 2 3 2 2 2 2 2" xfId="10268"/>
    <cellStyle name="SAPBEXexcGood3 2 2 3 2 2 2 3" xfId="10269"/>
    <cellStyle name="SAPBEXexcGood3 2 2 3 2 2 3" xfId="10270"/>
    <cellStyle name="SAPBEXexcGood3 2 2 3 2 2 3 2" xfId="10271"/>
    <cellStyle name="SAPBEXexcGood3 2 2 3 2 2 3 2 2" xfId="10272"/>
    <cellStyle name="SAPBEXexcGood3 2 2 3 2 2 4" xfId="10273"/>
    <cellStyle name="SAPBEXexcGood3 2 2 3 2 2 4 2" xfId="10274"/>
    <cellStyle name="SAPBEXexcGood3 2 2 3 2 3" xfId="10275"/>
    <cellStyle name="SAPBEXexcGood3 2 2 3 2 3 2" xfId="10276"/>
    <cellStyle name="SAPBEXexcGood3 2 2 3 2 3 2 2" xfId="10277"/>
    <cellStyle name="SAPBEXexcGood3 2 2 3 2 3 3" xfId="10278"/>
    <cellStyle name="SAPBEXexcGood3 2 2 3 2 4" xfId="10279"/>
    <cellStyle name="SAPBEXexcGood3 2 2 3 2 4 2" xfId="10280"/>
    <cellStyle name="SAPBEXexcGood3 2 2 3 2 4 2 2" xfId="10281"/>
    <cellStyle name="SAPBEXexcGood3 2 2 3 2 5" xfId="10282"/>
    <cellStyle name="SAPBEXexcGood3 2 2 3 2 5 2" xfId="10283"/>
    <cellStyle name="SAPBEXexcGood3 2 2 3 2 6" xfId="34790"/>
    <cellStyle name="SAPBEXexcGood3 2 2 3 2 7" xfId="34791"/>
    <cellStyle name="SAPBEXexcGood3 2 2 3 2 8" xfId="49804"/>
    <cellStyle name="SAPBEXexcGood3 2 2 3 20" xfId="34792"/>
    <cellStyle name="SAPBEXexcGood3 2 2 3 21" xfId="34793"/>
    <cellStyle name="SAPBEXexcGood3 2 2 3 22" xfId="34794"/>
    <cellStyle name="SAPBEXexcGood3 2 2 3 23" xfId="34795"/>
    <cellStyle name="SAPBEXexcGood3 2 2 3 24" xfId="34796"/>
    <cellStyle name="SAPBEXexcGood3 2 2 3 25" xfId="34797"/>
    <cellStyle name="SAPBEXexcGood3 2 2 3 26" xfId="34798"/>
    <cellStyle name="SAPBEXexcGood3 2 2 3 27" xfId="34799"/>
    <cellStyle name="SAPBEXexcGood3 2 2 3 28" xfId="48449"/>
    <cellStyle name="SAPBEXexcGood3 2 2 3 29" xfId="49289"/>
    <cellStyle name="SAPBEXexcGood3 2 2 3 3" xfId="34800"/>
    <cellStyle name="SAPBEXexcGood3 2 2 3 4" xfId="34801"/>
    <cellStyle name="SAPBEXexcGood3 2 2 3 5" xfId="34802"/>
    <cellStyle name="SAPBEXexcGood3 2 2 3 6" xfId="34803"/>
    <cellStyle name="SAPBEXexcGood3 2 2 3 7" xfId="34804"/>
    <cellStyle name="SAPBEXexcGood3 2 2 3 8" xfId="34805"/>
    <cellStyle name="SAPBEXexcGood3 2 2 3 9" xfId="34806"/>
    <cellStyle name="SAPBEXexcGood3 2 2 30" xfId="34807"/>
    <cellStyle name="SAPBEXexcGood3 2 2 31" xfId="34808"/>
    <cellStyle name="SAPBEXexcGood3 2 2 32" xfId="34809"/>
    <cellStyle name="SAPBEXexcGood3 2 2 33" xfId="48450"/>
    <cellStyle name="SAPBEXexcGood3 2 2 34" xfId="49287"/>
    <cellStyle name="SAPBEXexcGood3 2 2 4" xfId="913"/>
    <cellStyle name="SAPBEXexcGood3 2 2 4 10" xfId="34810"/>
    <cellStyle name="SAPBEXexcGood3 2 2 4 11" xfId="34811"/>
    <cellStyle name="SAPBEXexcGood3 2 2 4 12" xfId="34812"/>
    <cellStyle name="SAPBEXexcGood3 2 2 4 13" xfId="34813"/>
    <cellStyle name="SAPBEXexcGood3 2 2 4 14" xfId="34814"/>
    <cellStyle name="SAPBEXexcGood3 2 2 4 15" xfId="34815"/>
    <cellStyle name="SAPBEXexcGood3 2 2 4 16" xfId="34816"/>
    <cellStyle name="SAPBEXexcGood3 2 2 4 17" xfId="34817"/>
    <cellStyle name="SAPBEXexcGood3 2 2 4 18" xfId="34818"/>
    <cellStyle name="SAPBEXexcGood3 2 2 4 19" xfId="34819"/>
    <cellStyle name="SAPBEXexcGood3 2 2 4 2" xfId="1892"/>
    <cellStyle name="SAPBEXexcGood3 2 2 4 2 2" xfId="10284"/>
    <cellStyle name="SAPBEXexcGood3 2 2 4 2 2 2" xfId="10285"/>
    <cellStyle name="SAPBEXexcGood3 2 2 4 2 2 2 2" xfId="10286"/>
    <cellStyle name="SAPBEXexcGood3 2 2 4 2 2 2 2 2" xfId="10287"/>
    <cellStyle name="SAPBEXexcGood3 2 2 4 2 2 2 3" xfId="10288"/>
    <cellStyle name="SAPBEXexcGood3 2 2 4 2 2 3" xfId="10289"/>
    <cellStyle name="SAPBEXexcGood3 2 2 4 2 2 3 2" xfId="10290"/>
    <cellStyle name="SAPBEXexcGood3 2 2 4 2 2 3 2 2" xfId="10291"/>
    <cellStyle name="SAPBEXexcGood3 2 2 4 2 2 4" xfId="10292"/>
    <cellStyle name="SAPBEXexcGood3 2 2 4 2 2 4 2" xfId="10293"/>
    <cellStyle name="SAPBEXexcGood3 2 2 4 2 3" xfId="10294"/>
    <cellStyle name="SAPBEXexcGood3 2 2 4 2 3 2" xfId="10295"/>
    <cellStyle name="SAPBEXexcGood3 2 2 4 2 3 2 2" xfId="10296"/>
    <cellStyle name="SAPBEXexcGood3 2 2 4 2 3 3" xfId="10297"/>
    <cellStyle name="SAPBEXexcGood3 2 2 4 2 4" xfId="10298"/>
    <cellStyle name="SAPBEXexcGood3 2 2 4 2 4 2" xfId="10299"/>
    <cellStyle name="SAPBEXexcGood3 2 2 4 2 4 2 2" xfId="10300"/>
    <cellStyle name="SAPBEXexcGood3 2 2 4 2 5" xfId="10301"/>
    <cellStyle name="SAPBEXexcGood3 2 2 4 2 5 2" xfId="10302"/>
    <cellStyle name="SAPBEXexcGood3 2 2 4 2 6" xfId="34820"/>
    <cellStyle name="SAPBEXexcGood3 2 2 4 2 7" xfId="34821"/>
    <cellStyle name="SAPBEXexcGood3 2 2 4 2 8" xfId="49805"/>
    <cellStyle name="SAPBEXexcGood3 2 2 4 20" xfId="34822"/>
    <cellStyle name="SAPBEXexcGood3 2 2 4 21" xfId="34823"/>
    <cellStyle name="SAPBEXexcGood3 2 2 4 22" xfId="34824"/>
    <cellStyle name="SAPBEXexcGood3 2 2 4 23" xfId="34825"/>
    <cellStyle name="SAPBEXexcGood3 2 2 4 24" xfId="34826"/>
    <cellStyle name="SAPBEXexcGood3 2 2 4 25" xfId="34827"/>
    <cellStyle name="SAPBEXexcGood3 2 2 4 26" xfId="34828"/>
    <cellStyle name="SAPBEXexcGood3 2 2 4 27" xfId="34829"/>
    <cellStyle name="SAPBEXexcGood3 2 2 4 28" xfId="48451"/>
    <cellStyle name="SAPBEXexcGood3 2 2 4 29" xfId="49290"/>
    <cellStyle name="SAPBEXexcGood3 2 2 4 3" xfId="34830"/>
    <cellStyle name="SAPBEXexcGood3 2 2 4 4" xfId="34831"/>
    <cellStyle name="SAPBEXexcGood3 2 2 4 5" xfId="34832"/>
    <cellStyle name="SAPBEXexcGood3 2 2 4 6" xfId="34833"/>
    <cellStyle name="SAPBEXexcGood3 2 2 4 7" xfId="34834"/>
    <cellStyle name="SAPBEXexcGood3 2 2 4 8" xfId="34835"/>
    <cellStyle name="SAPBEXexcGood3 2 2 4 9" xfId="34836"/>
    <cellStyle name="SAPBEXexcGood3 2 2 5" xfId="914"/>
    <cellStyle name="SAPBEXexcGood3 2 2 5 10" xfId="34837"/>
    <cellStyle name="SAPBEXexcGood3 2 2 5 11" xfId="34838"/>
    <cellStyle name="SAPBEXexcGood3 2 2 5 12" xfId="34839"/>
    <cellStyle name="SAPBEXexcGood3 2 2 5 13" xfId="34840"/>
    <cellStyle name="SAPBEXexcGood3 2 2 5 14" xfId="34841"/>
    <cellStyle name="SAPBEXexcGood3 2 2 5 15" xfId="34842"/>
    <cellStyle name="SAPBEXexcGood3 2 2 5 16" xfId="34843"/>
    <cellStyle name="SAPBEXexcGood3 2 2 5 17" xfId="34844"/>
    <cellStyle name="SAPBEXexcGood3 2 2 5 18" xfId="34845"/>
    <cellStyle name="SAPBEXexcGood3 2 2 5 19" xfId="34846"/>
    <cellStyle name="SAPBEXexcGood3 2 2 5 2" xfId="1893"/>
    <cellStyle name="SAPBEXexcGood3 2 2 5 2 2" xfId="10303"/>
    <cellStyle name="SAPBEXexcGood3 2 2 5 2 2 2" xfId="10304"/>
    <cellStyle name="SAPBEXexcGood3 2 2 5 2 2 2 2" xfId="10305"/>
    <cellStyle name="SAPBEXexcGood3 2 2 5 2 2 2 2 2" xfId="10306"/>
    <cellStyle name="SAPBEXexcGood3 2 2 5 2 2 2 3" xfId="10307"/>
    <cellStyle name="SAPBEXexcGood3 2 2 5 2 2 3" xfId="10308"/>
    <cellStyle name="SAPBEXexcGood3 2 2 5 2 2 3 2" xfId="10309"/>
    <cellStyle name="SAPBEXexcGood3 2 2 5 2 2 3 2 2" xfId="10310"/>
    <cellStyle name="SAPBEXexcGood3 2 2 5 2 2 4" xfId="10311"/>
    <cellStyle name="SAPBEXexcGood3 2 2 5 2 2 4 2" xfId="10312"/>
    <cellStyle name="SAPBEXexcGood3 2 2 5 2 3" xfId="10313"/>
    <cellStyle name="SAPBEXexcGood3 2 2 5 2 3 2" xfId="10314"/>
    <cellStyle name="SAPBEXexcGood3 2 2 5 2 3 2 2" xfId="10315"/>
    <cellStyle name="SAPBEXexcGood3 2 2 5 2 3 3" xfId="10316"/>
    <cellStyle name="SAPBEXexcGood3 2 2 5 2 4" xfId="10317"/>
    <cellStyle name="SAPBEXexcGood3 2 2 5 2 4 2" xfId="10318"/>
    <cellStyle name="SAPBEXexcGood3 2 2 5 2 4 2 2" xfId="10319"/>
    <cellStyle name="SAPBEXexcGood3 2 2 5 2 5" xfId="10320"/>
    <cellStyle name="SAPBEXexcGood3 2 2 5 2 5 2" xfId="10321"/>
    <cellStyle name="SAPBEXexcGood3 2 2 5 2 6" xfId="34847"/>
    <cellStyle name="SAPBEXexcGood3 2 2 5 2 7" xfId="34848"/>
    <cellStyle name="SAPBEXexcGood3 2 2 5 2 8" xfId="49806"/>
    <cellStyle name="SAPBEXexcGood3 2 2 5 20" xfId="34849"/>
    <cellStyle name="SAPBEXexcGood3 2 2 5 21" xfId="34850"/>
    <cellStyle name="SAPBEXexcGood3 2 2 5 22" xfId="34851"/>
    <cellStyle name="SAPBEXexcGood3 2 2 5 23" xfId="34852"/>
    <cellStyle name="SAPBEXexcGood3 2 2 5 24" xfId="34853"/>
    <cellStyle name="SAPBEXexcGood3 2 2 5 25" xfId="34854"/>
    <cellStyle name="SAPBEXexcGood3 2 2 5 26" xfId="34855"/>
    <cellStyle name="SAPBEXexcGood3 2 2 5 27" xfId="34856"/>
    <cellStyle name="SAPBEXexcGood3 2 2 5 28" xfId="48452"/>
    <cellStyle name="SAPBEXexcGood3 2 2 5 29" xfId="49291"/>
    <cellStyle name="SAPBEXexcGood3 2 2 5 3" xfId="34857"/>
    <cellStyle name="SAPBEXexcGood3 2 2 5 4" xfId="34858"/>
    <cellStyle name="SAPBEXexcGood3 2 2 5 5" xfId="34859"/>
    <cellStyle name="SAPBEXexcGood3 2 2 5 6" xfId="34860"/>
    <cellStyle name="SAPBEXexcGood3 2 2 5 7" xfId="34861"/>
    <cellStyle name="SAPBEXexcGood3 2 2 5 8" xfId="34862"/>
    <cellStyle name="SAPBEXexcGood3 2 2 5 9" xfId="34863"/>
    <cellStyle name="SAPBEXexcGood3 2 2 6" xfId="915"/>
    <cellStyle name="SAPBEXexcGood3 2 2 6 10" xfId="34864"/>
    <cellStyle name="SAPBEXexcGood3 2 2 6 11" xfId="34865"/>
    <cellStyle name="SAPBEXexcGood3 2 2 6 12" xfId="34866"/>
    <cellStyle name="SAPBEXexcGood3 2 2 6 13" xfId="34867"/>
    <cellStyle name="SAPBEXexcGood3 2 2 6 14" xfId="34868"/>
    <cellStyle name="SAPBEXexcGood3 2 2 6 15" xfId="34869"/>
    <cellStyle name="SAPBEXexcGood3 2 2 6 16" xfId="34870"/>
    <cellStyle name="SAPBEXexcGood3 2 2 6 17" xfId="34871"/>
    <cellStyle name="SAPBEXexcGood3 2 2 6 18" xfId="34872"/>
    <cellStyle name="SAPBEXexcGood3 2 2 6 19" xfId="34873"/>
    <cellStyle name="SAPBEXexcGood3 2 2 6 2" xfId="1894"/>
    <cellStyle name="SAPBEXexcGood3 2 2 6 2 2" xfId="10322"/>
    <cellStyle name="SAPBEXexcGood3 2 2 6 2 2 2" xfId="10323"/>
    <cellStyle name="SAPBEXexcGood3 2 2 6 2 2 2 2" xfId="10324"/>
    <cellStyle name="SAPBEXexcGood3 2 2 6 2 2 2 2 2" xfId="10325"/>
    <cellStyle name="SAPBEXexcGood3 2 2 6 2 2 2 3" xfId="10326"/>
    <cellStyle name="SAPBEXexcGood3 2 2 6 2 2 3" xfId="10327"/>
    <cellStyle name="SAPBEXexcGood3 2 2 6 2 2 3 2" xfId="10328"/>
    <cellStyle name="SAPBEXexcGood3 2 2 6 2 2 3 2 2" xfId="10329"/>
    <cellStyle name="SAPBEXexcGood3 2 2 6 2 2 4" xfId="10330"/>
    <cellStyle name="SAPBEXexcGood3 2 2 6 2 2 4 2" xfId="10331"/>
    <cellStyle name="SAPBEXexcGood3 2 2 6 2 3" xfId="10332"/>
    <cellStyle name="SAPBEXexcGood3 2 2 6 2 3 2" xfId="10333"/>
    <cellStyle name="SAPBEXexcGood3 2 2 6 2 3 2 2" xfId="10334"/>
    <cellStyle name="SAPBEXexcGood3 2 2 6 2 3 3" xfId="10335"/>
    <cellStyle name="SAPBEXexcGood3 2 2 6 2 4" xfId="10336"/>
    <cellStyle name="SAPBEXexcGood3 2 2 6 2 4 2" xfId="10337"/>
    <cellStyle name="SAPBEXexcGood3 2 2 6 2 4 2 2" xfId="10338"/>
    <cellStyle name="SAPBEXexcGood3 2 2 6 2 5" xfId="10339"/>
    <cellStyle name="SAPBEXexcGood3 2 2 6 2 5 2" xfId="10340"/>
    <cellStyle name="SAPBEXexcGood3 2 2 6 2 6" xfId="34874"/>
    <cellStyle name="SAPBEXexcGood3 2 2 6 2 7" xfId="34875"/>
    <cellStyle name="SAPBEXexcGood3 2 2 6 2 8" xfId="49807"/>
    <cellStyle name="SAPBEXexcGood3 2 2 6 20" xfId="34876"/>
    <cellStyle name="SAPBEXexcGood3 2 2 6 21" xfId="34877"/>
    <cellStyle name="SAPBEXexcGood3 2 2 6 22" xfId="34878"/>
    <cellStyle name="SAPBEXexcGood3 2 2 6 23" xfId="34879"/>
    <cellStyle name="SAPBEXexcGood3 2 2 6 24" xfId="34880"/>
    <cellStyle name="SAPBEXexcGood3 2 2 6 25" xfId="34881"/>
    <cellStyle name="SAPBEXexcGood3 2 2 6 26" xfId="34882"/>
    <cellStyle name="SAPBEXexcGood3 2 2 6 27" xfId="34883"/>
    <cellStyle name="SAPBEXexcGood3 2 2 6 28" xfId="48453"/>
    <cellStyle name="SAPBEXexcGood3 2 2 6 29" xfId="49292"/>
    <cellStyle name="SAPBEXexcGood3 2 2 6 3" xfId="34884"/>
    <cellStyle name="SAPBEXexcGood3 2 2 6 4" xfId="34885"/>
    <cellStyle name="SAPBEXexcGood3 2 2 6 5" xfId="34886"/>
    <cellStyle name="SAPBEXexcGood3 2 2 6 6" xfId="34887"/>
    <cellStyle name="SAPBEXexcGood3 2 2 6 7" xfId="34888"/>
    <cellStyle name="SAPBEXexcGood3 2 2 6 8" xfId="34889"/>
    <cellStyle name="SAPBEXexcGood3 2 2 6 9" xfId="34890"/>
    <cellStyle name="SAPBEXexcGood3 2 2 7" xfId="1895"/>
    <cellStyle name="SAPBEXexcGood3 2 2 7 2" xfId="10341"/>
    <cellStyle name="SAPBEXexcGood3 2 2 7 2 2" xfId="10342"/>
    <cellStyle name="SAPBEXexcGood3 2 2 7 2 2 2" xfId="10343"/>
    <cellStyle name="SAPBEXexcGood3 2 2 7 2 2 2 2" xfId="10344"/>
    <cellStyle name="SAPBEXexcGood3 2 2 7 2 2 3" xfId="10345"/>
    <cellStyle name="SAPBEXexcGood3 2 2 7 2 3" xfId="10346"/>
    <cellStyle name="SAPBEXexcGood3 2 2 7 2 3 2" xfId="10347"/>
    <cellStyle name="SAPBEXexcGood3 2 2 7 2 3 2 2" xfId="10348"/>
    <cellStyle name="SAPBEXexcGood3 2 2 7 2 4" xfId="10349"/>
    <cellStyle name="SAPBEXexcGood3 2 2 7 2 4 2" xfId="10350"/>
    <cellStyle name="SAPBEXexcGood3 2 2 7 3" xfId="10351"/>
    <cellStyle name="SAPBEXexcGood3 2 2 7 3 2" xfId="10352"/>
    <cellStyle name="SAPBEXexcGood3 2 2 7 3 2 2" xfId="10353"/>
    <cellStyle name="SAPBEXexcGood3 2 2 7 3 3" xfId="10354"/>
    <cellStyle name="SAPBEXexcGood3 2 2 7 4" xfId="10355"/>
    <cellStyle name="SAPBEXexcGood3 2 2 7 4 2" xfId="10356"/>
    <cellStyle name="SAPBEXexcGood3 2 2 7 4 2 2" xfId="10357"/>
    <cellStyle name="SAPBEXexcGood3 2 2 7 5" xfId="10358"/>
    <cellStyle name="SAPBEXexcGood3 2 2 7 5 2" xfId="10359"/>
    <cellStyle name="SAPBEXexcGood3 2 2 7 6" xfId="34891"/>
    <cellStyle name="SAPBEXexcGood3 2 2 7 7" xfId="34892"/>
    <cellStyle name="SAPBEXexcGood3 2 2 7 8" xfId="49802"/>
    <cellStyle name="SAPBEXexcGood3 2 2 8" xfId="34893"/>
    <cellStyle name="SAPBEXexcGood3 2 2 9" xfId="34894"/>
    <cellStyle name="SAPBEXexcGood3 2 20" xfId="34895"/>
    <cellStyle name="SAPBEXexcGood3 2 21" xfId="34896"/>
    <cellStyle name="SAPBEXexcGood3 2 22" xfId="34897"/>
    <cellStyle name="SAPBEXexcGood3 2 23" xfId="34898"/>
    <cellStyle name="SAPBEXexcGood3 2 24" xfId="34899"/>
    <cellStyle name="SAPBEXexcGood3 2 25" xfId="34900"/>
    <cellStyle name="SAPBEXexcGood3 2 26" xfId="34901"/>
    <cellStyle name="SAPBEXexcGood3 2 27" xfId="34902"/>
    <cellStyle name="SAPBEXexcGood3 2 28" xfId="34903"/>
    <cellStyle name="SAPBEXexcGood3 2 29" xfId="34904"/>
    <cellStyle name="SAPBEXexcGood3 2 3" xfId="916"/>
    <cellStyle name="SAPBEXexcGood3 2 3 10" xfId="34905"/>
    <cellStyle name="SAPBEXexcGood3 2 3 11" xfId="34906"/>
    <cellStyle name="SAPBEXexcGood3 2 3 12" xfId="34907"/>
    <cellStyle name="SAPBEXexcGood3 2 3 13" xfId="34908"/>
    <cellStyle name="SAPBEXexcGood3 2 3 14" xfId="34909"/>
    <cellStyle name="SAPBEXexcGood3 2 3 15" xfId="34910"/>
    <cellStyle name="SAPBEXexcGood3 2 3 16" xfId="34911"/>
    <cellStyle name="SAPBEXexcGood3 2 3 17" xfId="34912"/>
    <cellStyle name="SAPBEXexcGood3 2 3 18" xfId="34913"/>
    <cellStyle name="SAPBEXexcGood3 2 3 19" xfId="34914"/>
    <cellStyle name="SAPBEXexcGood3 2 3 2" xfId="1896"/>
    <cellStyle name="SAPBEXexcGood3 2 3 2 2" xfId="10360"/>
    <cellStyle name="SAPBEXexcGood3 2 3 2 2 2" xfId="10361"/>
    <cellStyle name="SAPBEXexcGood3 2 3 2 2 2 2" xfId="10362"/>
    <cellStyle name="SAPBEXexcGood3 2 3 2 2 2 2 2" xfId="10363"/>
    <cellStyle name="SAPBEXexcGood3 2 3 2 2 2 3" xfId="10364"/>
    <cellStyle name="SAPBEXexcGood3 2 3 2 2 3" xfId="10365"/>
    <cellStyle name="SAPBEXexcGood3 2 3 2 2 3 2" xfId="10366"/>
    <cellStyle name="SAPBEXexcGood3 2 3 2 2 3 2 2" xfId="10367"/>
    <cellStyle name="SAPBEXexcGood3 2 3 2 2 4" xfId="10368"/>
    <cellStyle name="SAPBEXexcGood3 2 3 2 2 4 2" xfId="10369"/>
    <cellStyle name="SAPBEXexcGood3 2 3 2 3" xfId="10370"/>
    <cellStyle name="SAPBEXexcGood3 2 3 2 3 2" xfId="10371"/>
    <cellStyle name="SAPBEXexcGood3 2 3 2 3 2 2" xfId="10372"/>
    <cellStyle name="SAPBEXexcGood3 2 3 2 3 3" xfId="10373"/>
    <cellStyle name="SAPBEXexcGood3 2 3 2 4" xfId="10374"/>
    <cellStyle name="SAPBEXexcGood3 2 3 2 4 2" xfId="10375"/>
    <cellStyle name="SAPBEXexcGood3 2 3 2 4 2 2" xfId="10376"/>
    <cellStyle name="SAPBEXexcGood3 2 3 2 5" xfId="10377"/>
    <cellStyle name="SAPBEXexcGood3 2 3 2 5 2" xfId="10378"/>
    <cellStyle name="SAPBEXexcGood3 2 3 2 6" xfId="34915"/>
    <cellStyle name="SAPBEXexcGood3 2 3 2 7" xfId="34916"/>
    <cellStyle name="SAPBEXexcGood3 2 3 2 8" xfId="49808"/>
    <cellStyle name="SAPBEXexcGood3 2 3 20" xfId="34917"/>
    <cellStyle name="SAPBEXexcGood3 2 3 21" xfId="34918"/>
    <cellStyle name="SAPBEXexcGood3 2 3 22" xfId="34919"/>
    <cellStyle name="SAPBEXexcGood3 2 3 23" xfId="34920"/>
    <cellStyle name="SAPBEXexcGood3 2 3 24" xfId="34921"/>
    <cellStyle name="SAPBEXexcGood3 2 3 25" xfId="34922"/>
    <cellStyle name="SAPBEXexcGood3 2 3 26" xfId="34923"/>
    <cellStyle name="SAPBEXexcGood3 2 3 27" xfId="34924"/>
    <cellStyle name="SAPBEXexcGood3 2 3 28" xfId="48454"/>
    <cellStyle name="SAPBEXexcGood3 2 3 29" xfId="49293"/>
    <cellStyle name="SAPBEXexcGood3 2 3 3" xfId="34925"/>
    <cellStyle name="SAPBEXexcGood3 2 3 4" xfId="34926"/>
    <cellStyle name="SAPBEXexcGood3 2 3 5" xfId="34927"/>
    <cellStyle name="SAPBEXexcGood3 2 3 6" xfId="34928"/>
    <cellStyle name="SAPBEXexcGood3 2 3 7" xfId="34929"/>
    <cellStyle name="SAPBEXexcGood3 2 3 8" xfId="34930"/>
    <cellStyle name="SAPBEXexcGood3 2 3 9" xfId="34931"/>
    <cellStyle name="SAPBEXexcGood3 2 30" xfId="34932"/>
    <cellStyle name="SAPBEXexcGood3 2 31" xfId="34933"/>
    <cellStyle name="SAPBEXexcGood3 2 32" xfId="34934"/>
    <cellStyle name="SAPBEXexcGood3 2 33" xfId="48455"/>
    <cellStyle name="SAPBEXexcGood3 2 34" xfId="49286"/>
    <cellStyle name="SAPBEXexcGood3 2 4" xfId="917"/>
    <cellStyle name="SAPBEXexcGood3 2 4 10" xfId="34935"/>
    <cellStyle name="SAPBEXexcGood3 2 4 11" xfId="34936"/>
    <cellStyle name="SAPBEXexcGood3 2 4 12" xfId="34937"/>
    <cellStyle name="SAPBEXexcGood3 2 4 13" xfId="34938"/>
    <cellStyle name="SAPBEXexcGood3 2 4 14" xfId="34939"/>
    <cellStyle name="SAPBEXexcGood3 2 4 15" xfId="34940"/>
    <cellStyle name="SAPBEXexcGood3 2 4 16" xfId="34941"/>
    <cellStyle name="SAPBEXexcGood3 2 4 17" xfId="34942"/>
    <cellStyle name="SAPBEXexcGood3 2 4 18" xfId="34943"/>
    <cellStyle name="SAPBEXexcGood3 2 4 19" xfId="34944"/>
    <cellStyle name="SAPBEXexcGood3 2 4 2" xfId="1897"/>
    <cellStyle name="SAPBEXexcGood3 2 4 2 2" xfId="10379"/>
    <cellStyle name="SAPBEXexcGood3 2 4 2 2 2" xfId="10380"/>
    <cellStyle name="SAPBEXexcGood3 2 4 2 2 2 2" xfId="10381"/>
    <cellStyle name="SAPBEXexcGood3 2 4 2 2 2 2 2" xfId="10382"/>
    <cellStyle name="SAPBEXexcGood3 2 4 2 2 2 3" xfId="10383"/>
    <cellStyle name="SAPBEXexcGood3 2 4 2 2 3" xfId="10384"/>
    <cellStyle name="SAPBEXexcGood3 2 4 2 2 3 2" xfId="10385"/>
    <cellStyle name="SAPBEXexcGood3 2 4 2 2 3 2 2" xfId="10386"/>
    <cellStyle name="SAPBEXexcGood3 2 4 2 2 4" xfId="10387"/>
    <cellStyle name="SAPBEXexcGood3 2 4 2 2 4 2" xfId="10388"/>
    <cellStyle name="SAPBEXexcGood3 2 4 2 3" xfId="10389"/>
    <cellStyle name="SAPBEXexcGood3 2 4 2 3 2" xfId="10390"/>
    <cellStyle name="SAPBEXexcGood3 2 4 2 3 2 2" xfId="10391"/>
    <cellStyle name="SAPBEXexcGood3 2 4 2 3 3" xfId="10392"/>
    <cellStyle name="SAPBEXexcGood3 2 4 2 4" xfId="10393"/>
    <cellStyle name="SAPBEXexcGood3 2 4 2 4 2" xfId="10394"/>
    <cellStyle name="SAPBEXexcGood3 2 4 2 4 2 2" xfId="10395"/>
    <cellStyle name="SAPBEXexcGood3 2 4 2 5" xfId="10396"/>
    <cellStyle name="SAPBEXexcGood3 2 4 2 5 2" xfId="10397"/>
    <cellStyle name="SAPBEXexcGood3 2 4 2 6" xfId="34945"/>
    <cellStyle name="SAPBEXexcGood3 2 4 2 7" xfId="34946"/>
    <cellStyle name="SAPBEXexcGood3 2 4 2 8" xfId="49809"/>
    <cellStyle name="SAPBEXexcGood3 2 4 20" xfId="34947"/>
    <cellStyle name="SAPBEXexcGood3 2 4 21" xfId="34948"/>
    <cellStyle name="SAPBEXexcGood3 2 4 22" xfId="34949"/>
    <cellStyle name="SAPBEXexcGood3 2 4 23" xfId="34950"/>
    <cellStyle name="SAPBEXexcGood3 2 4 24" xfId="34951"/>
    <cellStyle name="SAPBEXexcGood3 2 4 25" xfId="34952"/>
    <cellStyle name="SAPBEXexcGood3 2 4 26" xfId="34953"/>
    <cellStyle name="SAPBEXexcGood3 2 4 27" xfId="34954"/>
    <cellStyle name="SAPBEXexcGood3 2 4 28" xfId="48456"/>
    <cellStyle name="SAPBEXexcGood3 2 4 29" xfId="49294"/>
    <cellStyle name="SAPBEXexcGood3 2 4 3" xfId="34955"/>
    <cellStyle name="SAPBEXexcGood3 2 4 4" xfId="34956"/>
    <cellStyle name="SAPBEXexcGood3 2 4 5" xfId="34957"/>
    <cellStyle name="SAPBEXexcGood3 2 4 6" xfId="34958"/>
    <cellStyle name="SAPBEXexcGood3 2 4 7" xfId="34959"/>
    <cellStyle name="SAPBEXexcGood3 2 4 8" xfId="34960"/>
    <cellStyle name="SAPBEXexcGood3 2 4 9" xfId="34961"/>
    <cellStyle name="SAPBEXexcGood3 2 5" xfId="918"/>
    <cellStyle name="SAPBEXexcGood3 2 5 10" xfId="34962"/>
    <cellStyle name="SAPBEXexcGood3 2 5 11" xfId="34963"/>
    <cellStyle name="SAPBEXexcGood3 2 5 12" xfId="34964"/>
    <cellStyle name="SAPBEXexcGood3 2 5 13" xfId="34965"/>
    <cellStyle name="SAPBEXexcGood3 2 5 14" xfId="34966"/>
    <cellStyle name="SAPBEXexcGood3 2 5 15" xfId="34967"/>
    <cellStyle name="SAPBEXexcGood3 2 5 16" xfId="34968"/>
    <cellStyle name="SAPBEXexcGood3 2 5 17" xfId="34969"/>
    <cellStyle name="SAPBEXexcGood3 2 5 18" xfId="34970"/>
    <cellStyle name="SAPBEXexcGood3 2 5 19" xfId="34971"/>
    <cellStyle name="SAPBEXexcGood3 2 5 2" xfId="1898"/>
    <cellStyle name="SAPBEXexcGood3 2 5 2 2" xfId="10398"/>
    <cellStyle name="SAPBEXexcGood3 2 5 2 2 2" xfId="10399"/>
    <cellStyle name="SAPBEXexcGood3 2 5 2 2 2 2" xfId="10400"/>
    <cellStyle name="SAPBEXexcGood3 2 5 2 2 2 2 2" xfId="10401"/>
    <cellStyle name="SAPBEXexcGood3 2 5 2 2 2 3" xfId="10402"/>
    <cellStyle name="SAPBEXexcGood3 2 5 2 2 3" xfId="10403"/>
    <cellStyle name="SAPBEXexcGood3 2 5 2 2 3 2" xfId="10404"/>
    <cellStyle name="SAPBEXexcGood3 2 5 2 2 3 2 2" xfId="10405"/>
    <cellStyle name="SAPBEXexcGood3 2 5 2 2 4" xfId="10406"/>
    <cellStyle name="SAPBEXexcGood3 2 5 2 2 4 2" xfId="10407"/>
    <cellStyle name="SAPBEXexcGood3 2 5 2 3" xfId="10408"/>
    <cellStyle name="SAPBEXexcGood3 2 5 2 3 2" xfId="10409"/>
    <cellStyle name="SAPBEXexcGood3 2 5 2 3 2 2" xfId="10410"/>
    <cellStyle name="SAPBEXexcGood3 2 5 2 3 3" xfId="10411"/>
    <cellStyle name="SAPBEXexcGood3 2 5 2 4" xfId="10412"/>
    <cellStyle name="SAPBEXexcGood3 2 5 2 4 2" xfId="10413"/>
    <cellStyle name="SAPBEXexcGood3 2 5 2 4 2 2" xfId="10414"/>
    <cellStyle name="SAPBEXexcGood3 2 5 2 5" xfId="10415"/>
    <cellStyle name="SAPBEXexcGood3 2 5 2 5 2" xfId="10416"/>
    <cellStyle name="SAPBEXexcGood3 2 5 2 6" xfId="34972"/>
    <cellStyle name="SAPBEXexcGood3 2 5 2 7" xfId="34973"/>
    <cellStyle name="SAPBEXexcGood3 2 5 2 8" xfId="49810"/>
    <cellStyle name="SAPBEXexcGood3 2 5 20" xfId="34974"/>
    <cellStyle name="SAPBEXexcGood3 2 5 21" xfId="34975"/>
    <cellStyle name="SAPBEXexcGood3 2 5 22" xfId="34976"/>
    <cellStyle name="SAPBEXexcGood3 2 5 23" xfId="34977"/>
    <cellStyle name="SAPBEXexcGood3 2 5 24" xfId="34978"/>
    <cellStyle name="SAPBEXexcGood3 2 5 25" xfId="34979"/>
    <cellStyle name="SAPBEXexcGood3 2 5 26" xfId="34980"/>
    <cellStyle name="SAPBEXexcGood3 2 5 27" xfId="34981"/>
    <cellStyle name="SAPBEXexcGood3 2 5 28" xfId="48457"/>
    <cellStyle name="SAPBEXexcGood3 2 5 29" xfId="49295"/>
    <cellStyle name="SAPBEXexcGood3 2 5 3" xfId="34982"/>
    <cellStyle name="SAPBEXexcGood3 2 5 4" xfId="34983"/>
    <cellStyle name="SAPBEXexcGood3 2 5 5" xfId="34984"/>
    <cellStyle name="SAPBEXexcGood3 2 5 6" xfId="34985"/>
    <cellStyle name="SAPBEXexcGood3 2 5 7" xfId="34986"/>
    <cellStyle name="SAPBEXexcGood3 2 5 8" xfId="34987"/>
    <cellStyle name="SAPBEXexcGood3 2 5 9" xfId="34988"/>
    <cellStyle name="SAPBEXexcGood3 2 6" xfId="919"/>
    <cellStyle name="SAPBEXexcGood3 2 6 10" xfId="34989"/>
    <cellStyle name="SAPBEXexcGood3 2 6 11" xfId="34990"/>
    <cellStyle name="SAPBEXexcGood3 2 6 12" xfId="34991"/>
    <cellStyle name="SAPBEXexcGood3 2 6 13" xfId="34992"/>
    <cellStyle name="SAPBEXexcGood3 2 6 14" xfId="34993"/>
    <cellStyle name="SAPBEXexcGood3 2 6 15" xfId="34994"/>
    <cellStyle name="SAPBEXexcGood3 2 6 16" xfId="34995"/>
    <cellStyle name="SAPBEXexcGood3 2 6 17" xfId="34996"/>
    <cellStyle name="SAPBEXexcGood3 2 6 18" xfId="34997"/>
    <cellStyle name="SAPBEXexcGood3 2 6 19" xfId="34998"/>
    <cellStyle name="SAPBEXexcGood3 2 6 2" xfId="1899"/>
    <cellStyle name="SAPBEXexcGood3 2 6 2 2" xfId="10417"/>
    <cellStyle name="SAPBEXexcGood3 2 6 2 2 2" xfId="10418"/>
    <cellStyle name="SAPBEXexcGood3 2 6 2 2 2 2" xfId="10419"/>
    <cellStyle name="SAPBEXexcGood3 2 6 2 2 2 2 2" xfId="10420"/>
    <cellStyle name="SAPBEXexcGood3 2 6 2 2 2 3" xfId="10421"/>
    <cellStyle name="SAPBEXexcGood3 2 6 2 2 3" xfId="10422"/>
    <cellStyle name="SAPBEXexcGood3 2 6 2 2 3 2" xfId="10423"/>
    <cellStyle name="SAPBEXexcGood3 2 6 2 2 3 2 2" xfId="10424"/>
    <cellStyle name="SAPBEXexcGood3 2 6 2 2 4" xfId="10425"/>
    <cellStyle name="SAPBEXexcGood3 2 6 2 2 4 2" xfId="10426"/>
    <cellStyle name="SAPBEXexcGood3 2 6 2 3" xfId="10427"/>
    <cellStyle name="SAPBEXexcGood3 2 6 2 3 2" xfId="10428"/>
    <cellStyle name="SAPBEXexcGood3 2 6 2 3 2 2" xfId="10429"/>
    <cellStyle name="SAPBEXexcGood3 2 6 2 3 3" xfId="10430"/>
    <cellStyle name="SAPBEXexcGood3 2 6 2 4" xfId="10431"/>
    <cellStyle name="SAPBEXexcGood3 2 6 2 4 2" xfId="10432"/>
    <cellStyle name="SAPBEXexcGood3 2 6 2 4 2 2" xfId="10433"/>
    <cellStyle name="SAPBEXexcGood3 2 6 2 5" xfId="10434"/>
    <cellStyle name="SAPBEXexcGood3 2 6 2 5 2" xfId="10435"/>
    <cellStyle name="SAPBEXexcGood3 2 6 2 6" xfId="34999"/>
    <cellStyle name="SAPBEXexcGood3 2 6 2 7" xfId="35000"/>
    <cellStyle name="SAPBEXexcGood3 2 6 2 8" xfId="49811"/>
    <cellStyle name="SAPBEXexcGood3 2 6 20" xfId="35001"/>
    <cellStyle name="SAPBEXexcGood3 2 6 21" xfId="35002"/>
    <cellStyle name="SAPBEXexcGood3 2 6 22" xfId="35003"/>
    <cellStyle name="SAPBEXexcGood3 2 6 23" xfId="35004"/>
    <cellStyle name="SAPBEXexcGood3 2 6 24" xfId="35005"/>
    <cellStyle name="SAPBEXexcGood3 2 6 25" xfId="35006"/>
    <cellStyle name="SAPBEXexcGood3 2 6 26" xfId="35007"/>
    <cellStyle name="SAPBEXexcGood3 2 6 27" xfId="35008"/>
    <cellStyle name="SAPBEXexcGood3 2 6 28" xfId="48458"/>
    <cellStyle name="SAPBEXexcGood3 2 6 29" xfId="49296"/>
    <cellStyle name="SAPBEXexcGood3 2 6 3" xfId="35009"/>
    <cellStyle name="SAPBEXexcGood3 2 6 4" xfId="35010"/>
    <cellStyle name="SAPBEXexcGood3 2 6 5" xfId="35011"/>
    <cellStyle name="SAPBEXexcGood3 2 6 6" xfId="35012"/>
    <cellStyle name="SAPBEXexcGood3 2 6 7" xfId="35013"/>
    <cellStyle name="SAPBEXexcGood3 2 6 8" xfId="35014"/>
    <cellStyle name="SAPBEXexcGood3 2 6 9" xfId="35015"/>
    <cellStyle name="SAPBEXexcGood3 2 7" xfId="1900"/>
    <cellStyle name="SAPBEXexcGood3 2 7 2" xfId="10436"/>
    <cellStyle name="SAPBEXexcGood3 2 7 2 2" xfId="10437"/>
    <cellStyle name="SAPBEXexcGood3 2 7 2 2 2" xfId="10438"/>
    <cellStyle name="SAPBEXexcGood3 2 7 2 2 2 2" xfId="10439"/>
    <cellStyle name="SAPBEXexcGood3 2 7 2 2 3" xfId="10440"/>
    <cellStyle name="SAPBEXexcGood3 2 7 2 3" xfId="10441"/>
    <cellStyle name="SAPBEXexcGood3 2 7 2 3 2" xfId="10442"/>
    <cellStyle name="SAPBEXexcGood3 2 7 2 3 2 2" xfId="10443"/>
    <cellStyle name="SAPBEXexcGood3 2 7 2 4" xfId="10444"/>
    <cellStyle name="SAPBEXexcGood3 2 7 2 4 2" xfId="10445"/>
    <cellStyle name="SAPBEXexcGood3 2 7 3" xfId="10446"/>
    <cellStyle name="SAPBEXexcGood3 2 7 3 2" xfId="10447"/>
    <cellStyle name="SAPBEXexcGood3 2 7 3 2 2" xfId="10448"/>
    <cellStyle name="SAPBEXexcGood3 2 7 3 3" xfId="10449"/>
    <cellStyle name="SAPBEXexcGood3 2 7 4" xfId="10450"/>
    <cellStyle name="SAPBEXexcGood3 2 7 4 2" xfId="10451"/>
    <cellStyle name="SAPBEXexcGood3 2 7 4 2 2" xfId="10452"/>
    <cellStyle name="SAPBEXexcGood3 2 7 5" xfId="10453"/>
    <cellStyle name="SAPBEXexcGood3 2 7 5 2" xfId="10454"/>
    <cellStyle name="SAPBEXexcGood3 2 7 6" xfId="35016"/>
    <cellStyle name="SAPBEXexcGood3 2 7 7" xfId="35017"/>
    <cellStyle name="SAPBEXexcGood3 2 7 8" xfId="49801"/>
    <cellStyle name="SAPBEXexcGood3 2 8" xfId="35018"/>
    <cellStyle name="SAPBEXexcGood3 2 9" xfId="35019"/>
    <cellStyle name="SAPBEXexcGood3 20" xfId="35020"/>
    <cellStyle name="SAPBEXexcGood3 21" xfId="35021"/>
    <cellStyle name="SAPBEXexcGood3 22" xfId="35022"/>
    <cellStyle name="SAPBEXexcGood3 23" xfId="35023"/>
    <cellStyle name="SAPBEXexcGood3 24" xfId="35024"/>
    <cellStyle name="SAPBEXexcGood3 25" xfId="35025"/>
    <cellStyle name="SAPBEXexcGood3 26" xfId="35026"/>
    <cellStyle name="SAPBEXexcGood3 27" xfId="35027"/>
    <cellStyle name="SAPBEXexcGood3 28" xfId="35028"/>
    <cellStyle name="SAPBEXexcGood3 29" xfId="35029"/>
    <cellStyle name="SAPBEXexcGood3 3" xfId="527"/>
    <cellStyle name="SAPBEXexcGood3 3 10" xfId="35030"/>
    <cellStyle name="SAPBEXexcGood3 3 11" xfId="35031"/>
    <cellStyle name="SAPBEXexcGood3 3 12" xfId="35032"/>
    <cellStyle name="SAPBEXexcGood3 3 13" xfId="35033"/>
    <cellStyle name="SAPBEXexcGood3 3 14" xfId="35034"/>
    <cellStyle name="SAPBEXexcGood3 3 15" xfId="35035"/>
    <cellStyle name="SAPBEXexcGood3 3 16" xfId="35036"/>
    <cellStyle name="SAPBEXexcGood3 3 17" xfId="35037"/>
    <cellStyle name="SAPBEXexcGood3 3 18" xfId="35038"/>
    <cellStyle name="SAPBEXexcGood3 3 19" xfId="35039"/>
    <cellStyle name="SAPBEXexcGood3 3 2" xfId="920"/>
    <cellStyle name="SAPBEXexcGood3 3 2 10" xfId="35040"/>
    <cellStyle name="SAPBEXexcGood3 3 2 11" xfId="35041"/>
    <cellStyle name="SAPBEXexcGood3 3 2 12" xfId="35042"/>
    <cellStyle name="SAPBEXexcGood3 3 2 13" xfId="35043"/>
    <cellStyle name="SAPBEXexcGood3 3 2 14" xfId="35044"/>
    <cellStyle name="SAPBEXexcGood3 3 2 15" xfId="35045"/>
    <cellStyle name="SAPBEXexcGood3 3 2 16" xfId="35046"/>
    <cellStyle name="SAPBEXexcGood3 3 2 17" xfId="35047"/>
    <cellStyle name="SAPBEXexcGood3 3 2 18" xfId="35048"/>
    <cellStyle name="SAPBEXexcGood3 3 2 19" xfId="35049"/>
    <cellStyle name="SAPBEXexcGood3 3 2 2" xfId="1901"/>
    <cellStyle name="SAPBEXexcGood3 3 2 2 2" xfId="10455"/>
    <cellStyle name="SAPBEXexcGood3 3 2 2 2 2" xfId="10456"/>
    <cellStyle name="SAPBEXexcGood3 3 2 2 2 2 2" xfId="10457"/>
    <cellStyle name="SAPBEXexcGood3 3 2 2 2 2 2 2" xfId="10458"/>
    <cellStyle name="SAPBEXexcGood3 3 2 2 2 2 3" xfId="10459"/>
    <cellStyle name="SAPBEXexcGood3 3 2 2 2 3" xfId="10460"/>
    <cellStyle name="SAPBEXexcGood3 3 2 2 2 3 2" xfId="10461"/>
    <cellStyle name="SAPBEXexcGood3 3 2 2 2 3 2 2" xfId="10462"/>
    <cellStyle name="SAPBEXexcGood3 3 2 2 2 4" xfId="10463"/>
    <cellStyle name="SAPBEXexcGood3 3 2 2 2 4 2" xfId="10464"/>
    <cellStyle name="SAPBEXexcGood3 3 2 2 3" xfId="10465"/>
    <cellStyle name="SAPBEXexcGood3 3 2 2 3 2" xfId="10466"/>
    <cellStyle name="SAPBEXexcGood3 3 2 2 3 2 2" xfId="10467"/>
    <cellStyle name="SAPBEXexcGood3 3 2 2 3 3" xfId="10468"/>
    <cellStyle name="SAPBEXexcGood3 3 2 2 4" xfId="10469"/>
    <cellStyle name="SAPBEXexcGood3 3 2 2 4 2" xfId="10470"/>
    <cellStyle name="SAPBEXexcGood3 3 2 2 4 2 2" xfId="10471"/>
    <cellStyle name="SAPBEXexcGood3 3 2 2 5" xfId="10472"/>
    <cellStyle name="SAPBEXexcGood3 3 2 2 5 2" xfId="10473"/>
    <cellStyle name="SAPBEXexcGood3 3 2 2 6" xfId="35050"/>
    <cellStyle name="SAPBEXexcGood3 3 2 2 7" xfId="35051"/>
    <cellStyle name="SAPBEXexcGood3 3 2 2 8" xfId="49813"/>
    <cellStyle name="SAPBEXexcGood3 3 2 20" xfId="35052"/>
    <cellStyle name="SAPBEXexcGood3 3 2 21" xfId="35053"/>
    <cellStyle name="SAPBEXexcGood3 3 2 22" xfId="35054"/>
    <cellStyle name="SAPBEXexcGood3 3 2 23" xfId="35055"/>
    <cellStyle name="SAPBEXexcGood3 3 2 24" xfId="35056"/>
    <cellStyle name="SAPBEXexcGood3 3 2 25" xfId="35057"/>
    <cellStyle name="SAPBEXexcGood3 3 2 26" xfId="35058"/>
    <cellStyle name="SAPBEXexcGood3 3 2 27" xfId="35059"/>
    <cellStyle name="SAPBEXexcGood3 3 2 28" xfId="48459"/>
    <cellStyle name="SAPBEXexcGood3 3 2 29" xfId="49298"/>
    <cellStyle name="SAPBEXexcGood3 3 2 3" xfId="35060"/>
    <cellStyle name="SAPBEXexcGood3 3 2 4" xfId="35061"/>
    <cellStyle name="SAPBEXexcGood3 3 2 5" xfId="35062"/>
    <cellStyle name="SAPBEXexcGood3 3 2 6" xfId="35063"/>
    <cellStyle name="SAPBEXexcGood3 3 2 7" xfId="35064"/>
    <cellStyle name="SAPBEXexcGood3 3 2 8" xfId="35065"/>
    <cellStyle name="SAPBEXexcGood3 3 2 9" xfId="35066"/>
    <cellStyle name="SAPBEXexcGood3 3 20" xfId="35067"/>
    <cellStyle name="SAPBEXexcGood3 3 21" xfId="35068"/>
    <cellStyle name="SAPBEXexcGood3 3 22" xfId="35069"/>
    <cellStyle name="SAPBEXexcGood3 3 23" xfId="35070"/>
    <cellStyle name="SAPBEXexcGood3 3 24" xfId="35071"/>
    <cellStyle name="SAPBEXexcGood3 3 25" xfId="35072"/>
    <cellStyle name="SAPBEXexcGood3 3 26" xfId="35073"/>
    <cellStyle name="SAPBEXexcGood3 3 27" xfId="35074"/>
    <cellStyle name="SAPBEXexcGood3 3 28" xfId="35075"/>
    <cellStyle name="SAPBEXexcGood3 3 29" xfId="35076"/>
    <cellStyle name="SAPBEXexcGood3 3 3" xfId="921"/>
    <cellStyle name="SAPBEXexcGood3 3 3 10" xfId="35077"/>
    <cellStyle name="SAPBEXexcGood3 3 3 11" xfId="35078"/>
    <cellStyle name="SAPBEXexcGood3 3 3 12" xfId="35079"/>
    <cellStyle name="SAPBEXexcGood3 3 3 13" xfId="35080"/>
    <cellStyle name="SAPBEXexcGood3 3 3 14" xfId="35081"/>
    <cellStyle name="SAPBEXexcGood3 3 3 15" xfId="35082"/>
    <cellStyle name="SAPBEXexcGood3 3 3 16" xfId="35083"/>
    <cellStyle name="SAPBEXexcGood3 3 3 17" xfId="35084"/>
    <cellStyle name="SAPBEXexcGood3 3 3 18" xfId="35085"/>
    <cellStyle name="SAPBEXexcGood3 3 3 19" xfId="35086"/>
    <cellStyle name="SAPBEXexcGood3 3 3 2" xfId="1902"/>
    <cellStyle name="SAPBEXexcGood3 3 3 2 2" xfId="10474"/>
    <cellStyle name="SAPBEXexcGood3 3 3 2 2 2" xfId="10475"/>
    <cellStyle name="SAPBEXexcGood3 3 3 2 2 2 2" xfId="10476"/>
    <cellStyle name="SAPBEXexcGood3 3 3 2 2 2 2 2" xfId="10477"/>
    <cellStyle name="SAPBEXexcGood3 3 3 2 2 2 3" xfId="10478"/>
    <cellStyle name="SAPBEXexcGood3 3 3 2 2 3" xfId="10479"/>
    <cellStyle name="SAPBEXexcGood3 3 3 2 2 3 2" xfId="10480"/>
    <cellStyle name="SAPBEXexcGood3 3 3 2 2 3 2 2" xfId="10481"/>
    <cellStyle name="SAPBEXexcGood3 3 3 2 2 4" xfId="10482"/>
    <cellStyle name="SAPBEXexcGood3 3 3 2 2 4 2" xfId="10483"/>
    <cellStyle name="SAPBEXexcGood3 3 3 2 3" xfId="10484"/>
    <cellStyle name="SAPBEXexcGood3 3 3 2 3 2" xfId="10485"/>
    <cellStyle name="SAPBEXexcGood3 3 3 2 3 2 2" xfId="10486"/>
    <cellStyle name="SAPBEXexcGood3 3 3 2 3 3" xfId="10487"/>
    <cellStyle name="SAPBEXexcGood3 3 3 2 4" xfId="10488"/>
    <cellStyle name="SAPBEXexcGood3 3 3 2 4 2" xfId="10489"/>
    <cellStyle name="SAPBEXexcGood3 3 3 2 4 2 2" xfId="10490"/>
    <cellStyle name="SAPBEXexcGood3 3 3 2 5" xfId="10491"/>
    <cellStyle name="SAPBEXexcGood3 3 3 2 5 2" xfId="10492"/>
    <cellStyle name="SAPBEXexcGood3 3 3 2 6" xfId="35087"/>
    <cellStyle name="SAPBEXexcGood3 3 3 2 7" xfId="35088"/>
    <cellStyle name="SAPBEXexcGood3 3 3 2 8" xfId="49814"/>
    <cellStyle name="SAPBEXexcGood3 3 3 20" xfId="35089"/>
    <cellStyle name="SAPBEXexcGood3 3 3 21" xfId="35090"/>
    <cellStyle name="SAPBEXexcGood3 3 3 22" xfId="35091"/>
    <cellStyle name="SAPBEXexcGood3 3 3 23" xfId="35092"/>
    <cellStyle name="SAPBEXexcGood3 3 3 24" xfId="35093"/>
    <cellStyle name="SAPBEXexcGood3 3 3 25" xfId="35094"/>
    <cellStyle name="SAPBEXexcGood3 3 3 26" xfId="35095"/>
    <cellStyle name="SAPBEXexcGood3 3 3 27" xfId="35096"/>
    <cellStyle name="SAPBEXexcGood3 3 3 28" xfId="48460"/>
    <cellStyle name="SAPBEXexcGood3 3 3 29" xfId="49299"/>
    <cellStyle name="SAPBEXexcGood3 3 3 3" xfId="35097"/>
    <cellStyle name="SAPBEXexcGood3 3 3 4" xfId="35098"/>
    <cellStyle name="SAPBEXexcGood3 3 3 5" xfId="35099"/>
    <cellStyle name="SAPBEXexcGood3 3 3 6" xfId="35100"/>
    <cellStyle name="SAPBEXexcGood3 3 3 7" xfId="35101"/>
    <cellStyle name="SAPBEXexcGood3 3 3 8" xfId="35102"/>
    <cellStyle name="SAPBEXexcGood3 3 3 9" xfId="35103"/>
    <cellStyle name="SAPBEXexcGood3 3 30" xfId="35104"/>
    <cellStyle name="SAPBEXexcGood3 3 31" xfId="35105"/>
    <cellStyle name="SAPBEXexcGood3 3 32" xfId="35106"/>
    <cellStyle name="SAPBEXexcGood3 3 33" xfId="48461"/>
    <cellStyle name="SAPBEXexcGood3 3 34" xfId="49297"/>
    <cellStyle name="SAPBEXexcGood3 3 4" xfId="922"/>
    <cellStyle name="SAPBEXexcGood3 3 4 10" xfId="35107"/>
    <cellStyle name="SAPBEXexcGood3 3 4 11" xfId="35108"/>
    <cellStyle name="SAPBEXexcGood3 3 4 12" xfId="35109"/>
    <cellStyle name="SAPBEXexcGood3 3 4 13" xfId="35110"/>
    <cellStyle name="SAPBEXexcGood3 3 4 14" xfId="35111"/>
    <cellStyle name="SAPBEXexcGood3 3 4 15" xfId="35112"/>
    <cellStyle name="SAPBEXexcGood3 3 4 16" xfId="35113"/>
    <cellStyle name="SAPBEXexcGood3 3 4 17" xfId="35114"/>
    <cellStyle name="SAPBEXexcGood3 3 4 18" xfId="35115"/>
    <cellStyle name="SAPBEXexcGood3 3 4 19" xfId="35116"/>
    <cellStyle name="SAPBEXexcGood3 3 4 2" xfId="1903"/>
    <cellStyle name="SAPBEXexcGood3 3 4 2 2" xfId="10493"/>
    <cellStyle name="SAPBEXexcGood3 3 4 2 2 2" xfId="10494"/>
    <cellStyle name="SAPBEXexcGood3 3 4 2 2 2 2" xfId="10495"/>
    <cellStyle name="SAPBEXexcGood3 3 4 2 2 2 2 2" xfId="10496"/>
    <cellStyle name="SAPBEXexcGood3 3 4 2 2 2 3" xfId="10497"/>
    <cellStyle name="SAPBEXexcGood3 3 4 2 2 3" xfId="10498"/>
    <cellStyle name="SAPBEXexcGood3 3 4 2 2 3 2" xfId="10499"/>
    <cellStyle name="SAPBEXexcGood3 3 4 2 2 3 2 2" xfId="10500"/>
    <cellStyle name="SAPBEXexcGood3 3 4 2 2 4" xfId="10501"/>
    <cellStyle name="SAPBEXexcGood3 3 4 2 2 4 2" xfId="10502"/>
    <cellStyle name="SAPBEXexcGood3 3 4 2 3" xfId="10503"/>
    <cellStyle name="SAPBEXexcGood3 3 4 2 3 2" xfId="10504"/>
    <cellStyle name="SAPBEXexcGood3 3 4 2 3 2 2" xfId="10505"/>
    <cellStyle name="SAPBEXexcGood3 3 4 2 3 3" xfId="10506"/>
    <cellStyle name="SAPBEXexcGood3 3 4 2 4" xfId="10507"/>
    <cellStyle name="SAPBEXexcGood3 3 4 2 4 2" xfId="10508"/>
    <cellStyle name="SAPBEXexcGood3 3 4 2 4 2 2" xfId="10509"/>
    <cellStyle name="SAPBEXexcGood3 3 4 2 5" xfId="10510"/>
    <cellStyle name="SAPBEXexcGood3 3 4 2 5 2" xfId="10511"/>
    <cellStyle name="SAPBEXexcGood3 3 4 2 6" xfId="35117"/>
    <cellStyle name="SAPBEXexcGood3 3 4 2 7" xfId="35118"/>
    <cellStyle name="SAPBEXexcGood3 3 4 2 8" xfId="49815"/>
    <cellStyle name="SAPBEXexcGood3 3 4 20" xfId="35119"/>
    <cellStyle name="SAPBEXexcGood3 3 4 21" xfId="35120"/>
    <cellStyle name="SAPBEXexcGood3 3 4 22" xfId="35121"/>
    <cellStyle name="SAPBEXexcGood3 3 4 23" xfId="35122"/>
    <cellStyle name="SAPBEXexcGood3 3 4 24" xfId="35123"/>
    <cellStyle name="SAPBEXexcGood3 3 4 25" xfId="35124"/>
    <cellStyle name="SAPBEXexcGood3 3 4 26" xfId="35125"/>
    <cellStyle name="SAPBEXexcGood3 3 4 27" xfId="35126"/>
    <cellStyle name="SAPBEXexcGood3 3 4 28" xfId="48462"/>
    <cellStyle name="SAPBEXexcGood3 3 4 29" xfId="49300"/>
    <cellStyle name="SAPBEXexcGood3 3 4 3" xfId="35127"/>
    <cellStyle name="SAPBEXexcGood3 3 4 4" xfId="35128"/>
    <cellStyle name="SAPBEXexcGood3 3 4 5" xfId="35129"/>
    <cellStyle name="SAPBEXexcGood3 3 4 6" xfId="35130"/>
    <cellStyle name="SAPBEXexcGood3 3 4 7" xfId="35131"/>
    <cellStyle name="SAPBEXexcGood3 3 4 8" xfId="35132"/>
    <cellStyle name="SAPBEXexcGood3 3 4 9" xfId="35133"/>
    <cellStyle name="SAPBEXexcGood3 3 5" xfId="923"/>
    <cellStyle name="SAPBEXexcGood3 3 5 10" xfId="35134"/>
    <cellStyle name="SAPBEXexcGood3 3 5 11" xfId="35135"/>
    <cellStyle name="SAPBEXexcGood3 3 5 12" xfId="35136"/>
    <cellStyle name="SAPBEXexcGood3 3 5 13" xfId="35137"/>
    <cellStyle name="SAPBEXexcGood3 3 5 14" xfId="35138"/>
    <cellStyle name="SAPBEXexcGood3 3 5 15" xfId="35139"/>
    <cellStyle name="SAPBEXexcGood3 3 5 16" xfId="35140"/>
    <cellStyle name="SAPBEXexcGood3 3 5 17" xfId="35141"/>
    <cellStyle name="SAPBEXexcGood3 3 5 18" xfId="35142"/>
    <cellStyle name="SAPBEXexcGood3 3 5 19" xfId="35143"/>
    <cellStyle name="SAPBEXexcGood3 3 5 2" xfId="1904"/>
    <cellStyle name="SAPBEXexcGood3 3 5 2 2" xfId="10512"/>
    <cellStyle name="SAPBEXexcGood3 3 5 2 2 2" xfId="10513"/>
    <cellStyle name="SAPBEXexcGood3 3 5 2 2 2 2" xfId="10514"/>
    <cellStyle name="SAPBEXexcGood3 3 5 2 2 2 2 2" xfId="10515"/>
    <cellStyle name="SAPBEXexcGood3 3 5 2 2 2 3" xfId="10516"/>
    <cellStyle name="SAPBEXexcGood3 3 5 2 2 3" xfId="10517"/>
    <cellStyle name="SAPBEXexcGood3 3 5 2 2 3 2" xfId="10518"/>
    <cellStyle name="SAPBEXexcGood3 3 5 2 2 3 2 2" xfId="10519"/>
    <cellStyle name="SAPBEXexcGood3 3 5 2 2 4" xfId="10520"/>
    <cellStyle name="SAPBEXexcGood3 3 5 2 2 4 2" xfId="10521"/>
    <cellStyle name="SAPBEXexcGood3 3 5 2 3" xfId="10522"/>
    <cellStyle name="SAPBEXexcGood3 3 5 2 3 2" xfId="10523"/>
    <cellStyle name="SAPBEXexcGood3 3 5 2 3 2 2" xfId="10524"/>
    <cellStyle name="SAPBEXexcGood3 3 5 2 3 3" xfId="10525"/>
    <cellStyle name="SAPBEXexcGood3 3 5 2 4" xfId="10526"/>
    <cellStyle name="SAPBEXexcGood3 3 5 2 4 2" xfId="10527"/>
    <cellStyle name="SAPBEXexcGood3 3 5 2 4 2 2" xfId="10528"/>
    <cellStyle name="SAPBEXexcGood3 3 5 2 5" xfId="10529"/>
    <cellStyle name="SAPBEXexcGood3 3 5 2 5 2" xfId="10530"/>
    <cellStyle name="SAPBEXexcGood3 3 5 2 6" xfId="35144"/>
    <cellStyle name="SAPBEXexcGood3 3 5 2 7" xfId="35145"/>
    <cellStyle name="SAPBEXexcGood3 3 5 2 8" xfId="49816"/>
    <cellStyle name="SAPBEXexcGood3 3 5 20" xfId="35146"/>
    <cellStyle name="SAPBEXexcGood3 3 5 21" xfId="35147"/>
    <cellStyle name="SAPBEXexcGood3 3 5 22" xfId="35148"/>
    <cellStyle name="SAPBEXexcGood3 3 5 23" xfId="35149"/>
    <cellStyle name="SAPBEXexcGood3 3 5 24" xfId="35150"/>
    <cellStyle name="SAPBEXexcGood3 3 5 25" xfId="35151"/>
    <cellStyle name="SAPBEXexcGood3 3 5 26" xfId="35152"/>
    <cellStyle name="SAPBEXexcGood3 3 5 27" xfId="35153"/>
    <cellStyle name="SAPBEXexcGood3 3 5 28" xfId="48463"/>
    <cellStyle name="SAPBEXexcGood3 3 5 29" xfId="49301"/>
    <cellStyle name="SAPBEXexcGood3 3 5 3" xfId="35154"/>
    <cellStyle name="SAPBEXexcGood3 3 5 4" xfId="35155"/>
    <cellStyle name="SAPBEXexcGood3 3 5 5" xfId="35156"/>
    <cellStyle name="SAPBEXexcGood3 3 5 6" xfId="35157"/>
    <cellStyle name="SAPBEXexcGood3 3 5 7" xfId="35158"/>
    <cellStyle name="SAPBEXexcGood3 3 5 8" xfId="35159"/>
    <cellStyle name="SAPBEXexcGood3 3 5 9" xfId="35160"/>
    <cellStyle name="SAPBEXexcGood3 3 6" xfId="924"/>
    <cellStyle name="SAPBEXexcGood3 3 6 10" xfId="35161"/>
    <cellStyle name="SAPBEXexcGood3 3 6 11" xfId="35162"/>
    <cellStyle name="SAPBEXexcGood3 3 6 12" xfId="35163"/>
    <cellStyle name="SAPBEXexcGood3 3 6 13" xfId="35164"/>
    <cellStyle name="SAPBEXexcGood3 3 6 14" xfId="35165"/>
    <cellStyle name="SAPBEXexcGood3 3 6 15" xfId="35166"/>
    <cellStyle name="SAPBEXexcGood3 3 6 16" xfId="35167"/>
    <cellStyle name="SAPBEXexcGood3 3 6 17" xfId="35168"/>
    <cellStyle name="SAPBEXexcGood3 3 6 18" xfId="35169"/>
    <cellStyle name="SAPBEXexcGood3 3 6 19" xfId="35170"/>
    <cellStyle name="SAPBEXexcGood3 3 6 2" xfId="1905"/>
    <cellStyle name="SAPBEXexcGood3 3 6 2 2" xfId="10531"/>
    <cellStyle name="SAPBEXexcGood3 3 6 2 2 2" xfId="10532"/>
    <cellStyle name="SAPBEXexcGood3 3 6 2 2 2 2" xfId="10533"/>
    <cellStyle name="SAPBEXexcGood3 3 6 2 2 2 2 2" xfId="10534"/>
    <cellStyle name="SAPBEXexcGood3 3 6 2 2 2 3" xfId="10535"/>
    <cellStyle name="SAPBEXexcGood3 3 6 2 2 3" xfId="10536"/>
    <cellStyle name="SAPBEXexcGood3 3 6 2 2 3 2" xfId="10537"/>
    <cellStyle name="SAPBEXexcGood3 3 6 2 2 3 2 2" xfId="10538"/>
    <cellStyle name="SAPBEXexcGood3 3 6 2 2 4" xfId="10539"/>
    <cellStyle name="SAPBEXexcGood3 3 6 2 2 4 2" xfId="10540"/>
    <cellStyle name="SAPBEXexcGood3 3 6 2 3" xfId="10541"/>
    <cellStyle name="SAPBEXexcGood3 3 6 2 3 2" xfId="10542"/>
    <cellStyle name="SAPBEXexcGood3 3 6 2 3 2 2" xfId="10543"/>
    <cellStyle name="SAPBEXexcGood3 3 6 2 3 3" xfId="10544"/>
    <cellStyle name="SAPBEXexcGood3 3 6 2 4" xfId="10545"/>
    <cellStyle name="SAPBEXexcGood3 3 6 2 4 2" xfId="10546"/>
    <cellStyle name="SAPBEXexcGood3 3 6 2 4 2 2" xfId="10547"/>
    <cellStyle name="SAPBEXexcGood3 3 6 2 5" xfId="10548"/>
    <cellStyle name="SAPBEXexcGood3 3 6 2 5 2" xfId="10549"/>
    <cellStyle name="SAPBEXexcGood3 3 6 2 6" xfId="35171"/>
    <cellStyle name="SAPBEXexcGood3 3 6 2 7" xfId="35172"/>
    <cellStyle name="SAPBEXexcGood3 3 6 2 8" xfId="49817"/>
    <cellStyle name="SAPBEXexcGood3 3 6 20" xfId="35173"/>
    <cellStyle name="SAPBEXexcGood3 3 6 21" xfId="35174"/>
    <cellStyle name="SAPBEXexcGood3 3 6 22" xfId="35175"/>
    <cellStyle name="SAPBEXexcGood3 3 6 23" xfId="35176"/>
    <cellStyle name="SAPBEXexcGood3 3 6 24" xfId="35177"/>
    <cellStyle name="SAPBEXexcGood3 3 6 25" xfId="35178"/>
    <cellStyle name="SAPBEXexcGood3 3 6 26" xfId="35179"/>
    <cellStyle name="SAPBEXexcGood3 3 6 27" xfId="35180"/>
    <cellStyle name="SAPBEXexcGood3 3 6 28" xfId="48464"/>
    <cellStyle name="SAPBEXexcGood3 3 6 29" xfId="49302"/>
    <cellStyle name="SAPBEXexcGood3 3 6 3" xfId="35181"/>
    <cellStyle name="SAPBEXexcGood3 3 6 4" xfId="35182"/>
    <cellStyle name="SAPBEXexcGood3 3 6 5" xfId="35183"/>
    <cellStyle name="SAPBEXexcGood3 3 6 6" xfId="35184"/>
    <cellStyle name="SAPBEXexcGood3 3 6 7" xfId="35185"/>
    <cellStyle name="SAPBEXexcGood3 3 6 8" xfId="35186"/>
    <cellStyle name="SAPBEXexcGood3 3 6 9" xfId="35187"/>
    <cellStyle name="SAPBEXexcGood3 3 7" xfId="1906"/>
    <cellStyle name="SAPBEXexcGood3 3 7 2" xfId="10550"/>
    <cellStyle name="SAPBEXexcGood3 3 7 2 2" xfId="10551"/>
    <cellStyle name="SAPBEXexcGood3 3 7 2 2 2" xfId="10552"/>
    <cellStyle name="SAPBEXexcGood3 3 7 2 2 2 2" xfId="10553"/>
    <cellStyle name="SAPBEXexcGood3 3 7 2 2 3" xfId="10554"/>
    <cellStyle name="SAPBEXexcGood3 3 7 2 3" xfId="10555"/>
    <cellStyle name="SAPBEXexcGood3 3 7 2 3 2" xfId="10556"/>
    <cellStyle name="SAPBEXexcGood3 3 7 2 3 2 2" xfId="10557"/>
    <cellStyle name="SAPBEXexcGood3 3 7 2 4" xfId="10558"/>
    <cellStyle name="SAPBEXexcGood3 3 7 2 4 2" xfId="10559"/>
    <cellStyle name="SAPBEXexcGood3 3 7 3" xfId="10560"/>
    <cellStyle name="SAPBEXexcGood3 3 7 3 2" xfId="10561"/>
    <cellStyle name="SAPBEXexcGood3 3 7 3 2 2" xfId="10562"/>
    <cellStyle name="SAPBEXexcGood3 3 7 3 3" xfId="10563"/>
    <cellStyle name="SAPBEXexcGood3 3 7 4" xfId="10564"/>
    <cellStyle name="SAPBEXexcGood3 3 7 4 2" xfId="10565"/>
    <cellStyle name="SAPBEXexcGood3 3 7 4 2 2" xfId="10566"/>
    <cellStyle name="SAPBEXexcGood3 3 7 5" xfId="10567"/>
    <cellStyle name="SAPBEXexcGood3 3 7 5 2" xfId="10568"/>
    <cellStyle name="SAPBEXexcGood3 3 7 6" xfId="35188"/>
    <cellStyle name="SAPBEXexcGood3 3 7 7" xfId="35189"/>
    <cellStyle name="SAPBEXexcGood3 3 7 8" xfId="49812"/>
    <cellStyle name="SAPBEXexcGood3 3 8" xfId="35190"/>
    <cellStyle name="SAPBEXexcGood3 3 9" xfId="35191"/>
    <cellStyle name="SAPBEXexcGood3 30" xfId="35192"/>
    <cellStyle name="SAPBEXexcGood3 31" xfId="35193"/>
    <cellStyle name="SAPBEXexcGood3 32" xfId="35194"/>
    <cellStyle name="SAPBEXexcGood3 33" xfId="35195"/>
    <cellStyle name="SAPBEXexcGood3 34" xfId="35196"/>
    <cellStyle name="SAPBEXexcGood3 35" xfId="35197"/>
    <cellStyle name="SAPBEXexcGood3 36" xfId="48465"/>
    <cellStyle name="SAPBEXexcGood3 37" xfId="49285"/>
    <cellStyle name="SAPBEXexcGood3 4" xfId="925"/>
    <cellStyle name="SAPBEXexcGood3 4 10" xfId="35198"/>
    <cellStyle name="SAPBEXexcGood3 4 11" xfId="35199"/>
    <cellStyle name="SAPBEXexcGood3 4 12" xfId="35200"/>
    <cellStyle name="SAPBEXexcGood3 4 13" xfId="35201"/>
    <cellStyle name="SAPBEXexcGood3 4 14" xfId="35202"/>
    <cellStyle name="SAPBEXexcGood3 4 15" xfId="35203"/>
    <cellStyle name="SAPBEXexcGood3 4 16" xfId="35204"/>
    <cellStyle name="SAPBEXexcGood3 4 17" xfId="35205"/>
    <cellStyle name="SAPBEXexcGood3 4 18" xfId="35206"/>
    <cellStyle name="SAPBEXexcGood3 4 19" xfId="35207"/>
    <cellStyle name="SAPBEXexcGood3 4 2" xfId="1907"/>
    <cellStyle name="SAPBEXexcGood3 4 2 2" xfId="10569"/>
    <cellStyle name="SAPBEXexcGood3 4 2 2 2" xfId="10570"/>
    <cellStyle name="SAPBEXexcGood3 4 2 2 2 2" xfId="10571"/>
    <cellStyle name="SAPBEXexcGood3 4 2 2 2 2 2" xfId="10572"/>
    <cellStyle name="SAPBEXexcGood3 4 2 2 2 3" xfId="10573"/>
    <cellStyle name="SAPBEXexcGood3 4 2 2 3" xfId="10574"/>
    <cellStyle name="SAPBEXexcGood3 4 2 2 3 2" xfId="10575"/>
    <cellStyle name="SAPBEXexcGood3 4 2 2 3 2 2" xfId="10576"/>
    <cellStyle name="SAPBEXexcGood3 4 2 2 4" xfId="10577"/>
    <cellStyle name="SAPBEXexcGood3 4 2 2 4 2" xfId="10578"/>
    <cellStyle name="SAPBEXexcGood3 4 2 3" xfId="10579"/>
    <cellStyle name="SAPBEXexcGood3 4 2 3 2" xfId="10580"/>
    <cellStyle name="SAPBEXexcGood3 4 2 3 2 2" xfId="10581"/>
    <cellStyle name="SAPBEXexcGood3 4 2 3 3" xfId="10582"/>
    <cellStyle name="SAPBEXexcGood3 4 2 4" xfId="10583"/>
    <cellStyle name="SAPBEXexcGood3 4 2 4 2" xfId="10584"/>
    <cellStyle name="SAPBEXexcGood3 4 2 4 2 2" xfId="10585"/>
    <cellStyle name="SAPBEXexcGood3 4 2 5" xfId="10586"/>
    <cellStyle name="SAPBEXexcGood3 4 2 5 2" xfId="10587"/>
    <cellStyle name="SAPBEXexcGood3 4 2 6" xfId="35208"/>
    <cellStyle name="SAPBEXexcGood3 4 2 7" xfId="35209"/>
    <cellStyle name="SAPBEXexcGood3 4 2 8" xfId="49818"/>
    <cellStyle name="SAPBEXexcGood3 4 20" xfId="35210"/>
    <cellStyle name="SAPBEXexcGood3 4 21" xfId="35211"/>
    <cellStyle name="SAPBEXexcGood3 4 22" xfId="35212"/>
    <cellStyle name="SAPBEXexcGood3 4 23" xfId="35213"/>
    <cellStyle name="SAPBEXexcGood3 4 24" xfId="35214"/>
    <cellStyle name="SAPBEXexcGood3 4 25" xfId="35215"/>
    <cellStyle name="SAPBEXexcGood3 4 26" xfId="35216"/>
    <cellStyle name="SAPBEXexcGood3 4 27" xfId="35217"/>
    <cellStyle name="SAPBEXexcGood3 4 28" xfId="48466"/>
    <cellStyle name="SAPBEXexcGood3 4 29" xfId="49303"/>
    <cellStyle name="SAPBEXexcGood3 4 3" xfId="35218"/>
    <cellStyle name="SAPBEXexcGood3 4 4" xfId="35219"/>
    <cellStyle name="SAPBEXexcGood3 4 5" xfId="35220"/>
    <cellStyle name="SAPBEXexcGood3 4 6" xfId="35221"/>
    <cellStyle name="SAPBEXexcGood3 4 7" xfId="35222"/>
    <cellStyle name="SAPBEXexcGood3 4 8" xfId="35223"/>
    <cellStyle name="SAPBEXexcGood3 4 9" xfId="35224"/>
    <cellStyle name="SAPBEXexcGood3 5" xfId="926"/>
    <cellStyle name="SAPBEXexcGood3 5 10" xfId="35225"/>
    <cellStyle name="SAPBEXexcGood3 5 11" xfId="35226"/>
    <cellStyle name="SAPBEXexcGood3 5 12" xfId="35227"/>
    <cellStyle name="SAPBEXexcGood3 5 13" xfId="35228"/>
    <cellStyle name="SAPBEXexcGood3 5 14" xfId="35229"/>
    <cellStyle name="SAPBEXexcGood3 5 15" xfId="35230"/>
    <cellStyle name="SAPBEXexcGood3 5 16" xfId="35231"/>
    <cellStyle name="SAPBEXexcGood3 5 17" xfId="35232"/>
    <cellStyle name="SAPBEXexcGood3 5 18" xfId="35233"/>
    <cellStyle name="SAPBEXexcGood3 5 19" xfId="35234"/>
    <cellStyle name="SAPBEXexcGood3 5 2" xfId="1908"/>
    <cellStyle name="SAPBEXexcGood3 5 2 2" xfId="10588"/>
    <cellStyle name="SAPBEXexcGood3 5 2 2 2" xfId="10589"/>
    <cellStyle name="SAPBEXexcGood3 5 2 2 2 2" xfId="10590"/>
    <cellStyle name="SAPBEXexcGood3 5 2 2 2 2 2" xfId="10591"/>
    <cellStyle name="SAPBEXexcGood3 5 2 2 2 3" xfId="10592"/>
    <cellStyle name="SAPBEXexcGood3 5 2 2 3" xfId="10593"/>
    <cellStyle name="SAPBEXexcGood3 5 2 2 3 2" xfId="10594"/>
    <cellStyle name="SAPBEXexcGood3 5 2 2 3 2 2" xfId="10595"/>
    <cellStyle name="SAPBEXexcGood3 5 2 2 4" xfId="10596"/>
    <cellStyle name="SAPBEXexcGood3 5 2 2 4 2" xfId="10597"/>
    <cellStyle name="SAPBEXexcGood3 5 2 3" xfId="10598"/>
    <cellStyle name="SAPBEXexcGood3 5 2 3 2" xfId="10599"/>
    <cellStyle name="SAPBEXexcGood3 5 2 3 2 2" xfId="10600"/>
    <cellStyle name="SAPBEXexcGood3 5 2 3 3" xfId="10601"/>
    <cellStyle name="SAPBEXexcGood3 5 2 4" xfId="10602"/>
    <cellStyle name="SAPBEXexcGood3 5 2 4 2" xfId="10603"/>
    <cellStyle name="SAPBEXexcGood3 5 2 4 2 2" xfId="10604"/>
    <cellStyle name="SAPBEXexcGood3 5 2 5" xfId="10605"/>
    <cellStyle name="SAPBEXexcGood3 5 2 5 2" xfId="10606"/>
    <cellStyle name="SAPBEXexcGood3 5 2 6" xfId="35235"/>
    <cellStyle name="SAPBEXexcGood3 5 2 7" xfId="35236"/>
    <cellStyle name="SAPBEXexcGood3 5 2 8" xfId="49819"/>
    <cellStyle name="SAPBEXexcGood3 5 20" xfId="35237"/>
    <cellStyle name="SAPBEXexcGood3 5 21" xfId="35238"/>
    <cellStyle name="SAPBEXexcGood3 5 22" xfId="35239"/>
    <cellStyle name="SAPBEXexcGood3 5 23" xfId="35240"/>
    <cellStyle name="SAPBEXexcGood3 5 24" xfId="35241"/>
    <cellStyle name="SAPBEXexcGood3 5 25" xfId="35242"/>
    <cellStyle name="SAPBEXexcGood3 5 26" xfId="35243"/>
    <cellStyle name="SAPBEXexcGood3 5 27" xfId="35244"/>
    <cellStyle name="SAPBEXexcGood3 5 28" xfId="48467"/>
    <cellStyle name="SAPBEXexcGood3 5 29" xfId="49304"/>
    <cellStyle name="SAPBEXexcGood3 5 3" xfId="35245"/>
    <cellStyle name="SAPBEXexcGood3 5 4" xfId="35246"/>
    <cellStyle name="SAPBEXexcGood3 5 5" xfId="35247"/>
    <cellStyle name="SAPBEXexcGood3 5 6" xfId="35248"/>
    <cellStyle name="SAPBEXexcGood3 5 7" xfId="35249"/>
    <cellStyle name="SAPBEXexcGood3 5 8" xfId="35250"/>
    <cellStyle name="SAPBEXexcGood3 5 9" xfId="35251"/>
    <cellStyle name="SAPBEXexcGood3 6" xfId="927"/>
    <cellStyle name="SAPBEXexcGood3 6 10" xfId="35252"/>
    <cellStyle name="SAPBEXexcGood3 6 11" xfId="35253"/>
    <cellStyle name="SAPBEXexcGood3 6 12" xfId="35254"/>
    <cellStyle name="SAPBEXexcGood3 6 13" xfId="35255"/>
    <cellStyle name="SAPBEXexcGood3 6 14" xfId="35256"/>
    <cellStyle name="SAPBEXexcGood3 6 15" xfId="35257"/>
    <cellStyle name="SAPBEXexcGood3 6 16" xfId="35258"/>
    <cellStyle name="SAPBEXexcGood3 6 17" xfId="35259"/>
    <cellStyle name="SAPBEXexcGood3 6 18" xfId="35260"/>
    <cellStyle name="SAPBEXexcGood3 6 19" xfId="35261"/>
    <cellStyle name="SAPBEXexcGood3 6 2" xfId="1909"/>
    <cellStyle name="SAPBEXexcGood3 6 2 2" xfId="10607"/>
    <cellStyle name="SAPBEXexcGood3 6 2 2 2" xfId="10608"/>
    <cellStyle name="SAPBEXexcGood3 6 2 2 2 2" xfId="10609"/>
    <cellStyle name="SAPBEXexcGood3 6 2 2 2 2 2" xfId="10610"/>
    <cellStyle name="SAPBEXexcGood3 6 2 2 2 3" xfId="10611"/>
    <cellStyle name="SAPBEXexcGood3 6 2 2 3" xfId="10612"/>
    <cellStyle name="SAPBEXexcGood3 6 2 2 3 2" xfId="10613"/>
    <cellStyle name="SAPBEXexcGood3 6 2 2 3 2 2" xfId="10614"/>
    <cellStyle name="SAPBEXexcGood3 6 2 2 4" xfId="10615"/>
    <cellStyle name="SAPBEXexcGood3 6 2 2 4 2" xfId="10616"/>
    <cellStyle name="SAPBEXexcGood3 6 2 3" xfId="10617"/>
    <cellStyle name="SAPBEXexcGood3 6 2 3 2" xfId="10618"/>
    <cellStyle name="SAPBEXexcGood3 6 2 3 2 2" xfId="10619"/>
    <cellStyle name="SAPBEXexcGood3 6 2 3 3" xfId="10620"/>
    <cellStyle name="SAPBEXexcGood3 6 2 4" xfId="10621"/>
    <cellStyle name="SAPBEXexcGood3 6 2 4 2" xfId="10622"/>
    <cellStyle name="SAPBEXexcGood3 6 2 4 2 2" xfId="10623"/>
    <cellStyle name="SAPBEXexcGood3 6 2 5" xfId="10624"/>
    <cellStyle name="SAPBEXexcGood3 6 2 5 2" xfId="10625"/>
    <cellStyle name="SAPBEXexcGood3 6 2 6" xfId="35262"/>
    <cellStyle name="SAPBEXexcGood3 6 2 7" xfId="35263"/>
    <cellStyle name="SAPBEXexcGood3 6 2 8" xfId="49820"/>
    <cellStyle name="SAPBEXexcGood3 6 20" xfId="35264"/>
    <cellStyle name="SAPBEXexcGood3 6 21" xfId="35265"/>
    <cellStyle name="SAPBEXexcGood3 6 22" xfId="35266"/>
    <cellStyle name="SAPBEXexcGood3 6 23" xfId="35267"/>
    <cellStyle name="SAPBEXexcGood3 6 24" xfId="35268"/>
    <cellStyle name="SAPBEXexcGood3 6 25" xfId="35269"/>
    <cellStyle name="SAPBEXexcGood3 6 26" xfId="35270"/>
    <cellStyle name="SAPBEXexcGood3 6 27" xfId="35271"/>
    <cellStyle name="SAPBEXexcGood3 6 28" xfId="48468"/>
    <cellStyle name="SAPBEXexcGood3 6 29" xfId="49305"/>
    <cellStyle name="SAPBEXexcGood3 6 3" xfId="35272"/>
    <cellStyle name="SAPBEXexcGood3 6 4" xfId="35273"/>
    <cellStyle name="SAPBEXexcGood3 6 5" xfId="35274"/>
    <cellStyle name="SAPBEXexcGood3 6 6" xfId="35275"/>
    <cellStyle name="SAPBEXexcGood3 6 7" xfId="35276"/>
    <cellStyle name="SAPBEXexcGood3 6 8" xfId="35277"/>
    <cellStyle name="SAPBEXexcGood3 6 9" xfId="35278"/>
    <cellStyle name="SAPBEXexcGood3 7" xfId="928"/>
    <cellStyle name="SAPBEXexcGood3 7 10" xfId="35279"/>
    <cellStyle name="SAPBEXexcGood3 7 11" xfId="35280"/>
    <cellStyle name="SAPBEXexcGood3 7 12" xfId="35281"/>
    <cellStyle name="SAPBEXexcGood3 7 13" xfId="35282"/>
    <cellStyle name="SAPBEXexcGood3 7 14" xfId="35283"/>
    <cellStyle name="SAPBEXexcGood3 7 15" xfId="35284"/>
    <cellStyle name="SAPBEXexcGood3 7 16" xfId="35285"/>
    <cellStyle name="SAPBEXexcGood3 7 17" xfId="35286"/>
    <cellStyle name="SAPBEXexcGood3 7 18" xfId="35287"/>
    <cellStyle name="SAPBEXexcGood3 7 19" xfId="35288"/>
    <cellStyle name="SAPBEXexcGood3 7 2" xfId="1910"/>
    <cellStyle name="SAPBEXexcGood3 7 2 2" xfId="10626"/>
    <cellStyle name="SAPBEXexcGood3 7 2 2 2" xfId="10627"/>
    <cellStyle name="SAPBEXexcGood3 7 2 2 2 2" xfId="10628"/>
    <cellStyle name="SAPBEXexcGood3 7 2 2 2 2 2" xfId="10629"/>
    <cellStyle name="SAPBEXexcGood3 7 2 2 2 3" xfId="10630"/>
    <cellStyle name="SAPBEXexcGood3 7 2 2 3" xfId="10631"/>
    <cellStyle name="SAPBEXexcGood3 7 2 2 3 2" xfId="10632"/>
    <cellStyle name="SAPBEXexcGood3 7 2 2 3 2 2" xfId="10633"/>
    <cellStyle name="SAPBEXexcGood3 7 2 2 4" xfId="10634"/>
    <cellStyle name="SAPBEXexcGood3 7 2 2 4 2" xfId="10635"/>
    <cellStyle name="SAPBEXexcGood3 7 2 3" xfId="10636"/>
    <cellStyle name="SAPBEXexcGood3 7 2 3 2" xfId="10637"/>
    <cellStyle name="SAPBEXexcGood3 7 2 3 2 2" xfId="10638"/>
    <cellStyle name="SAPBEXexcGood3 7 2 3 3" xfId="10639"/>
    <cellStyle name="SAPBEXexcGood3 7 2 4" xfId="10640"/>
    <cellStyle name="SAPBEXexcGood3 7 2 4 2" xfId="10641"/>
    <cellStyle name="SAPBEXexcGood3 7 2 4 2 2" xfId="10642"/>
    <cellStyle name="SAPBEXexcGood3 7 2 5" xfId="10643"/>
    <cellStyle name="SAPBEXexcGood3 7 2 5 2" xfId="10644"/>
    <cellStyle name="SAPBEXexcGood3 7 2 6" xfId="35289"/>
    <cellStyle name="SAPBEXexcGood3 7 2 7" xfId="35290"/>
    <cellStyle name="SAPBEXexcGood3 7 2 8" xfId="49821"/>
    <cellStyle name="SAPBEXexcGood3 7 20" xfId="35291"/>
    <cellStyle name="SAPBEXexcGood3 7 21" xfId="35292"/>
    <cellStyle name="SAPBEXexcGood3 7 22" xfId="35293"/>
    <cellStyle name="SAPBEXexcGood3 7 23" xfId="35294"/>
    <cellStyle name="SAPBEXexcGood3 7 24" xfId="35295"/>
    <cellStyle name="SAPBEXexcGood3 7 25" xfId="35296"/>
    <cellStyle name="SAPBEXexcGood3 7 26" xfId="35297"/>
    <cellStyle name="SAPBEXexcGood3 7 27" xfId="35298"/>
    <cellStyle name="SAPBEXexcGood3 7 28" xfId="48469"/>
    <cellStyle name="SAPBEXexcGood3 7 29" xfId="49306"/>
    <cellStyle name="SAPBEXexcGood3 7 3" xfId="35299"/>
    <cellStyle name="SAPBEXexcGood3 7 4" xfId="35300"/>
    <cellStyle name="SAPBEXexcGood3 7 5" xfId="35301"/>
    <cellStyle name="SAPBEXexcGood3 7 6" xfId="35302"/>
    <cellStyle name="SAPBEXexcGood3 7 7" xfId="35303"/>
    <cellStyle name="SAPBEXexcGood3 7 8" xfId="35304"/>
    <cellStyle name="SAPBEXexcGood3 7 9" xfId="35305"/>
    <cellStyle name="SAPBEXexcGood3 8" xfId="910"/>
    <cellStyle name="SAPBEXexcGood3 8 10" xfId="35306"/>
    <cellStyle name="SAPBEXexcGood3 8 11" xfId="35307"/>
    <cellStyle name="SAPBEXexcGood3 8 12" xfId="35308"/>
    <cellStyle name="SAPBEXexcGood3 8 13" xfId="35309"/>
    <cellStyle name="SAPBEXexcGood3 8 14" xfId="35310"/>
    <cellStyle name="SAPBEXexcGood3 8 15" xfId="35311"/>
    <cellStyle name="SAPBEXexcGood3 8 16" xfId="35312"/>
    <cellStyle name="SAPBEXexcGood3 8 17" xfId="35313"/>
    <cellStyle name="SAPBEXexcGood3 8 18" xfId="35314"/>
    <cellStyle name="SAPBEXexcGood3 8 19" xfId="35315"/>
    <cellStyle name="SAPBEXexcGood3 8 2" xfId="1911"/>
    <cellStyle name="SAPBEXexcGood3 8 2 2" xfId="10645"/>
    <cellStyle name="SAPBEXexcGood3 8 2 2 2" xfId="10646"/>
    <cellStyle name="SAPBEXexcGood3 8 2 2 2 2" xfId="10647"/>
    <cellStyle name="SAPBEXexcGood3 8 2 2 2 2 2" xfId="10648"/>
    <cellStyle name="SAPBEXexcGood3 8 2 2 2 3" xfId="10649"/>
    <cellStyle name="SAPBEXexcGood3 8 2 2 3" xfId="10650"/>
    <cellStyle name="SAPBEXexcGood3 8 2 2 3 2" xfId="10651"/>
    <cellStyle name="SAPBEXexcGood3 8 2 2 3 2 2" xfId="10652"/>
    <cellStyle name="SAPBEXexcGood3 8 2 2 4" xfId="10653"/>
    <cellStyle name="SAPBEXexcGood3 8 2 2 4 2" xfId="10654"/>
    <cellStyle name="SAPBEXexcGood3 8 2 3" xfId="10655"/>
    <cellStyle name="SAPBEXexcGood3 8 2 3 2" xfId="10656"/>
    <cellStyle name="SAPBEXexcGood3 8 2 3 2 2" xfId="10657"/>
    <cellStyle name="SAPBEXexcGood3 8 2 3 3" xfId="10658"/>
    <cellStyle name="SAPBEXexcGood3 8 2 4" xfId="10659"/>
    <cellStyle name="SAPBEXexcGood3 8 2 4 2" xfId="10660"/>
    <cellStyle name="SAPBEXexcGood3 8 2 4 2 2" xfId="10661"/>
    <cellStyle name="SAPBEXexcGood3 8 2 5" xfId="10662"/>
    <cellStyle name="SAPBEXexcGood3 8 2 5 2" xfId="10663"/>
    <cellStyle name="SAPBEXexcGood3 8 2 6" xfId="35316"/>
    <cellStyle name="SAPBEXexcGood3 8 2 7" xfId="35317"/>
    <cellStyle name="SAPBEXexcGood3 8 20" xfId="35318"/>
    <cellStyle name="SAPBEXexcGood3 8 21" xfId="35319"/>
    <cellStyle name="SAPBEXexcGood3 8 22" xfId="35320"/>
    <cellStyle name="SAPBEXexcGood3 8 23" xfId="35321"/>
    <cellStyle name="SAPBEXexcGood3 8 24" xfId="35322"/>
    <cellStyle name="SAPBEXexcGood3 8 25" xfId="35323"/>
    <cellStyle name="SAPBEXexcGood3 8 26" xfId="35324"/>
    <cellStyle name="SAPBEXexcGood3 8 27" xfId="35325"/>
    <cellStyle name="SAPBEXexcGood3 8 28" xfId="48470"/>
    <cellStyle name="SAPBEXexcGood3 8 3" xfId="35326"/>
    <cellStyle name="SAPBEXexcGood3 8 4" xfId="35327"/>
    <cellStyle name="SAPBEXexcGood3 8 5" xfId="35328"/>
    <cellStyle name="SAPBEXexcGood3 8 6" xfId="35329"/>
    <cellStyle name="SAPBEXexcGood3 8 7" xfId="35330"/>
    <cellStyle name="SAPBEXexcGood3 8 8" xfId="35331"/>
    <cellStyle name="SAPBEXexcGood3 8 9" xfId="35332"/>
    <cellStyle name="SAPBEXexcGood3 9" xfId="1912"/>
    <cellStyle name="SAPBEXexcGood3 9 10" xfId="35333"/>
    <cellStyle name="SAPBEXexcGood3 9 11" xfId="35334"/>
    <cellStyle name="SAPBEXexcGood3 9 12" xfId="35335"/>
    <cellStyle name="SAPBEXexcGood3 9 13" xfId="35336"/>
    <cellStyle name="SAPBEXexcGood3 9 14" xfId="35337"/>
    <cellStyle name="SAPBEXexcGood3 9 15" xfId="35338"/>
    <cellStyle name="SAPBEXexcGood3 9 16" xfId="35339"/>
    <cellStyle name="SAPBEXexcGood3 9 17" xfId="35340"/>
    <cellStyle name="SAPBEXexcGood3 9 18" xfId="35341"/>
    <cellStyle name="SAPBEXexcGood3 9 19" xfId="35342"/>
    <cellStyle name="SAPBEXexcGood3 9 2" xfId="10664"/>
    <cellStyle name="SAPBEXexcGood3 9 2 2" xfId="10665"/>
    <cellStyle name="SAPBEXexcGood3 9 2 2 2" xfId="10666"/>
    <cellStyle name="SAPBEXexcGood3 9 2 2 2 2" xfId="10667"/>
    <cellStyle name="SAPBEXexcGood3 9 2 2 3" xfId="10668"/>
    <cellStyle name="SAPBEXexcGood3 9 2 3" xfId="10669"/>
    <cellStyle name="SAPBEXexcGood3 9 2 3 2" xfId="10670"/>
    <cellStyle name="SAPBEXexcGood3 9 2 3 2 2" xfId="10671"/>
    <cellStyle name="SAPBEXexcGood3 9 2 4" xfId="10672"/>
    <cellStyle name="SAPBEXexcGood3 9 2 4 2" xfId="10673"/>
    <cellStyle name="SAPBEXexcGood3 9 2 5" xfId="35343"/>
    <cellStyle name="SAPBEXexcGood3 9 2 6" xfId="35344"/>
    <cellStyle name="SAPBEXexcGood3 9 2 7" xfId="35345"/>
    <cellStyle name="SAPBEXexcGood3 9 20" xfId="35346"/>
    <cellStyle name="SAPBEXexcGood3 9 21" xfId="35347"/>
    <cellStyle name="SAPBEXexcGood3 9 22" xfId="35348"/>
    <cellStyle name="SAPBEXexcGood3 9 23" xfId="35349"/>
    <cellStyle name="SAPBEXexcGood3 9 24" xfId="35350"/>
    <cellStyle name="SAPBEXexcGood3 9 25" xfId="35351"/>
    <cellStyle name="SAPBEXexcGood3 9 26" xfId="35352"/>
    <cellStyle name="SAPBEXexcGood3 9 27" xfId="35353"/>
    <cellStyle name="SAPBEXexcGood3 9 28" xfId="48471"/>
    <cellStyle name="SAPBEXexcGood3 9 29" xfId="49800"/>
    <cellStyle name="SAPBEXexcGood3 9 3" xfId="35354"/>
    <cellStyle name="SAPBEXexcGood3 9 4" xfId="35355"/>
    <cellStyle name="SAPBEXexcGood3 9 5" xfId="35356"/>
    <cellStyle name="SAPBEXexcGood3 9 6" xfId="35357"/>
    <cellStyle name="SAPBEXexcGood3 9 7" xfId="35358"/>
    <cellStyle name="SAPBEXexcGood3 9 8" xfId="35359"/>
    <cellStyle name="SAPBEXexcGood3 9 9" xfId="35360"/>
    <cellStyle name="SAPBEXexcGood3_20120921_SF-grote-ronde-Liesbethdump2" xfId="427"/>
    <cellStyle name="SAPBEXfilterDrill" xfId="131"/>
    <cellStyle name="SAPBEXfilterDrill 10" xfId="10674"/>
    <cellStyle name="SAPBEXfilterDrill 10 2" xfId="10675"/>
    <cellStyle name="SAPBEXfilterDrill 10 2 2" xfId="10676"/>
    <cellStyle name="SAPBEXfilterDrill 10 2 2 2" xfId="10677"/>
    <cellStyle name="SAPBEXfilterDrill 10 2 3" xfId="10678"/>
    <cellStyle name="SAPBEXfilterDrill 10 3" xfId="10679"/>
    <cellStyle name="SAPBEXfilterDrill 10 3 2" xfId="10680"/>
    <cellStyle name="SAPBEXfilterDrill 10 3 2 2" xfId="10681"/>
    <cellStyle name="SAPBEXfilterDrill 10 4" xfId="10682"/>
    <cellStyle name="SAPBEXfilterDrill 10 4 2" xfId="10683"/>
    <cellStyle name="SAPBEXfilterDrill 10 5" xfId="35361"/>
    <cellStyle name="SAPBEXfilterDrill 10 6" xfId="35362"/>
    <cellStyle name="SAPBEXfilterDrill 10 7" xfId="35363"/>
    <cellStyle name="SAPBEXfilterDrill 11" xfId="35364"/>
    <cellStyle name="SAPBEXfilterDrill 12" xfId="35365"/>
    <cellStyle name="SAPBEXfilterDrill 13" xfId="35366"/>
    <cellStyle name="SAPBEXfilterDrill 14" xfId="35367"/>
    <cellStyle name="SAPBEXfilterDrill 15" xfId="35368"/>
    <cellStyle name="SAPBEXfilterDrill 16" xfId="35369"/>
    <cellStyle name="SAPBEXfilterDrill 17" xfId="35370"/>
    <cellStyle name="SAPBEXfilterDrill 18" xfId="35371"/>
    <cellStyle name="SAPBEXfilterDrill 19" xfId="35372"/>
    <cellStyle name="SAPBEXfilterDrill 2" xfId="428"/>
    <cellStyle name="SAPBEXfilterDrill 2 10" xfId="35373"/>
    <cellStyle name="SAPBEXfilterDrill 2 11" xfId="35374"/>
    <cellStyle name="SAPBEXfilterDrill 2 12" xfId="35375"/>
    <cellStyle name="SAPBEXfilterDrill 2 13" xfId="35376"/>
    <cellStyle name="SAPBEXfilterDrill 2 14" xfId="35377"/>
    <cellStyle name="SAPBEXfilterDrill 2 15" xfId="35378"/>
    <cellStyle name="SAPBEXfilterDrill 2 16" xfId="35379"/>
    <cellStyle name="SAPBEXfilterDrill 2 17" xfId="35380"/>
    <cellStyle name="SAPBEXfilterDrill 2 18" xfId="35381"/>
    <cellStyle name="SAPBEXfilterDrill 2 19" xfId="35382"/>
    <cellStyle name="SAPBEXfilterDrill 2 2" xfId="528"/>
    <cellStyle name="SAPBEXfilterDrill 2 2 10" xfId="35383"/>
    <cellStyle name="SAPBEXfilterDrill 2 2 11" xfId="35384"/>
    <cellStyle name="SAPBEXfilterDrill 2 2 12" xfId="35385"/>
    <cellStyle name="SAPBEXfilterDrill 2 2 13" xfId="35386"/>
    <cellStyle name="SAPBEXfilterDrill 2 2 14" xfId="35387"/>
    <cellStyle name="SAPBEXfilterDrill 2 2 15" xfId="35388"/>
    <cellStyle name="SAPBEXfilterDrill 2 2 16" xfId="35389"/>
    <cellStyle name="SAPBEXfilterDrill 2 2 17" xfId="35390"/>
    <cellStyle name="SAPBEXfilterDrill 2 2 18" xfId="35391"/>
    <cellStyle name="SAPBEXfilterDrill 2 2 19" xfId="35392"/>
    <cellStyle name="SAPBEXfilterDrill 2 2 2" xfId="930"/>
    <cellStyle name="SAPBEXfilterDrill 2 2 2 10" xfId="35393"/>
    <cellStyle name="SAPBEXfilterDrill 2 2 2 11" xfId="35394"/>
    <cellStyle name="SAPBEXfilterDrill 2 2 2 12" xfId="35395"/>
    <cellStyle name="SAPBEXfilterDrill 2 2 2 13" xfId="35396"/>
    <cellStyle name="SAPBEXfilterDrill 2 2 2 14" xfId="35397"/>
    <cellStyle name="SAPBEXfilterDrill 2 2 2 15" xfId="35398"/>
    <cellStyle name="SAPBEXfilterDrill 2 2 2 16" xfId="35399"/>
    <cellStyle name="SAPBEXfilterDrill 2 2 2 17" xfId="35400"/>
    <cellStyle name="SAPBEXfilterDrill 2 2 2 18" xfId="35401"/>
    <cellStyle name="SAPBEXfilterDrill 2 2 2 19" xfId="35402"/>
    <cellStyle name="SAPBEXfilterDrill 2 2 2 2" xfId="1913"/>
    <cellStyle name="SAPBEXfilterDrill 2 2 2 2 2" xfId="10684"/>
    <cellStyle name="SAPBEXfilterDrill 2 2 2 2 2 2" xfId="10685"/>
    <cellStyle name="SAPBEXfilterDrill 2 2 2 2 2 2 2" xfId="10686"/>
    <cellStyle name="SAPBEXfilterDrill 2 2 2 2 2 2 2 2" xfId="10687"/>
    <cellStyle name="SAPBEXfilterDrill 2 2 2 2 2 2 3" xfId="10688"/>
    <cellStyle name="SAPBEXfilterDrill 2 2 2 2 2 3" xfId="10689"/>
    <cellStyle name="SAPBEXfilterDrill 2 2 2 2 2 3 2" xfId="10690"/>
    <cellStyle name="SAPBEXfilterDrill 2 2 2 2 2 3 2 2" xfId="10691"/>
    <cellStyle name="SAPBEXfilterDrill 2 2 2 2 2 4" xfId="10692"/>
    <cellStyle name="SAPBEXfilterDrill 2 2 2 2 2 4 2" xfId="10693"/>
    <cellStyle name="SAPBEXfilterDrill 2 2 2 2 3" xfId="10694"/>
    <cellStyle name="SAPBEXfilterDrill 2 2 2 2 3 2" xfId="10695"/>
    <cellStyle name="SAPBEXfilterDrill 2 2 2 2 3 2 2" xfId="10696"/>
    <cellStyle name="SAPBEXfilterDrill 2 2 2 2 3 3" xfId="10697"/>
    <cellStyle name="SAPBEXfilterDrill 2 2 2 2 4" xfId="10698"/>
    <cellStyle name="SAPBEXfilterDrill 2 2 2 2 4 2" xfId="10699"/>
    <cellStyle name="SAPBEXfilterDrill 2 2 2 2 4 2 2" xfId="10700"/>
    <cellStyle name="SAPBEXfilterDrill 2 2 2 2 5" xfId="10701"/>
    <cellStyle name="SAPBEXfilterDrill 2 2 2 2 5 2" xfId="10702"/>
    <cellStyle name="SAPBEXfilterDrill 2 2 2 2 6" xfId="35403"/>
    <cellStyle name="SAPBEXfilterDrill 2 2 2 2 7" xfId="35404"/>
    <cellStyle name="SAPBEXfilterDrill 2 2 2 20" xfId="35405"/>
    <cellStyle name="SAPBEXfilterDrill 2 2 2 21" xfId="35406"/>
    <cellStyle name="SAPBEXfilterDrill 2 2 2 22" xfId="35407"/>
    <cellStyle name="SAPBEXfilterDrill 2 2 2 23" xfId="35408"/>
    <cellStyle name="SAPBEXfilterDrill 2 2 2 24" xfId="35409"/>
    <cellStyle name="SAPBEXfilterDrill 2 2 2 25" xfId="35410"/>
    <cellStyle name="SAPBEXfilterDrill 2 2 2 26" xfId="35411"/>
    <cellStyle name="SAPBEXfilterDrill 2 2 2 27" xfId="35412"/>
    <cellStyle name="SAPBEXfilterDrill 2 2 2 28" xfId="48472"/>
    <cellStyle name="SAPBEXfilterDrill 2 2 2 3" xfId="35413"/>
    <cellStyle name="SAPBEXfilterDrill 2 2 2 4" xfId="35414"/>
    <cellStyle name="SAPBEXfilterDrill 2 2 2 5" xfId="35415"/>
    <cellStyle name="SAPBEXfilterDrill 2 2 2 6" xfId="35416"/>
    <cellStyle name="SAPBEXfilterDrill 2 2 2 7" xfId="35417"/>
    <cellStyle name="SAPBEXfilterDrill 2 2 2 8" xfId="35418"/>
    <cellStyle name="SAPBEXfilterDrill 2 2 2 9" xfId="35419"/>
    <cellStyle name="SAPBEXfilterDrill 2 2 20" xfId="35420"/>
    <cellStyle name="SAPBEXfilterDrill 2 2 21" xfId="35421"/>
    <cellStyle name="SAPBEXfilterDrill 2 2 22" xfId="35422"/>
    <cellStyle name="SAPBEXfilterDrill 2 2 23" xfId="35423"/>
    <cellStyle name="SAPBEXfilterDrill 2 2 24" xfId="35424"/>
    <cellStyle name="SAPBEXfilterDrill 2 2 25" xfId="35425"/>
    <cellStyle name="SAPBEXfilterDrill 2 2 26" xfId="35426"/>
    <cellStyle name="SAPBEXfilterDrill 2 2 27" xfId="35427"/>
    <cellStyle name="SAPBEXfilterDrill 2 2 28" xfId="35428"/>
    <cellStyle name="SAPBEXfilterDrill 2 2 29" xfId="35429"/>
    <cellStyle name="SAPBEXfilterDrill 2 2 3" xfId="931"/>
    <cellStyle name="SAPBEXfilterDrill 2 2 3 10" xfId="35430"/>
    <cellStyle name="SAPBEXfilterDrill 2 2 3 11" xfId="35431"/>
    <cellStyle name="SAPBEXfilterDrill 2 2 3 12" xfId="35432"/>
    <cellStyle name="SAPBEXfilterDrill 2 2 3 13" xfId="35433"/>
    <cellStyle name="SAPBEXfilterDrill 2 2 3 14" xfId="35434"/>
    <cellStyle name="SAPBEXfilterDrill 2 2 3 15" xfId="35435"/>
    <cellStyle name="SAPBEXfilterDrill 2 2 3 16" xfId="35436"/>
    <cellStyle name="SAPBEXfilterDrill 2 2 3 17" xfId="35437"/>
    <cellStyle name="SAPBEXfilterDrill 2 2 3 18" xfId="35438"/>
    <cellStyle name="SAPBEXfilterDrill 2 2 3 19" xfId="35439"/>
    <cellStyle name="SAPBEXfilterDrill 2 2 3 2" xfId="1914"/>
    <cellStyle name="SAPBEXfilterDrill 2 2 3 2 2" xfId="10703"/>
    <cellStyle name="SAPBEXfilterDrill 2 2 3 2 2 2" xfId="10704"/>
    <cellStyle name="SAPBEXfilterDrill 2 2 3 2 2 2 2" xfId="10705"/>
    <cellStyle name="SAPBEXfilterDrill 2 2 3 2 2 2 2 2" xfId="10706"/>
    <cellStyle name="SAPBEXfilterDrill 2 2 3 2 2 2 3" xfId="10707"/>
    <cellStyle name="SAPBEXfilterDrill 2 2 3 2 2 3" xfId="10708"/>
    <cellStyle name="SAPBEXfilterDrill 2 2 3 2 2 3 2" xfId="10709"/>
    <cellStyle name="SAPBEXfilterDrill 2 2 3 2 2 3 2 2" xfId="10710"/>
    <cellStyle name="SAPBEXfilterDrill 2 2 3 2 2 4" xfId="10711"/>
    <cellStyle name="SAPBEXfilterDrill 2 2 3 2 2 4 2" xfId="10712"/>
    <cellStyle name="SAPBEXfilterDrill 2 2 3 2 3" xfId="10713"/>
    <cellStyle name="SAPBEXfilterDrill 2 2 3 2 3 2" xfId="10714"/>
    <cellStyle name="SAPBEXfilterDrill 2 2 3 2 3 2 2" xfId="10715"/>
    <cellStyle name="SAPBEXfilterDrill 2 2 3 2 3 3" xfId="10716"/>
    <cellStyle name="SAPBEXfilterDrill 2 2 3 2 4" xfId="10717"/>
    <cellStyle name="SAPBEXfilterDrill 2 2 3 2 4 2" xfId="10718"/>
    <cellStyle name="SAPBEXfilterDrill 2 2 3 2 4 2 2" xfId="10719"/>
    <cellStyle name="SAPBEXfilterDrill 2 2 3 2 5" xfId="10720"/>
    <cellStyle name="SAPBEXfilterDrill 2 2 3 2 5 2" xfId="10721"/>
    <cellStyle name="SAPBEXfilterDrill 2 2 3 2 6" xfId="35440"/>
    <cellStyle name="SAPBEXfilterDrill 2 2 3 2 7" xfId="35441"/>
    <cellStyle name="SAPBEXfilterDrill 2 2 3 20" xfId="35442"/>
    <cellStyle name="SAPBEXfilterDrill 2 2 3 21" xfId="35443"/>
    <cellStyle name="SAPBEXfilterDrill 2 2 3 22" xfId="35444"/>
    <cellStyle name="SAPBEXfilterDrill 2 2 3 23" xfId="35445"/>
    <cellStyle name="SAPBEXfilterDrill 2 2 3 24" xfId="35446"/>
    <cellStyle name="SAPBEXfilterDrill 2 2 3 25" xfId="35447"/>
    <cellStyle name="SAPBEXfilterDrill 2 2 3 26" xfId="35448"/>
    <cellStyle name="SAPBEXfilterDrill 2 2 3 27" xfId="35449"/>
    <cellStyle name="SAPBEXfilterDrill 2 2 3 28" xfId="48473"/>
    <cellStyle name="SAPBEXfilterDrill 2 2 3 3" xfId="35450"/>
    <cellStyle name="SAPBEXfilterDrill 2 2 3 4" xfId="35451"/>
    <cellStyle name="SAPBEXfilterDrill 2 2 3 5" xfId="35452"/>
    <cellStyle name="SAPBEXfilterDrill 2 2 3 6" xfId="35453"/>
    <cellStyle name="SAPBEXfilterDrill 2 2 3 7" xfId="35454"/>
    <cellStyle name="SAPBEXfilterDrill 2 2 3 8" xfId="35455"/>
    <cellStyle name="SAPBEXfilterDrill 2 2 3 9" xfId="35456"/>
    <cellStyle name="SAPBEXfilterDrill 2 2 30" xfId="35457"/>
    <cellStyle name="SAPBEXfilterDrill 2 2 31" xfId="35458"/>
    <cellStyle name="SAPBEXfilterDrill 2 2 32" xfId="35459"/>
    <cellStyle name="SAPBEXfilterDrill 2 2 33" xfId="48474"/>
    <cellStyle name="SAPBEXfilterDrill 2 2 4" xfId="932"/>
    <cellStyle name="SAPBEXfilterDrill 2 2 4 10" xfId="35460"/>
    <cellStyle name="SAPBEXfilterDrill 2 2 4 11" xfId="35461"/>
    <cellStyle name="SAPBEXfilterDrill 2 2 4 12" xfId="35462"/>
    <cellStyle name="SAPBEXfilterDrill 2 2 4 13" xfId="35463"/>
    <cellStyle name="SAPBEXfilterDrill 2 2 4 14" xfId="35464"/>
    <cellStyle name="SAPBEXfilterDrill 2 2 4 15" xfId="35465"/>
    <cellStyle name="SAPBEXfilterDrill 2 2 4 16" xfId="35466"/>
    <cellStyle name="SAPBEXfilterDrill 2 2 4 17" xfId="35467"/>
    <cellStyle name="SAPBEXfilterDrill 2 2 4 18" xfId="35468"/>
    <cellStyle name="SAPBEXfilterDrill 2 2 4 19" xfId="35469"/>
    <cellStyle name="SAPBEXfilterDrill 2 2 4 2" xfId="1915"/>
    <cellStyle name="SAPBEXfilterDrill 2 2 4 2 2" xfId="10722"/>
    <cellStyle name="SAPBEXfilterDrill 2 2 4 2 2 2" xfId="10723"/>
    <cellStyle name="SAPBEXfilterDrill 2 2 4 2 2 2 2" xfId="10724"/>
    <cellStyle name="SAPBEXfilterDrill 2 2 4 2 2 2 2 2" xfId="10725"/>
    <cellStyle name="SAPBEXfilterDrill 2 2 4 2 2 2 3" xfId="10726"/>
    <cellStyle name="SAPBEXfilterDrill 2 2 4 2 2 3" xfId="10727"/>
    <cellStyle name="SAPBEXfilterDrill 2 2 4 2 2 3 2" xfId="10728"/>
    <cellStyle name="SAPBEXfilterDrill 2 2 4 2 2 3 2 2" xfId="10729"/>
    <cellStyle name="SAPBEXfilterDrill 2 2 4 2 2 4" xfId="10730"/>
    <cellStyle name="SAPBEXfilterDrill 2 2 4 2 2 4 2" xfId="10731"/>
    <cellStyle name="SAPBEXfilterDrill 2 2 4 2 3" xfId="10732"/>
    <cellStyle name="SAPBEXfilterDrill 2 2 4 2 3 2" xfId="10733"/>
    <cellStyle name="SAPBEXfilterDrill 2 2 4 2 3 2 2" xfId="10734"/>
    <cellStyle name="SAPBEXfilterDrill 2 2 4 2 3 3" xfId="10735"/>
    <cellStyle name="SAPBEXfilterDrill 2 2 4 2 4" xfId="10736"/>
    <cellStyle name="SAPBEXfilterDrill 2 2 4 2 4 2" xfId="10737"/>
    <cellStyle name="SAPBEXfilterDrill 2 2 4 2 4 2 2" xfId="10738"/>
    <cellStyle name="SAPBEXfilterDrill 2 2 4 2 5" xfId="10739"/>
    <cellStyle name="SAPBEXfilterDrill 2 2 4 2 5 2" xfId="10740"/>
    <cellStyle name="SAPBEXfilterDrill 2 2 4 2 6" xfId="35470"/>
    <cellStyle name="SAPBEXfilterDrill 2 2 4 2 7" xfId="35471"/>
    <cellStyle name="SAPBEXfilterDrill 2 2 4 20" xfId="35472"/>
    <cellStyle name="SAPBEXfilterDrill 2 2 4 21" xfId="35473"/>
    <cellStyle name="SAPBEXfilterDrill 2 2 4 22" xfId="35474"/>
    <cellStyle name="SAPBEXfilterDrill 2 2 4 23" xfId="35475"/>
    <cellStyle name="SAPBEXfilterDrill 2 2 4 24" xfId="35476"/>
    <cellStyle name="SAPBEXfilterDrill 2 2 4 25" xfId="35477"/>
    <cellStyle name="SAPBEXfilterDrill 2 2 4 26" xfId="35478"/>
    <cellStyle name="SAPBEXfilterDrill 2 2 4 27" xfId="35479"/>
    <cellStyle name="SAPBEXfilterDrill 2 2 4 28" xfId="48475"/>
    <cellStyle name="SAPBEXfilterDrill 2 2 4 3" xfId="35480"/>
    <cellStyle name="SAPBEXfilterDrill 2 2 4 4" xfId="35481"/>
    <cellStyle name="SAPBEXfilterDrill 2 2 4 5" xfId="35482"/>
    <cellStyle name="SAPBEXfilterDrill 2 2 4 6" xfId="35483"/>
    <cellStyle name="SAPBEXfilterDrill 2 2 4 7" xfId="35484"/>
    <cellStyle name="SAPBEXfilterDrill 2 2 4 8" xfId="35485"/>
    <cellStyle name="SAPBEXfilterDrill 2 2 4 9" xfId="35486"/>
    <cellStyle name="SAPBEXfilterDrill 2 2 5" xfId="933"/>
    <cellStyle name="SAPBEXfilterDrill 2 2 5 10" xfId="35487"/>
    <cellStyle name="SAPBEXfilterDrill 2 2 5 11" xfId="35488"/>
    <cellStyle name="SAPBEXfilterDrill 2 2 5 12" xfId="35489"/>
    <cellStyle name="SAPBEXfilterDrill 2 2 5 13" xfId="35490"/>
    <cellStyle name="SAPBEXfilterDrill 2 2 5 14" xfId="35491"/>
    <cellStyle name="SAPBEXfilterDrill 2 2 5 15" xfId="35492"/>
    <cellStyle name="SAPBEXfilterDrill 2 2 5 16" xfId="35493"/>
    <cellStyle name="SAPBEXfilterDrill 2 2 5 17" xfId="35494"/>
    <cellStyle name="SAPBEXfilterDrill 2 2 5 18" xfId="35495"/>
    <cellStyle name="SAPBEXfilterDrill 2 2 5 19" xfId="35496"/>
    <cellStyle name="SAPBEXfilterDrill 2 2 5 2" xfId="1916"/>
    <cellStyle name="SAPBEXfilterDrill 2 2 5 2 2" xfId="10741"/>
    <cellStyle name="SAPBEXfilterDrill 2 2 5 2 2 2" xfId="10742"/>
    <cellStyle name="SAPBEXfilterDrill 2 2 5 2 2 2 2" xfId="10743"/>
    <cellStyle name="SAPBEXfilterDrill 2 2 5 2 2 2 2 2" xfId="10744"/>
    <cellStyle name="SAPBEXfilterDrill 2 2 5 2 2 2 3" xfId="10745"/>
    <cellStyle name="SAPBEXfilterDrill 2 2 5 2 2 3" xfId="10746"/>
    <cellStyle name="SAPBEXfilterDrill 2 2 5 2 2 3 2" xfId="10747"/>
    <cellStyle name="SAPBEXfilterDrill 2 2 5 2 2 3 2 2" xfId="10748"/>
    <cellStyle name="SAPBEXfilterDrill 2 2 5 2 2 4" xfId="10749"/>
    <cellStyle name="SAPBEXfilterDrill 2 2 5 2 2 4 2" xfId="10750"/>
    <cellStyle name="SAPBEXfilterDrill 2 2 5 2 3" xfId="10751"/>
    <cellStyle name="SAPBEXfilterDrill 2 2 5 2 3 2" xfId="10752"/>
    <cellStyle name="SAPBEXfilterDrill 2 2 5 2 3 2 2" xfId="10753"/>
    <cellStyle name="SAPBEXfilterDrill 2 2 5 2 3 3" xfId="10754"/>
    <cellStyle name="SAPBEXfilterDrill 2 2 5 2 4" xfId="10755"/>
    <cellStyle name="SAPBEXfilterDrill 2 2 5 2 4 2" xfId="10756"/>
    <cellStyle name="SAPBEXfilterDrill 2 2 5 2 4 2 2" xfId="10757"/>
    <cellStyle name="SAPBEXfilterDrill 2 2 5 2 5" xfId="10758"/>
    <cellStyle name="SAPBEXfilterDrill 2 2 5 2 5 2" xfId="10759"/>
    <cellStyle name="SAPBEXfilterDrill 2 2 5 2 6" xfId="35497"/>
    <cellStyle name="SAPBEXfilterDrill 2 2 5 2 7" xfId="35498"/>
    <cellStyle name="SAPBEXfilterDrill 2 2 5 20" xfId="35499"/>
    <cellStyle name="SAPBEXfilterDrill 2 2 5 21" xfId="35500"/>
    <cellStyle name="SAPBEXfilterDrill 2 2 5 22" xfId="35501"/>
    <cellStyle name="SAPBEXfilterDrill 2 2 5 23" xfId="35502"/>
    <cellStyle name="SAPBEXfilterDrill 2 2 5 24" xfId="35503"/>
    <cellStyle name="SAPBEXfilterDrill 2 2 5 25" xfId="35504"/>
    <cellStyle name="SAPBEXfilterDrill 2 2 5 26" xfId="35505"/>
    <cellStyle name="SAPBEXfilterDrill 2 2 5 27" xfId="35506"/>
    <cellStyle name="SAPBEXfilterDrill 2 2 5 28" xfId="48476"/>
    <cellStyle name="SAPBEXfilterDrill 2 2 5 3" xfId="35507"/>
    <cellStyle name="SAPBEXfilterDrill 2 2 5 4" xfId="35508"/>
    <cellStyle name="SAPBEXfilterDrill 2 2 5 5" xfId="35509"/>
    <cellStyle name="SAPBEXfilterDrill 2 2 5 6" xfId="35510"/>
    <cellStyle name="SAPBEXfilterDrill 2 2 5 7" xfId="35511"/>
    <cellStyle name="SAPBEXfilterDrill 2 2 5 8" xfId="35512"/>
    <cellStyle name="SAPBEXfilterDrill 2 2 5 9" xfId="35513"/>
    <cellStyle name="SAPBEXfilterDrill 2 2 6" xfId="934"/>
    <cellStyle name="SAPBEXfilterDrill 2 2 6 10" xfId="35514"/>
    <cellStyle name="SAPBEXfilterDrill 2 2 6 11" xfId="35515"/>
    <cellStyle name="SAPBEXfilterDrill 2 2 6 12" xfId="35516"/>
    <cellStyle name="SAPBEXfilterDrill 2 2 6 13" xfId="35517"/>
    <cellStyle name="SAPBEXfilterDrill 2 2 6 14" xfId="35518"/>
    <cellStyle name="SAPBEXfilterDrill 2 2 6 15" xfId="35519"/>
    <cellStyle name="SAPBEXfilterDrill 2 2 6 16" xfId="35520"/>
    <cellStyle name="SAPBEXfilterDrill 2 2 6 17" xfId="35521"/>
    <cellStyle name="SAPBEXfilterDrill 2 2 6 18" xfId="35522"/>
    <cellStyle name="SAPBEXfilterDrill 2 2 6 19" xfId="35523"/>
    <cellStyle name="SAPBEXfilterDrill 2 2 6 2" xfId="1917"/>
    <cellStyle name="SAPBEXfilterDrill 2 2 6 2 2" xfId="10760"/>
    <cellStyle name="SAPBEXfilterDrill 2 2 6 2 2 2" xfId="10761"/>
    <cellStyle name="SAPBEXfilterDrill 2 2 6 2 2 2 2" xfId="10762"/>
    <cellStyle name="SAPBEXfilterDrill 2 2 6 2 2 2 2 2" xfId="10763"/>
    <cellStyle name="SAPBEXfilterDrill 2 2 6 2 2 2 3" xfId="10764"/>
    <cellStyle name="SAPBEXfilterDrill 2 2 6 2 2 3" xfId="10765"/>
    <cellStyle name="SAPBEXfilterDrill 2 2 6 2 2 3 2" xfId="10766"/>
    <cellStyle name="SAPBEXfilterDrill 2 2 6 2 2 3 2 2" xfId="10767"/>
    <cellStyle name="SAPBEXfilterDrill 2 2 6 2 2 4" xfId="10768"/>
    <cellStyle name="SAPBEXfilterDrill 2 2 6 2 2 4 2" xfId="10769"/>
    <cellStyle name="SAPBEXfilterDrill 2 2 6 2 3" xfId="10770"/>
    <cellStyle name="SAPBEXfilterDrill 2 2 6 2 3 2" xfId="10771"/>
    <cellStyle name="SAPBEXfilterDrill 2 2 6 2 3 2 2" xfId="10772"/>
    <cellStyle name="SAPBEXfilterDrill 2 2 6 2 3 3" xfId="10773"/>
    <cellStyle name="SAPBEXfilterDrill 2 2 6 2 4" xfId="10774"/>
    <cellStyle name="SAPBEXfilterDrill 2 2 6 2 4 2" xfId="10775"/>
    <cellStyle name="SAPBEXfilterDrill 2 2 6 2 4 2 2" xfId="10776"/>
    <cellStyle name="SAPBEXfilterDrill 2 2 6 2 5" xfId="10777"/>
    <cellStyle name="SAPBEXfilterDrill 2 2 6 2 5 2" xfId="10778"/>
    <cellStyle name="SAPBEXfilterDrill 2 2 6 2 6" xfId="35524"/>
    <cellStyle name="SAPBEXfilterDrill 2 2 6 2 7" xfId="35525"/>
    <cellStyle name="SAPBEXfilterDrill 2 2 6 20" xfId="35526"/>
    <cellStyle name="SAPBEXfilterDrill 2 2 6 21" xfId="35527"/>
    <cellStyle name="SAPBEXfilterDrill 2 2 6 22" xfId="35528"/>
    <cellStyle name="SAPBEXfilterDrill 2 2 6 23" xfId="35529"/>
    <cellStyle name="SAPBEXfilterDrill 2 2 6 24" xfId="35530"/>
    <cellStyle name="SAPBEXfilterDrill 2 2 6 25" xfId="35531"/>
    <cellStyle name="SAPBEXfilterDrill 2 2 6 26" xfId="35532"/>
    <cellStyle name="SAPBEXfilterDrill 2 2 6 27" xfId="35533"/>
    <cellStyle name="SAPBEXfilterDrill 2 2 6 28" xfId="48477"/>
    <cellStyle name="SAPBEXfilterDrill 2 2 6 3" xfId="35534"/>
    <cellStyle name="SAPBEXfilterDrill 2 2 6 4" xfId="35535"/>
    <cellStyle name="SAPBEXfilterDrill 2 2 6 5" xfId="35536"/>
    <cellStyle name="SAPBEXfilterDrill 2 2 6 6" xfId="35537"/>
    <cellStyle name="SAPBEXfilterDrill 2 2 6 7" xfId="35538"/>
    <cellStyle name="SAPBEXfilterDrill 2 2 6 8" xfId="35539"/>
    <cellStyle name="SAPBEXfilterDrill 2 2 6 9" xfId="35540"/>
    <cellStyle name="SAPBEXfilterDrill 2 2 7" xfId="1918"/>
    <cellStyle name="SAPBEXfilterDrill 2 2 7 2" xfId="10779"/>
    <cellStyle name="SAPBEXfilterDrill 2 2 7 2 2" xfId="10780"/>
    <cellStyle name="SAPBEXfilterDrill 2 2 7 2 2 2" xfId="10781"/>
    <cellStyle name="SAPBEXfilterDrill 2 2 7 2 2 2 2" xfId="10782"/>
    <cellStyle name="SAPBEXfilterDrill 2 2 7 2 2 3" xfId="10783"/>
    <cellStyle name="SAPBEXfilterDrill 2 2 7 2 3" xfId="10784"/>
    <cellStyle name="SAPBEXfilterDrill 2 2 7 2 3 2" xfId="10785"/>
    <cellStyle name="SAPBEXfilterDrill 2 2 7 2 3 2 2" xfId="10786"/>
    <cellStyle name="SAPBEXfilterDrill 2 2 7 2 4" xfId="10787"/>
    <cellStyle name="SAPBEXfilterDrill 2 2 7 2 4 2" xfId="10788"/>
    <cellStyle name="SAPBEXfilterDrill 2 2 7 3" xfId="10789"/>
    <cellStyle name="SAPBEXfilterDrill 2 2 7 3 2" xfId="10790"/>
    <cellStyle name="SAPBEXfilterDrill 2 2 7 3 2 2" xfId="10791"/>
    <cellStyle name="SAPBEXfilterDrill 2 2 7 3 3" xfId="10792"/>
    <cellStyle name="SAPBEXfilterDrill 2 2 7 4" xfId="10793"/>
    <cellStyle name="SAPBEXfilterDrill 2 2 7 4 2" xfId="10794"/>
    <cellStyle name="SAPBEXfilterDrill 2 2 7 4 2 2" xfId="10795"/>
    <cellStyle name="SAPBEXfilterDrill 2 2 7 5" xfId="10796"/>
    <cellStyle name="SAPBEXfilterDrill 2 2 7 5 2" xfId="10797"/>
    <cellStyle name="SAPBEXfilterDrill 2 2 7 6" xfId="35541"/>
    <cellStyle name="SAPBEXfilterDrill 2 2 7 7" xfId="35542"/>
    <cellStyle name="SAPBEXfilterDrill 2 2 8" xfId="35543"/>
    <cellStyle name="SAPBEXfilterDrill 2 2 9" xfId="35544"/>
    <cellStyle name="SAPBEXfilterDrill 2 20" xfId="35545"/>
    <cellStyle name="SAPBEXfilterDrill 2 21" xfId="35546"/>
    <cellStyle name="SAPBEXfilterDrill 2 22" xfId="35547"/>
    <cellStyle name="SAPBEXfilterDrill 2 23" xfId="35548"/>
    <cellStyle name="SAPBEXfilterDrill 2 24" xfId="35549"/>
    <cellStyle name="SAPBEXfilterDrill 2 25" xfId="35550"/>
    <cellStyle name="SAPBEXfilterDrill 2 26" xfId="35551"/>
    <cellStyle name="SAPBEXfilterDrill 2 27" xfId="35552"/>
    <cellStyle name="SAPBEXfilterDrill 2 28" xfId="35553"/>
    <cellStyle name="SAPBEXfilterDrill 2 29" xfId="35554"/>
    <cellStyle name="SAPBEXfilterDrill 2 3" xfId="935"/>
    <cellStyle name="SAPBEXfilterDrill 2 3 10" xfId="35555"/>
    <cellStyle name="SAPBEXfilterDrill 2 3 11" xfId="35556"/>
    <cellStyle name="SAPBEXfilterDrill 2 3 12" xfId="35557"/>
    <cellStyle name="SAPBEXfilterDrill 2 3 13" xfId="35558"/>
    <cellStyle name="SAPBEXfilterDrill 2 3 14" xfId="35559"/>
    <cellStyle name="SAPBEXfilterDrill 2 3 15" xfId="35560"/>
    <cellStyle name="SAPBEXfilterDrill 2 3 16" xfId="35561"/>
    <cellStyle name="SAPBEXfilterDrill 2 3 17" xfId="35562"/>
    <cellStyle name="SAPBEXfilterDrill 2 3 18" xfId="35563"/>
    <cellStyle name="SAPBEXfilterDrill 2 3 19" xfId="35564"/>
    <cellStyle name="SAPBEXfilterDrill 2 3 2" xfId="1919"/>
    <cellStyle name="SAPBEXfilterDrill 2 3 2 2" xfId="10798"/>
    <cellStyle name="SAPBEXfilterDrill 2 3 2 2 2" xfId="10799"/>
    <cellStyle name="SAPBEXfilterDrill 2 3 2 2 2 2" xfId="10800"/>
    <cellStyle name="SAPBEXfilterDrill 2 3 2 2 2 2 2" xfId="10801"/>
    <cellStyle name="SAPBEXfilterDrill 2 3 2 2 2 3" xfId="10802"/>
    <cellStyle name="SAPBEXfilterDrill 2 3 2 2 3" xfId="10803"/>
    <cellStyle name="SAPBEXfilterDrill 2 3 2 2 3 2" xfId="10804"/>
    <cellStyle name="SAPBEXfilterDrill 2 3 2 2 3 2 2" xfId="10805"/>
    <cellStyle name="SAPBEXfilterDrill 2 3 2 2 4" xfId="10806"/>
    <cellStyle name="SAPBEXfilterDrill 2 3 2 2 4 2" xfId="10807"/>
    <cellStyle name="SAPBEXfilterDrill 2 3 2 3" xfId="10808"/>
    <cellStyle name="SAPBEXfilterDrill 2 3 2 3 2" xfId="10809"/>
    <cellStyle name="SAPBEXfilterDrill 2 3 2 3 2 2" xfId="10810"/>
    <cellStyle name="SAPBEXfilterDrill 2 3 2 3 3" xfId="10811"/>
    <cellStyle name="SAPBEXfilterDrill 2 3 2 4" xfId="10812"/>
    <cellStyle name="SAPBEXfilterDrill 2 3 2 4 2" xfId="10813"/>
    <cellStyle name="SAPBEXfilterDrill 2 3 2 4 2 2" xfId="10814"/>
    <cellStyle name="SAPBEXfilterDrill 2 3 2 5" xfId="10815"/>
    <cellStyle name="SAPBEXfilterDrill 2 3 2 5 2" xfId="10816"/>
    <cellStyle name="SAPBEXfilterDrill 2 3 2 6" xfId="35565"/>
    <cellStyle name="SAPBEXfilterDrill 2 3 2 7" xfId="35566"/>
    <cellStyle name="SAPBEXfilterDrill 2 3 20" xfId="35567"/>
    <cellStyle name="SAPBEXfilterDrill 2 3 21" xfId="35568"/>
    <cellStyle name="SAPBEXfilterDrill 2 3 22" xfId="35569"/>
    <cellStyle name="SAPBEXfilterDrill 2 3 23" xfId="35570"/>
    <cellStyle name="SAPBEXfilterDrill 2 3 24" xfId="35571"/>
    <cellStyle name="SAPBEXfilterDrill 2 3 25" xfId="35572"/>
    <cellStyle name="SAPBEXfilterDrill 2 3 26" xfId="35573"/>
    <cellStyle name="SAPBEXfilterDrill 2 3 27" xfId="35574"/>
    <cellStyle name="SAPBEXfilterDrill 2 3 28" xfId="48478"/>
    <cellStyle name="SAPBEXfilterDrill 2 3 3" xfId="35575"/>
    <cellStyle name="SAPBEXfilterDrill 2 3 4" xfId="35576"/>
    <cellStyle name="SAPBEXfilterDrill 2 3 5" xfId="35577"/>
    <cellStyle name="SAPBEXfilterDrill 2 3 6" xfId="35578"/>
    <cellStyle name="SAPBEXfilterDrill 2 3 7" xfId="35579"/>
    <cellStyle name="SAPBEXfilterDrill 2 3 8" xfId="35580"/>
    <cellStyle name="SAPBEXfilterDrill 2 3 9" xfId="35581"/>
    <cellStyle name="SAPBEXfilterDrill 2 30" xfId="35582"/>
    <cellStyle name="SAPBEXfilterDrill 2 31" xfId="35583"/>
    <cellStyle name="SAPBEXfilterDrill 2 32" xfId="35584"/>
    <cellStyle name="SAPBEXfilterDrill 2 33" xfId="48479"/>
    <cellStyle name="SAPBEXfilterDrill 2 4" xfId="936"/>
    <cellStyle name="SAPBEXfilterDrill 2 4 10" xfId="35585"/>
    <cellStyle name="SAPBEXfilterDrill 2 4 11" xfId="35586"/>
    <cellStyle name="SAPBEXfilterDrill 2 4 12" xfId="35587"/>
    <cellStyle name="SAPBEXfilterDrill 2 4 13" xfId="35588"/>
    <cellStyle name="SAPBEXfilterDrill 2 4 14" xfId="35589"/>
    <cellStyle name="SAPBEXfilterDrill 2 4 15" xfId="35590"/>
    <cellStyle name="SAPBEXfilterDrill 2 4 16" xfId="35591"/>
    <cellStyle name="SAPBEXfilterDrill 2 4 17" xfId="35592"/>
    <cellStyle name="SAPBEXfilterDrill 2 4 18" xfId="35593"/>
    <cellStyle name="SAPBEXfilterDrill 2 4 19" xfId="35594"/>
    <cellStyle name="SAPBEXfilterDrill 2 4 2" xfId="1920"/>
    <cellStyle name="SAPBEXfilterDrill 2 4 2 2" xfId="10817"/>
    <cellStyle name="SAPBEXfilterDrill 2 4 2 2 2" xfId="10818"/>
    <cellStyle name="SAPBEXfilterDrill 2 4 2 2 2 2" xfId="10819"/>
    <cellStyle name="SAPBEXfilterDrill 2 4 2 2 2 2 2" xfId="10820"/>
    <cellStyle name="SAPBEXfilterDrill 2 4 2 2 2 3" xfId="10821"/>
    <cellStyle name="SAPBEXfilterDrill 2 4 2 2 3" xfId="10822"/>
    <cellStyle name="SAPBEXfilterDrill 2 4 2 2 3 2" xfId="10823"/>
    <cellStyle name="SAPBEXfilterDrill 2 4 2 2 3 2 2" xfId="10824"/>
    <cellStyle name="SAPBEXfilterDrill 2 4 2 2 4" xfId="10825"/>
    <cellStyle name="SAPBEXfilterDrill 2 4 2 2 4 2" xfId="10826"/>
    <cellStyle name="SAPBEXfilterDrill 2 4 2 3" xfId="10827"/>
    <cellStyle name="SAPBEXfilterDrill 2 4 2 3 2" xfId="10828"/>
    <cellStyle name="SAPBEXfilterDrill 2 4 2 3 2 2" xfId="10829"/>
    <cellStyle name="SAPBEXfilterDrill 2 4 2 3 3" xfId="10830"/>
    <cellStyle name="SAPBEXfilterDrill 2 4 2 4" xfId="10831"/>
    <cellStyle name="SAPBEXfilterDrill 2 4 2 4 2" xfId="10832"/>
    <cellStyle name="SAPBEXfilterDrill 2 4 2 4 2 2" xfId="10833"/>
    <cellStyle name="SAPBEXfilterDrill 2 4 2 5" xfId="10834"/>
    <cellStyle name="SAPBEXfilterDrill 2 4 2 5 2" xfId="10835"/>
    <cellStyle name="SAPBEXfilterDrill 2 4 2 6" xfId="35595"/>
    <cellStyle name="SAPBEXfilterDrill 2 4 2 7" xfId="35596"/>
    <cellStyle name="SAPBEXfilterDrill 2 4 20" xfId="35597"/>
    <cellStyle name="SAPBEXfilterDrill 2 4 21" xfId="35598"/>
    <cellStyle name="SAPBEXfilterDrill 2 4 22" xfId="35599"/>
    <cellStyle name="SAPBEXfilterDrill 2 4 23" xfId="35600"/>
    <cellStyle name="SAPBEXfilterDrill 2 4 24" xfId="35601"/>
    <cellStyle name="SAPBEXfilterDrill 2 4 25" xfId="35602"/>
    <cellStyle name="SAPBEXfilterDrill 2 4 26" xfId="35603"/>
    <cellStyle name="SAPBEXfilterDrill 2 4 27" xfId="35604"/>
    <cellStyle name="SAPBEXfilterDrill 2 4 28" xfId="48480"/>
    <cellStyle name="SAPBEXfilterDrill 2 4 3" xfId="35605"/>
    <cellStyle name="SAPBEXfilterDrill 2 4 4" xfId="35606"/>
    <cellStyle name="SAPBEXfilterDrill 2 4 5" xfId="35607"/>
    <cellStyle name="SAPBEXfilterDrill 2 4 6" xfId="35608"/>
    <cellStyle name="SAPBEXfilterDrill 2 4 7" xfId="35609"/>
    <cellStyle name="SAPBEXfilterDrill 2 4 8" xfId="35610"/>
    <cellStyle name="SAPBEXfilterDrill 2 4 9" xfId="35611"/>
    <cellStyle name="SAPBEXfilterDrill 2 5" xfId="937"/>
    <cellStyle name="SAPBEXfilterDrill 2 5 10" xfId="35612"/>
    <cellStyle name="SAPBEXfilterDrill 2 5 11" xfId="35613"/>
    <cellStyle name="SAPBEXfilterDrill 2 5 12" xfId="35614"/>
    <cellStyle name="SAPBEXfilterDrill 2 5 13" xfId="35615"/>
    <cellStyle name="SAPBEXfilterDrill 2 5 14" xfId="35616"/>
    <cellStyle name="SAPBEXfilterDrill 2 5 15" xfId="35617"/>
    <cellStyle name="SAPBEXfilterDrill 2 5 16" xfId="35618"/>
    <cellStyle name="SAPBEXfilterDrill 2 5 17" xfId="35619"/>
    <cellStyle name="SAPBEXfilterDrill 2 5 18" xfId="35620"/>
    <cellStyle name="SAPBEXfilterDrill 2 5 19" xfId="35621"/>
    <cellStyle name="SAPBEXfilterDrill 2 5 2" xfId="1921"/>
    <cellStyle name="SAPBEXfilterDrill 2 5 2 2" xfId="10836"/>
    <cellStyle name="SAPBEXfilterDrill 2 5 2 2 2" xfId="10837"/>
    <cellStyle name="SAPBEXfilterDrill 2 5 2 2 2 2" xfId="10838"/>
    <cellStyle name="SAPBEXfilterDrill 2 5 2 2 2 2 2" xfId="10839"/>
    <cellStyle name="SAPBEXfilterDrill 2 5 2 2 2 3" xfId="10840"/>
    <cellStyle name="SAPBEXfilterDrill 2 5 2 2 3" xfId="10841"/>
    <cellStyle name="SAPBEXfilterDrill 2 5 2 2 3 2" xfId="10842"/>
    <cellStyle name="SAPBEXfilterDrill 2 5 2 2 3 2 2" xfId="10843"/>
    <cellStyle name="SAPBEXfilterDrill 2 5 2 2 4" xfId="10844"/>
    <cellStyle name="SAPBEXfilterDrill 2 5 2 2 4 2" xfId="10845"/>
    <cellStyle name="SAPBEXfilterDrill 2 5 2 3" xfId="10846"/>
    <cellStyle name="SAPBEXfilterDrill 2 5 2 3 2" xfId="10847"/>
    <cellStyle name="SAPBEXfilterDrill 2 5 2 3 2 2" xfId="10848"/>
    <cellStyle name="SAPBEXfilterDrill 2 5 2 3 3" xfId="10849"/>
    <cellStyle name="SAPBEXfilterDrill 2 5 2 4" xfId="10850"/>
    <cellStyle name="SAPBEXfilterDrill 2 5 2 4 2" xfId="10851"/>
    <cellStyle name="SAPBEXfilterDrill 2 5 2 4 2 2" xfId="10852"/>
    <cellStyle name="SAPBEXfilterDrill 2 5 2 5" xfId="10853"/>
    <cellStyle name="SAPBEXfilterDrill 2 5 2 5 2" xfId="10854"/>
    <cellStyle name="SAPBEXfilterDrill 2 5 2 6" xfId="35622"/>
    <cellStyle name="SAPBEXfilterDrill 2 5 2 7" xfId="35623"/>
    <cellStyle name="SAPBEXfilterDrill 2 5 20" xfId="35624"/>
    <cellStyle name="SAPBEXfilterDrill 2 5 21" xfId="35625"/>
    <cellStyle name="SAPBEXfilterDrill 2 5 22" xfId="35626"/>
    <cellStyle name="SAPBEXfilterDrill 2 5 23" xfId="35627"/>
    <cellStyle name="SAPBEXfilterDrill 2 5 24" xfId="35628"/>
    <cellStyle name="SAPBEXfilterDrill 2 5 25" xfId="35629"/>
    <cellStyle name="SAPBEXfilterDrill 2 5 26" xfId="35630"/>
    <cellStyle name="SAPBEXfilterDrill 2 5 27" xfId="35631"/>
    <cellStyle name="SAPBEXfilterDrill 2 5 28" xfId="48481"/>
    <cellStyle name="SAPBEXfilterDrill 2 5 3" xfId="35632"/>
    <cellStyle name="SAPBEXfilterDrill 2 5 4" xfId="35633"/>
    <cellStyle name="SAPBEXfilterDrill 2 5 5" xfId="35634"/>
    <cellStyle name="SAPBEXfilterDrill 2 5 6" xfId="35635"/>
    <cellStyle name="SAPBEXfilterDrill 2 5 7" xfId="35636"/>
    <cellStyle name="SAPBEXfilterDrill 2 5 8" xfId="35637"/>
    <cellStyle name="SAPBEXfilterDrill 2 5 9" xfId="35638"/>
    <cellStyle name="SAPBEXfilterDrill 2 6" xfId="938"/>
    <cellStyle name="SAPBEXfilterDrill 2 6 10" xfId="35639"/>
    <cellStyle name="SAPBEXfilterDrill 2 6 11" xfId="35640"/>
    <cellStyle name="SAPBEXfilterDrill 2 6 12" xfId="35641"/>
    <cellStyle name="SAPBEXfilterDrill 2 6 13" xfId="35642"/>
    <cellStyle name="SAPBEXfilterDrill 2 6 14" xfId="35643"/>
    <cellStyle name="SAPBEXfilterDrill 2 6 15" xfId="35644"/>
    <cellStyle name="SAPBEXfilterDrill 2 6 16" xfId="35645"/>
    <cellStyle name="SAPBEXfilterDrill 2 6 17" xfId="35646"/>
    <cellStyle name="SAPBEXfilterDrill 2 6 18" xfId="35647"/>
    <cellStyle name="SAPBEXfilterDrill 2 6 19" xfId="35648"/>
    <cellStyle name="SAPBEXfilterDrill 2 6 2" xfId="1922"/>
    <cellStyle name="SAPBEXfilterDrill 2 6 2 2" xfId="10855"/>
    <cellStyle name="SAPBEXfilterDrill 2 6 2 2 2" xfId="10856"/>
    <cellStyle name="SAPBEXfilterDrill 2 6 2 2 2 2" xfId="10857"/>
    <cellStyle name="SAPBEXfilterDrill 2 6 2 2 2 2 2" xfId="10858"/>
    <cellStyle name="SAPBEXfilterDrill 2 6 2 2 2 3" xfId="10859"/>
    <cellStyle name="SAPBEXfilterDrill 2 6 2 2 3" xfId="10860"/>
    <cellStyle name="SAPBEXfilterDrill 2 6 2 2 3 2" xfId="10861"/>
    <cellStyle name="SAPBEXfilterDrill 2 6 2 2 3 2 2" xfId="10862"/>
    <cellStyle name="SAPBEXfilterDrill 2 6 2 2 4" xfId="10863"/>
    <cellStyle name="SAPBEXfilterDrill 2 6 2 2 4 2" xfId="10864"/>
    <cellStyle name="SAPBEXfilterDrill 2 6 2 3" xfId="10865"/>
    <cellStyle name="SAPBEXfilterDrill 2 6 2 3 2" xfId="10866"/>
    <cellStyle name="SAPBEXfilterDrill 2 6 2 3 2 2" xfId="10867"/>
    <cellStyle name="SAPBEXfilterDrill 2 6 2 3 3" xfId="10868"/>
    <cellStyle name="SAPBEXfilterDrill 2 6 2 4" xfId="10869"/>
    <cellStyle name="SAPBEXfilterDrill 2 6 2 4 2" xfId="10870"/>
    <cellStyle name="SAPBEXfilterDrill 2 6 2 4 2 2" xfId="10871"/>
    <cellStyle name="SAPBEXfilterDrill 2 6 2 5" xfId="10872"/>
    <cellStyle name="SAPBEXfilterDrill 2 6 2 5 2" xfId="10873"/>
    <cellStyle name="SAPBEXfilterDrill 2 6 2 6" xfId="35649"/>
    <cellStyle name="SAPBEXfilterDrill 2 6 2 7" xfId="35650"/>
    <cellStyle name="SAPBEXfilterDrill 2 6 20" xfId="35651"/>
    <cellStyle name="SAPBEXfilterDrill 2 6 21" xfId="35652"/>
    <cellStyle name="SAPBEXfilterDrill 2 6 22" xfId="35653"/>
    <cellStyle name="SAPBEXfilterDrill 2 6 23" xfId="35654"/>
    <cellStyle name="SAPBEXfilterDrill 2 6 24" xfId="35655"/>
    <cellStyle name="SAPBEXfilterDrill 2 6 25" xfId="35656"/>
    <cellStyle name="SAPBEXfilterDrill 2 6 26" xfId="35657"/>
    <cellStyle name="SAPBEXfilterDrill 2 6 27" xfId="35658"/>
    <cellStyle name="SAPBEXfilterDrill 2 6 28" xfId="48482"/>
    <cellStyle name="SAPBEXfilterDrill 2 6 3" xfId="35659"/>
    <cellStyle name="SAPBEXfilterDrill 2 6 4" xfId="35660"/>
    <cellStyle name="SAPBEXfilterDrill 2 6 5" xfId="35661"/>
    <cellStyle name="SAPBEXfilterDrill 2 6 6" xfId="35662"/>
    <cellStyle name="SAPBEXfilterDrill 2 6 7" xfId="35663"/>
    <cellStyle name="SAPBEXfilterDrill 2 6 8" xfId="35664"/>
    <cellStyle name="SAPBEXfilterDrill 2 6 9" xfId="35665"/>
    <cellStyle name="SAPBEXfilterDrill 2 7" xfId="1923"/>
    <cellStyle name="SAPBEXfilterDrill 2 7 2" xfId="10874"/>
    <cellStyle name="SAPBEXfilterDrill 2 7 2 2" xfId="10875"/>
    <cellStyle name="SAPBEXfilterDrill 2 7 2 2 2" xfId="10876"/>
    <cellStyle name="SAPBEXfilterDrill 2 7 2 2 2 2" xfId="10877"/>
    <cellStyle name="SAPBEXfilterDrill 2 7 2 2 3" xfId="10878"/>
    <cellStyle name="SAPBEXfilterDrill 2 7 2 3" xfId="10879"/>
    <cellStyle name="SAPBEXfilterDrill 2 7 2 3 2" xfId="10880"/>
    <cellStyle name="SAPBEXfilterDrill 2 7 2 3 2 2" xfId="10881"/>
    <cellStyle name="SAPBEXfilterDrill 2 7 2 4" xfId="10882"/>
    <cellStyle name="SAPBEXfilterDrill 2 7 2 4 2" xfId="10883"/>
    <cellStyle name="SAPBEXfilterDrill 2 7 3" xfId="10884"/>
    <cellStyle name="SAPBEXfilterDrill 2 7 3 2" xfId="10885"/>
    <cellStyle name="SAPBEXfilterDrill 2 7 3 2 2" xfId="10886"/>
    <cellStyle name="SAPBEXfilterDrill 2 7 3 3" xfId="10887"/>
    <cellStyle name="SAPBEXfilterDrill 2 7 4" xfId="10888"/>
    <cellStyle name="SAPBEXfilterDrill 2 7 4 2" xfId="10889"/>
    <cellStyle name="SAPBEXfilterDrill 2 7 4 2 2" xfId="10890"/>
    <cellStyle name="SAPBEXfilterDrill 2 7 5" xfId="10891"/>
    <cellStyle name="SAPBEXfilterDrill 2 7 5 2" xfId="10892"/>
    <cellStyle name="SAPBEXfilterDrill 2 7 6" xfId="35666"/>
    <cellStyle name="SAPBEXfilterDrill 2 7 7" xfId="35667"/>
    <cellStyle name="SAPBEXfilterDrill 2 8" xfId="35668"/>
    <cellStyle name="SAPBEXfilterDrill 2 9" xfId="35669"/>
    <cellStyle name="SAPBEXfilterDrill 20" xfId="35670"/>
    <cellStyle name="SAPBEXfilterDrill 21" xfId="35671"/>
    <cellStyle name="SAPBEXfilterDrill 22" xfId="35672"/>
    <cellStyle name="SAPBEXfilterDrill 23" xfId="35673"/>
    <cellStyle name="SAPBEXfilterDrill 24" xfId="35674"/>
    <cellStyle name="SAPBEXfilterDrill 25" xfId="35675"/>
    <cellStyle name="SAPBEXfilterDrill 26" xfId="35676"/>
    <cellStyle name="SAPBEXfilterDrill 27" xfId="35677"/>
    <cellStyle name="SAPBEXfilterDrill 28" xfId="35678"/>
    <cellStyle name="SAPBEXfilterDrill 29" xfId="35679"/>
    <cellStyle name="SAPBEXfilterDrill 3" xfId="529"/>
    <cellStyle name="SAPBEXfilterDrill 3 10" xfId="35680"/>
    <cellStyle name="SAPBEXfilterDrill 3 11" xfId="35681"/>
    <cellStyle name="SAPBEXfilterDrill 3 12" xfId="35682"/>
    <cellStyle name="SAPBEXfilterDrill 3 13" xfId="35683"/>
    <cellStyle name="SAPBEXfilterDrill 3 14" xfId="35684"/>
    <cellStyle name="SAPBEXfilterDrill 3 15" xfId="35685"/>
    <cellStyle name="SAPBEXfilterDrill 3 16" xfId="35686"/>
    <cellStyle name="SAPBEXfilterDrill 3 17" xfId="35687"/>
    <cellStyle name="SAPBEXfilterDrill 3 18" xfId="35688"/>
    <cellStyle name="SAPBEXfilterDrill 3 19" xfId="35689"/>
    <cellStyle name="SAPBEXfilterDrill 3 2" xfId="939"/>
    <cellStyle name="SAPBEXfilterDrill 3 2 10" xfId="35690"/>
    <cellStyle name="SAPBEXfilterDrill 3 2 11" xfId="35691"/>
    <cellStyle name="SAPBEXfilterDrill 3 2 12" xfId="35692"/>
    <cellStyle name="SAPBEXfilterDrill 3 2 13" xfId="35693"/>
    <cellStyle name="SAPBEXfilterDrill 3 2 14" xfId="35694"/>
    <cellStyle name="SAPBEXfilterDrill 3 2 15" xfId="35695"/>
    <cellStyle name="SAPBEXfilterDrill 3 2 16" xfId="35696"/>
    <cellStyle name="SAPBEXfilterDrill 3 2 17" xfId="35697"/>
    <cellStyle name="SAPBEXfilterDrill 3 2 18" xfId="35698"/>
    <cellStyle name="SAPBEXfilterDrill 3 2 19" xfId="35699"/>
    <cellStyle name="SAPBEXfilterDrill 3 2 2" xfId="1924"/>
    <cellStyle name="SAPBEXfilterDrill 3 2 2 2" xfId="10893"/>
    <cellStyle name="SAPBEXfilterDrill 3 2 2 2 2" xfId="10894"/>
    <cellStyle name="SAPBEXfilterDrill 3 2 2 2 2 2" xfId="10895"/>
    <cellStyle name="SAPBEXfilterDrill 3 2 2 2 2 2 2" xfId="10896"/>
    <cellStyle name="SAPBEXfilterDrill 3 2 2 2 2 3" xfId="10897"/>
    <cellStyle name="SAPBEXfilterDrill 3 2 2 2 3" xfId="10898"/>
    <cellStyle name="SAPBEXfilterDrill 3 2 2 2 3 2" xfId="10899"/>
    <cellStyle name="SAPBEXfilterDrill 3 2 2 2 3 2 2" xfId="10900"/>
    <cellStyle name="SAPBEXfilterDrill 3 2 2 2 4" xfId="10901"/>
    <cellStyle name="SAPBEXfilterDrill 3 2 2 2 4 2" xfId="10902"/>
    <cellStyle name="SAPBEXfilterDrill 3 2 2 3" xfId="10903"/>
    <cellStyle name="SAPBEXfilterDrill 3 2 2 3 2" xfId="10904"/>
    <cellStyle name="SAPBEXfilterDrill 3 2 2 3 2 2" xfId="10905"/>
    <cellStyle name="SAPBEXfilterDrill 3 2 2 3 3" xfId="10906"/>
    <cellStyle name="SAPBEXfilterDrill 3 2 2 4" xfId="10907"/>
    <cellStyle name="SAPBEXfilterDrill 3 2 2 4 2" xfId="10908"/>
    <cellStyle name="SAPBEXfilterDrill 3 2 2 4 2 2" xfId="10909"/>
    <cellStyle name="SAPBEXfilterDrill 3 2 2 5" xfId="10910"/>
    <cellStyle name="SAPBEXfilterDrill 3 2 2 5 2" xfId="10911"/>
    <cellStyle name="SAPBEXfilterDrill 3 2 2 6" xfId="35700"/>
    <cellStyle name="SAPBEXfilterDrill 3 2 2 7" xfId="35701"/>
    <cellStyle name="SAPBEXfilterDrill 3 2 20" xfId="35702"/>
    <cellStyle name="SAPBEXfilterDrill 3 2 21" xfId="35703"/>
    <cellStyle name="SAPBEXfilterDrill 3 2 22" xfId="35704"/>
    <cellStyle name="SAPBEXfilterDrill 3 2 23" xfId="35705"/>
    <cellStyle name="SAPBEXfilterDrill 3 2 24" xfId="35706"/>
    <cellStyle name="SAPBEXfilterDrill 3 2 25" xfId="35707"/>
    <cellStyle name="SAPBEXfilterDrill 3 2 26" xfId="35708"/>
    <cellStyle name="SAPBEXfilterDrill 3 2 27" xfId="35709"/>
    <cellStyle name="SAPBEXfilterDrill 3 2 28" xfId="48483"/>
    <cellStyle name="SAPBEXfilterDrill 3 2 3" xfId="35710"/>
    <cellStyle name="SAPBEXfilterDrill 3 2 4" xfId="35711"/>
    <cellStyle name="SAPBEXfilterDrill 3 2 5" xfId="35712"/>
    <cellStyle name="SAPBEXfilterDrill 3 2 6" xfId="35713"/>
    <cellStyle name="SAPBEXfilterDrill 3 2 7" xfId="35714"/>
    <cellStyle name="SAPBEXfilterDrill 3 2 8" xfId="35715"/>
    <cellStyle name="SAPBEXfilterDrill 3 2 9" xfId="35716"/>
    <cellStyle name="SAPBEXfilterDrill 3 20" xfId="35717"/>
    <cellStyle name="SAPBEXfilterDrill 3 21" xfId="35718"/>
    <cellStyle name="SAPBEXfilterDrill 3 22" xfId="35719"/>
    <cellStyle name="SAPBEXfilterDrill 3 23" xfId="35720"/>
    <cellStyle name="SAPBEXfilterDrill 3 24" xfId="35721"/>
    <cellStyle name="SAPBEXfilterDrill 3 25" xfId="35722"/>
    <cellStyle name="SAPBEXfilterDrill 3 26" xfId="35723"/>
    <cellStyle name="SAPBEXfilterDrill 3 27" xfId="35724"/>
    <cellStyle name="SAPBEXfilterDrill 3 28" xfId="35725"/>
    <cellStyle name="SAPBEXfilterDrill 3 29" xfId="35726"/>
    <cellStyle name="SAPBEXfilterDrill 3 3" xfId="940"/>
    <cellStyle name="SAPBEXfilterDrill 3 3 10" xfId="35727"/>
    <cellStyle name="SAPBEXfilterDrill 3 3 11" xfId="35728"/>
    <cellStyle name="SAPBEXfilterDrill 3 3 12" xfId="35729"/>
    <cellStyle name="SAPBEXfilterDrill 3 3 13" xfId="35730"/>
    <cellStyle name="SAPBEXfilterDrill 3 3 14" xfId="35731"/>
    <cellStyle name="SAPBEXfilterDrill 3 3 15" xfId="35732"/>
    <cellStyle name="SAPBEXfilterDrill 3 3 16" xfId="35733"/>
    <cellStyle name="SAPBEXfilterDrill 3 3 17" xfId="35734"/>
    <cellStyle name="SAPBEXfilterDrill 3 3 18" xfId="35735"/>
    <cellStyle name="SAPBEXfilterDrill 3 3 19" xfId="35736"/>
    <cellStyle name="SAPBEXfilterDrill 3 3 2" xfId="1925"/>
    <cellStyle name="SAPBEXfilterDrill 3 3 2 2" xfId="10912"/>
    <cellStyle name="SAPBEXfilterDrill 3 3 2 2 2" xfId="10913"/>
    <cellStyle name="SAPBEXfilterDrill 3 3 2 2 2 2" xfId="10914"/>
    <cellStyle name="SAPBEXfilterDrill 3 3 2 2 2 2 2" xfId="10915"/>
    <cellStyle name="SAPBEXfilterDrill 3 3 2 2 2 3" xfId="10916"/>
    <cellStyle name="SAPBEXfilterDrill 3 3 2 2 3" xfId="10917"/>
    <cellStyle name="SAPBEXfilterDrill 3 3 2 2 3 2" xfId="10918"/>
    <cellStyle name="SAPBEXfilterDrill 3 3 2 2 3 2 2" xfId="10919"/>
    <cellStyle name="SAPBEXfilterDrill 3 3 2 2 4" xfId="10920"/>
    <cellStyle name="SAPBEXfilterDrill 3 3 2 2 4 2" xfId="10921"/>
    <cellStyle name="SAPBEXfilterDrill 3 3 2 3" xfId="10922"/>
    <cellStyle name="SAPBEXfilterDrill 3 3 2 3 2" xfId="10923"/>
    <cellStyle name="SAPBEXfilterDrill 3 3 2 3 2 2" xfId="10924"/>
    <cellStyle name="SAPBEXfilterDrill 3 3 2 3 3" xfId="10925"/>
    <cellStyle name="SAPBEXfilterDrill 3 3 2 4" xfId="10926"/>
    <cellStyle name="SAPBEXfilterDrill 3 3 2 4 2" xfId="10927"/>
    <cellStyle name="SAPBEXfilterDrill 3 3 2 4 2 2" xfId="10928"/>
    <cellStyle name="SAPBEXfilterDrill 3 3 2 5" xfId="10929"/>
    <cellStyle name="SAPBEXfilterDrill 3 3 2 5 2" xfId="10930"/>
    <cellStyle name="SAPBEXfilterDrill 3 3 2 6" xfId="35737"/>
    <cellStyle name="SAPBEXfilterDrill 3 3 2 7" xfId="35738"/>
    <cellStyle name="SAPBEXfilterDrill 3 3 20" xfId="35739"/>
    <cellStyle name="SAPBEXfilterDrill 3 3 21" xfId="35740"/>
    <cellStyle name="SAPBEXfilterDrill 3 3 22" xfId="35741"/>
    <cellStyle name="SAPBEXfilterDrill 3 3 23" xfId="35742"/>
    <cellStyle name="SAPBEXfilterDrill 3 3 24" xfId="35743"/>
    <cellStyle name="SAPBEXfilterDrill 3 3 25" xfId="35744"/>
    <cellStyle name="SAPBEXfilterDrill 3 3 26" xfId="35745"/>
    <cellStyle name="SAPBEXfilterDrill 3 3 27" xfId="35746"/>
    <cellStyle name="SAPBEXfilterDrill 3 3 28" xfId="48484"/>
    <cellStyle name="SAPBEXfilterDrill 3 3 3" xfId="35747"/>
    <cellStyle name="SAPBEXfilterDrill 3 3 4" xfId="35748"/>
    <cellStyle name="SAPBEXfilterDrill 3 3 5" xfId="35749"/>
    <cellStyle name="SAPBEXfilterDrill 3 3 6" xfId="35750"/>
    <cellStyle name="SAPBEXfilterDrill 3 3 7" xfId="35751"/>
    <cellStyle name="SAPBEXfilterDrill 3 3 8" xfId="35752"/>
    <cellStyle name="SAPBEXfilterDrill 3 3 9" xfId="35753"/>
    <cellStyle name="SAPBEXfilterDrill 3 30" xfId="35754"/>
    <cellStyle name="SAPBEXfilterDrill 3 31" xfId="35755"/>
    <cellStyle name="SAPBEXfilterDrill 3 32" xfId="35756"/>
    <cellStyle name="SAPBEXfilterDrill 3 33" xfId="48485"/>
    <cellStyle name="SAPBEXfilterDrill 3 4" xfId="941"/>
    <cellStyle name="SAPBEXfilterDrill 3 4 10" xfId="35757"/>
    <cellStyle name="SAPBEXfilterDrill 3 4 11" xfId="35758"/>
    <cellStyle name="SAPBEXfilterDrill 3 4 12" xfId="35759"/>
    <cellStyle name="SAPBEXfilterDrill 3 4 13" xfId="35760"/>
    <cellStyle name="SAPBEXfilterDrill 3 4 14" xfId="35761"/>
    <cellStyle name="SAPBEXfilterDrill 3 4 15" xfId="35762"/>
    <cellStyle name="SAPBEXfilterDrill 3 4 16" xfId="35763"/>
    <cellStyle name="SAPBEXfilterDrill 3 4 17" xfId="35764"/>
    <cellStyle name="SAPBEXfilterDrill 3 4 18" xfId="35765"/>
    <cellStyle name="SAPBEXfilterDrill 3 4 19" xfId="35766"/>
    <cellStyle name="SAPBEXfilterDrill 3 4 2" xfId="1926"/>
    <cellStyle name="SAPBEXfilterDrill 3 4 2 2" xfId="10931"/>
    <cellStyle name="SAPBEXfilterDrill 3 4 2 2 2" xfId="10932"/>
    <cellStyle name="SAPBEXfilterDrill 3 4 2 2 2 2" xfId="10933"/>
    <cellStyle name="SAPBEXfilterDrill 3 4 2 2 2 2 2" xfId="10934"/>
    <cellStyle name="SAPBEXfilterDrill 3 4 2 2 2 3" xfId="10935"/>
    <cellStyle name="SAPBEXfilterDrill 3 4 2 2 3" xfId="10936"/>
    <cellStyle name="SAPBEXfilterDrill 3 4 2 2 3 2" xfId="10937"/>
    <cellStyle name="SAPBEXfilterDrill 3 4 2 2 3 2 2" xfId="10938"/>
    <cellStyle name="SAPBEXfilterDrill 3 4 2 2 4" xfId="10939"/>
    <cellStyle name="SAPBEXfilterDrill 3 4 2 2 4 2" xfId="10940"/>
    <cellStyle name="SAPBEXfilterDrill 3 4 2 3" xfId="10941"/>
    <cellStyle name="SAPBEXfilterDrill 3 4 2 3 2" xfId="10942"/>
    <cellStyle name="SAPBEXfilterDrill 3 4 2 3 2 2" xfId="10943"/>
    <cellStyle name="SAPBEXfilterDrill 3 4 2 3 3" xfId="10944"/>
    <cellStyle name="SAPBEXfilterDrill 3 4 2 4" xfId="10945"/>
    <cellStyle name="SAPBEXfilterDrill 3 4 2 4 2" xfId="10946"/>
    <cellStyle name="SAPBEXfilterDrill 3 4 2 4 2 2" xfId="10947"/>
    <cellStyle name="SAPBEXfilterDrill 3 4 2 5" xfId="10948"/>
    <cellStyle name="SAPBEXfilterDrill 3 4 2 5 2" xfId="10949"/>
    <cellStyle name="SAPBEXfilterDrill 3 4 2 6" xfId="35767"/>
    <cellStyle name="SAPBEXfilterDrill 3 4 2 7" xfId="35768"/>
    <cellStyle name="SAPBEXfilterDrill 3 4 20" xfId="35769"/>
    <cellStyle name="SAPBEXfilterDrill 3 4 21" xfId="35770"/>
    <cellStyle name="SAPBEXfilterDrill 3 4 22" xfId="35771"/>
    <cellStyle name="SAPBEXfilterDrill 3 4 23" xfId="35772"/>
    <cellStyle name="SAPBEXfilterDrill 3 4 24" xfId="35773"/>
    <cellStyle name="SAPBEXfilterDrill 3 4 25" xfId="35774"/>
    <cellStyle name="SAPBEXfilterDrill 3 4 26" xfId="35775"/>
    <cellStyle name="SAPBEXfilterDrill 3 4 27" xfId="35776"/>
    <cellStyle name="SAPBEXfilterDrill 3 4 28" xfId="48486"/>
    <cellStyle name="SAPBEXfilterDrill 3 4 3" xfId="35777"/>
    <cellStyle name="SAPBEXfilterDrill 3 4 4" xfId="35778"/>
    <cellStyle name="SAPBEXfilterDrill 3 4 5" xfId="35779"/>
    <cellStyle name="SAPBEXfilterDrill 3 4 6" xfId="35780"/>
    <cellStyle name="SAPBEXfilterDrill 3 4 7" xfId="35781"/>
    <cellStyle name="SAPBEXfilterDrill 3 4 8" xfId="35782"/>
    <cellStyle name="SAPBEXfilterDrill 3 4 9" xfId="35783"/>
    <cellStyle name="SAPBEXfilterDrill 3 5" xfId="942"/>
    <cellStyle name="SAPBEXfilterDrill 3 5 10" xfId="35784"/>
    <cellStyle name="SAPBEXfilterDrill 3 5 11" xfId="35785"/>
    <cellStyle name="SAPBEXfilterDrill 3 5 12" xfId="35786"/>
    <cellStyle name="SAPBEXfilterDrill 3 5 13" xfId="35787"/>
    <cellStyle name="SAPBEXfilterDrill 3 5 14" xfId="35788"/>
    <cellStyle name="SAPBEXfilterDrill 3 5 15" xfId="35789"/>
    <cellStyle name="SAPBEXfilterDrill 3 5 16" xfId="35790"/>
    <cellStyle name="SAPBEXfilterDrill 3 5 17" xfId="35791"/>
    <cellStyle name="SAPBEXfilterDrill 3 5 18" xfId="35792"/>
    <cellStyle name="SAPBEXfilterDrill 3 5 19" xfId="35793"/>
    <cellStyle name="SAPBEXfilterDrill 3 5 2" xfId="1927"/>
    <cellStyle name="SAPBEXfilterDrill 3 5 2 2" xfId="10950"/>
    <cellStyle name="SAPBEXfilterDrill 3 5 2 2 2" xfId="10951"/>
    <cellStyle name="SAPBEXfilterDrill 3 5 2 2 2 2" xfId="10952"/>
    <cellStyle name="SAPBEXfilterDrill 3 5 2 2 2 2 2" xfId="10953"/>
    <cellStyle name="SAPBEXfilterDrill 3 5 2 2 2 3" xfId="10954"/>
    <cellStyle name="SAPBEXfilterDrill 3 5 2 2 3" xfId="10955"/>
    <cellStyle name="SAPBEXfilterDrill 3 5 2 2 3 2" xfId="10956"/>
    <cellStyle name="SAPBEXfilterDrill 3 5 2 2 3 2 2" xfId="10957"/>
    <cellStyle name="SAPBEXfilterDrill 3 5 2 2 4" xfId="10958"/>
    <cellStyle name="SAPBEXfilterDrill 3 5 2 2 4 2" xfId="10959"/>
    <cellStyle name="SAPBEXfilterDrill 3 5 2 3" xfId="10960"/>
    <cellStyle name="SAPBEXfilterDrill 3 5 2 3 2" xfId="10961"/>
    <cellStyle name="SAPBEXfilterDrill 3 5 2 3 2 2" xfId="10962"/>
    <cellStyle name="SAPBEXfilterDrill 3 5 2 3 3" xfId="10963"/>
    <cellStyle name="SAPBEXfilterDrill 3 5 2 4" xfId="10964"/>
    <cellStyle name="SAPBEXfilterDrill 3 5 2 4 2" xfId="10965"/>
    <cellStyle name="SAPBEXfilterDrill 3 5 2 4 2 2" xfId="10966"/>
    <cellStyle name="SAPBEXfilterDrill 3 5 2 5" xfId="10967"/>
    <cellStyle name="SAPBEXfilterDrill 3 5 2 5 2" xfId="10968"/>
    <cellStyle name="SAPBEXfilterDrill 3 5 2 6" xfId="35794"/>
    <cellStyle name="SAPBEXfilterDrill 3 5 2 7" xfId="35795"/>
    <cellStyle name="SAPBEXfilterDrill 3 5 20" xfId="35796"/>
    <cellStyle name="SAPBEXfilterDrill 3 5 21" xfId="35797"/>
    <cellStyle name="SAPBEXfilterDrill 3 5 22" xfId="35798"/>
    <cellStyle name="SAPBEXfilterDrill 3 5 23" xfId="35799"/>
    <cellStyle name="SAPBEXfilterDrill 3 5 24" xfId="35800"/>
    <cellStyle name="SAPBEXfilterDrill 3 5 25" xfId="35801"/>
    <cellStyle name="SAPBEXfilterDrill 3 5 26" xfId="35802"/>
    <cellStyle name="SAPBEXfilterDrill 3 5 27" xfId="35803"/>
    <cellStyle name="SAPBEXfilterDrill 3 5 28" xfId="48487"/>
    <cellStyle name="SAPBEXfilterDrill 3 5 3" xfId="35804"/>
    <cellStyle name="SAPBEXfilterDrill 3 5 4" xfId="35805"/>
    <cellStyle name="SAPBEXfilterDrill 3 5 5" xfId="35806"/>
    <cellStyle name="SAPBEXfilterDrill 3 5 6" xfId="35807"/>
    <cellStyle name="SAPBEXfilterDrill 3 5 7" xfId="35808"/>
    <cellStyle name="SAPBEXfilterDrill 3 5 8" xfId="35809"/>
    <cellStyle name="SAPBEXfilterDrill 3 5 9" xfId="35810"/>
    <cellStyle name="SAPBEXfilterDrill 3 6" xfId="943"/>
    <cellStyle name="SAPBEXfilterDrill 3 6 10" xfId="35811"/>
    <cellStyle name="SAPBEXfilterDrill 3 6 11" xfId="35812"/>
    <cellStyle name="SAPBEXfilterDrill 3 6 12" xfId="35813"/>
    <cellStyle name="SAPBEXfilterDrill 3 6 13" xfId="35814"/>
    <cellStyle name="SAPBEXfilterDrill 3 6 14" xfId="35815"/>
    <cellStyle name="SAPBEXfilterDrill 3 6 15" xfId="35816"/>
    <cellStyle name="SAPBEXfilterDrill 3 6 16" xfId="35817"/>
    <cellStyle name="SAPBEXfilterDrill 3 6 17" xfId="35818"/>
    <cellStyle name="SAPBEXfilterDrill 3 6 18" xfId="35819"/>
    <cellStyle name="SAPBEXfilterDrill 3 6 19" xfId="35820"/>
    <cellStyle name="SAPBEXfilterDrill 3 6 2" xfId="1928"/>
    <cellStyle name="SAPBEXfilterDrill 3 6 2 2" xfId="10969"/>
    <cellStyle name="SAPBEXfilterDrill 3 6 2 2 2" xfId="10970"/>
    <cellStyle name="SAPBEXfilterDrill 3 6 2 2 2 2" xfId="10971"/>
    <cellStyle name="SAPBEXfilterDrill 3 6 2 2 2 2 2" xfId="10972"/>
    <cellStyle name="SAPBEXfilterDrill 3 6 2 2 2 3" xfId="10973"/>
    <cellStyle name="SAPBEXfilterDrill 3 6 2 2 3" xfId="10974"/>
    <cellStyle name="SAPBEXfilterDrill 3 6 2 2 3 2" xfId="10975"/>
    <cellStyle name="SAPBEXfilterDrill 3 6 2 2 3 2 2" xfId="10976"/>
    <cellStyle name="SAPBEXfilterDrill 3 6 2 2 4" xfId="10977"/>
    <cellStyle name="SAPBEXfilterDrill 3 6 2 2 4 2" xfId="10978"/>
    <cellStyle name="SAPBEXfilterDrill 3 6 2 3" xfId="10979"/>
    <cellStyle name="SAPBEXfilterDrill 3 6 2 3 2" xfId="10980"/>
    <cellStyle name="SAPBEXfilterDrill 3 6 2 3 2 2" xfId="10981"/>
    <cellStyle name="SAPBEXfilterDrill 3 6 2 3 3" xfId="10982"/>
    <cellStyle name="SAPBEXfilterDrill 3 6 2 4" xfId="10983"/>
    <cellStyle name="SAPBEXfilterDrill 3 6 2 4 2" xfId="10984"/>
    <cellStyle name="SAPBEXfilterDrill 3 6 2 4 2 2" xfId="10985"/>
    <cellStyle name="SAPBEXfilterDrill 3 6 2 5" xfId="10986"/>
    <cellStyle name="SAPBEXfilterDrill 3 6 2 5 2" xfId="10987"/>
    <cellStyle name="SAPBEXfilterDrill 3 6 2 6" xfId="35821"/>
    <cellStyle name="SAPBEXfilterDrill 3 6 2 7" xfId="35822"/>
    <cellStyle name="SAPBEXfilterDrill 3 6 20" xfId="35823"/>
    <cellStyle name="SAPBEXfilterDrill 3 6 21" xfId="35824"/>
    <cellStyle name="SAPBEXfilterDrill 3 6 22" xfId="35825"/>
    <cellStyle name="SAPBEXfilterDrill 3 6 23" xfId="35826"/>
    <cellStyle name="SAPBEXfilterDrill 3 6 24" xfId="35827"/>
    <cellStyle name="SAPBEXfilterDrill 3 6 25" xfId="35828"/>
    <cellStyle name="SAPBEXfilterDrill 3 6 26" xfId="35829"/>
    <cellStyle name="SAPBEXfilterDrill 3 6 27" xfId="35830"/>
    <cellStyle name="SAPBEXfilterDrill 3 6 28" xfId="48488"/>
    <cellStyle name="SAPBEXfilterDrill 3 6 3" xfId="35831"/>
    <cellStyle name="SAPBEXfilterDrill 3 6 4" xfId="35832"/>
    <cellStyle name="SAPBEXfilterDrill 3 6 5" xfId="35833"/>
    <cellStyle name="SAPBEXfilterDrill 3 6 6" xfId="35834"/>
    <cellStyle name="SAPBEXfilterDrill 3 6 7" xfId="35835"/>
    <cellStyle name="SAPBEXfilterDrill 3 6 8" xfId="35836"/>
    <cellStyle name="SAPBEXfilterDrill 3 6 9" xfId="35837"/>
    <cellStyle name="SAPBEXfilterDrill 3 7" xfId="1929"/>
    <cellStyle name="SAPBEXfilterDrill 3 7 2" xfId="10988"/>
    <cellStyle name="SAPBEXfilterDrill 3 7 2 2" xfId="10989"/>
    <cellStyle name="SAPBEXfilterDrill 3 7 2 2 2" xfId="10990"/>
    <cellStyle name="SAPBEXfilterDrill 3 7 2 2 2 2" xfId="10991"/>
    <cellStyle name="SAPBEXfilterDrill 3 7 2 2 3" xfId="10992"/>
    <cellStyle name="SAPBEXfilterDrill 3 7 2 3" xfId="10993"/>
    <cellStyle name="SAPBEXfilterDrill 3 7 2 3 2" xfId="10994"/>
    <cellStyle name="SAPBEXfilterDrill 3 7 2 3 2 2" xfId="10995"/>
    <cellStyle name="SAPBEXfilterDrill 3 7 2 4" xfId="10996"/>
    <cellStyle name="SAPBEXfilterDrill 3 7 2 4 2" xfId="10997"/>
    <cellStyle name="SAPBEXfilterDrill 3 7 3" xfId="10998"/>
    <cellStyle name="SAPBEXfilterDrill 3 7 3 2" xfId="10999"/>
    <cellStyle name="SAPBEXfilterDrill 3 7 3 2 2" xfId="11000"/>
    <cellStyle name="SAPBEXfilterDrill 3 7 3 3" xfId="11001"/>
    <cellStyle name="SAPBEXfilterDrill 3 7 4" xfId="11002"/>
    <cellStyle name="SAPBEXfilterDrill 3 7 4 2" xfId="11003"/>
    <cellStyle name="SAPBEXfilterDrill 3 7 4 2 2" xfId="11004"/>
    <cellStyle name="SAPBEXfilterDrill 3 7 5" xfId="11005"/>
    <cellStyle name="SAPBEXfilterDrill 3 7 5 2" xfId="11006"/>
    <cellStyle name="SAPBEXfilterDrill 3 7 6" xfId="35838"/>
    <cellStyle name="SAPBEXfilterDrill 3 7 7" xfId="35839"/>
    <cellStyle name="SAPBEXfilterDrill 3 8" xfId="35840"/>
    <cellStyle name="SAPBEXfilterDrill 3 9" xfId="35841"/>
    <cellStyle name="SAPBEXfilterDrill 30" xfId="35842"/>
    <cellStyle name="SAPBEXfilterDrill 31" xfId="35843"/>
    <cellStyle name="SAPBEXfilterDrill 32" xfId="35844"/>
    <cellStyle name="SAPBEXfilterDrill 33" xfId="35845"/>
    <cellStyle name="SAPBEXfilterDrill 34" xfId="35846"/>
    <cellStyle name="SAPBEXfilterDrill 35" xfId="35847"/>
    <cellStyle name="SAPBEXfilterDrill 36" xfId="48489"/>
    <cellStyle name="SAPBEXfilterDrill 4" xfId="944"/>
    <cellStyle name="SAPBEXfilterDrill 4 10" xfId="35848"/>
    <cellStyle name="SAPBEXfilterDrill 4 11" xfId="35849"/>
    <cellStyle name="SAPBEXfilterDrill 4 12" xfId="35850"/>
    <cellStyle name="SAPBEXfilterDrill 4 13" xfId="35851"/>
    <cellStyle name="SAPBEXfilterDrill 4 14" xfId="35852"/>
    <cellStyle name="SAPBEXfilterDrill 4 15" xfId="35853"/>
    <cellStyle name="SAPBEXfilterDrill 4 16" xfId="35854"/>
    <cellStyle name="SAPBEXfilterDrill 4 17" xfId="35855"/>
    <cellStyle name="SAPBEXfilterDrill 4 18" xfId="35856"/>
    <cellStyle name="SAPBEXfilterDrill 4 19" xfId="35857"/>
    <cellStyle name="SAPBEXfilterDrill 4 2" xfId="1930"/>
    <cellStyle name="SAPBEXfilterDrill 4 2 2" xfId="11007"/>
    <cellStyle name="SAPBEXfilterDrill 4 2 2 2" xfId="11008"/>
    <cellStyle name="SAPBEXfilterDrill 4 2 2 2 2" xfId="11009"/>
    <cellStyle name="SAPBEXfilterDrill 4 2 2 2 2 2" xfId="11010"/>
    <cellStyle name="SAPBEXfilterDrill 4 2 2 2 3" xfId="11011"/>
    <cellStyle name="SAPBEXfilterDrill 4 2 2 3" xfId="11012"/>
    <cellStyle name="SAPBEXfilterDrill 4 2 2 3 2" xfId="11013"/>
    <cellStyle name="SAPBEXfilterDrill 4 2 2 3 2 2" xfId="11014"/>
    <cellStyle name="SAPBEXfilterDrill 4 2 2 4" xfId="11015"/>
    <cellStyle name="SAPBEXfilterDrill 4 2 2 4 2" xfId="11016"/>
    <cellStyle name="SAPBEXfilterDrill 4 2 3" xfId="11017"/>
    <cellStyle name="SAPBEXfilterDrill 4 2 3 2" xfId="11018"/>
    <cellStyle name="SAPBEXfilterDrill 4 2 3 2 2" xfId="11019"/>
    <cellStyle name="SAPBEXfilterDrill 4 2 3 3" xfId="11020"/>
    <cellStyle name="SAPBEXfilterDrill 4 2 4" xfId="11021"/>
    <cellStyle name="SAPBEXfilterDrill 4 2 4 2" xfId="11022"/>
    <cellStyle name="SAPBEXfilterDrill 4 2 4 2 2" xfId="11023"/>
    <cellStyle name="SAPBEXfilterDrill 4 2 5" xfId="11024"/>
    <cellStyle name="SAPBEXfilterDrill 4 2 5 2" xfId="11025"/>
    <cellStyle name="SAPBEXfilterDrill 4 2 6" xfId="35858"/>
    <cellStyle name="SAPBEXfilterDrill 4 2 7" xfId="35859"/>
    <cellStyle name="SAPBEXfilterDrill 4 20" xfId="35860"/>
    <cellStyle name="SAPBEXfilterDrill 4 21" xfId="35861"/>
    <cellStyle name="SAPBEXfilterDrill 4 22" xfId="35862"/>
    <cellStyle name="SAPBEXfilterDrill 4 23" xfId="35863"/>
    <cellStyle name="SAPBEXfilterDrill 4 24" xfId="35864"/>
    <cellStyle name="SAPBEXfilterDrill 4 25" xfId="35865"/>
    <cellStyle name="SAPBEXfilterDrill 4 26" xfId="35866"/>
    <cellStyle name="SAPBEXfilterDrill 4 27" xfId="35867"/>
    <cellStyle name="SAPBEXfilterDrill 4 28" xfId="48490"/>
    <cellStyle name="SAPBEXfilterDrill 4 3" xfId="35868"/>
    <cellStyle name="SAPBEXfilterDrill 4 4" xfId="35869"/>
    <cellStyle name="SAPBEXfilterDrill 4 5" xfId="35870"/>
    <cellStyle name="SAPBEXfilterDrill 4 6" xfId="35871"/>
    <cellStyle name="SAPBEXfilterDrill 4 7" xfId="35872"/>
    <cellStyle name="SAPBEXfilterDrill 4 8" xfId="35873"/>
    <cellStyle name="SAPBEXfilterDrill 4 9" xfId="35874"/>
    <cellStyle name="SAPBEXfilterDrill 5" xfId="945"/>
    <cellStyle name="SAPBEXfilterDrill 5 10" xfId="35875"/>
    <cellStyle name="SAPBEXfilterDrill 5 11" xfId="35876"/>
    <cellStyle name="SAPBEXfilterDrill 5 12" xfId="35877"/>
    <cellStyle name="SAPBEXfilterDrill 5 13" xfId="35878"/>
    <cellStyle name="SAPBEXfilterDrill 5 14" xfId="35879"/>
    <cellStyle name="SAPBEXfilterDrill 5 15" xfId="35880"/>
    <cellStyle name="SAPBEXfilterDrill 5 16" xfId="35881"/>
    <cellStyle name="SAPBEXfilterDrill 5 17" xfId="35882"/>
    <cellStyle name="SAPBEXfilterDrill 5 18" xfId="35883"/>
    <cellStyle name="SAPBEXfilterDrill 5 19" xfId="35884"/>
    <cellStyle name="SAPBEXfilterDrill 5 2" xfId="1931"/>
    <cellStyle name="SAPBEXfilterDrill 5 2 2" xfId="11026"/>
    <cellStyle name="SAPBEXfilterDrill 5 2 2 2" xfId="11027"/>
    <cellStyle name="SAPBEXfilterDrill 5 2 2 2 2" xfId="11028"/>
    <cellStyle name="SAPBEXfilterDrill 5 2 2 2 2 2" xfId="11029"/>
    <cellStyle name="SAPBEXfilterDrill 5 2 2 2 3" xfId="11030"/>
    <cellStyle name="SAPBEXfilterDrill 5 2 2 3" xfId="11031"/>
    <cellStyle name="SAPBEXfilterDrill 5 2 2 3 2" xfId="11032"/>
    <cellStyle name="SAPBEXfilterDrill 5 2 2 3 2 2" xfId="11033"/>
    <cellStyle name="SAPBEXfilterDrill 5 2 2 4" xfId="11034"/>
    <cellStyle name="SAPBEXfilterDrill 5 2 2 4 2" xfId="11035"/>
    <cellStyle name="SAPBEXfilterDrill 5 2 3" xfId="11036"/>
    <cellStyle name="SAPBEXfilterDrill 5 2 3 2" xfId="11037"/>
    <cellStyle name="SAPBEXfilterDrill 5 2 3 2 2" xfId="11038"/>
    <cellStyle name="SAPBEXfilterDrill 5 2 3 3" xfId="11039"/>
    <cellStyle name="SAPBEXfilterDrill 5 2 4" xfId="11040"/>
    <cellStyle name="SAPBEXfilterDrill 5 2 4 2" xfId="11041"/>
    <cellStyle name="SAPBEXfilterDrill 5 2 4 2 2" xfId="11042"/>
    <cellStyle name="SAPBEXfilterDrill 5 2 5" xfId="11043"/>
    <cellStyle name="SAPBEXfilterDrill 5 2 5 2" xfId="11044"/>
    <cellStyle name="SAPBEXfilterDrill 5 2 6" xfId="35885"/>
    <cellStyle name="SAPBEXfilterDrill 5 2 7" xfId="35886"/>
    <cellStyle name="SAPBEXfilterDrill 5 20" xfId="35887"/>
    <cellStyle name="SAPBEXfilterDrill 5 21" xfId="35888"/>
    <cellStyle name="SAPBEXfilterDrill 5 22" xfId="35889"/>
    <cellStyle name="SAPBEXfilterDrill 5 23" xfId="35890"/>
    <cellStyle name="SAPBEXfilterDrill 5 24" xfId="35891"/>
    <cellStyle name="SAPBEXfilterDrill 5 25" xfId="35892"/>
    <cellStyle name="SAPBEXfilterDrill 5 26" xfId="35893"/>
    <cellStyle name="SAPBEXfilterDrill 5 27" xfId="35894"/>
    <cellStyle name="SAPBEXfilterDrill 5 28" xfId="48491"/>
    <cellStyle name="SAPBEXfilterDrill 5 3" xfId="35895"/>
    <cellStyle name="SAPBEXfilterDrill 5 4" xfId="35896"/>
    <cellStyle name="SAPBEXfilterDrill 5 5" xfId="35897"/>
    <cellStyle name="SAPBEXfilterDrill 5 6" xfId="35898"/>
    <cellStyle name="SAPBEXfilterDrill 5 7" xfId="35899"/>
    <cellStyle name="SAPBEXfilterDrill 5 8" xfId="35900"/>
    <cellStyle name="SAPBEXfilterDrill 5 9" xfId="35901"/>
    <cellStyle name="SAPBEXfilterDrill 6" xfId="946"/>
    <cellStyle name="SAPBEXfilterDrill 6 10" xfId="35902"/>
    <cellStyle name="SAPBEXfilterDrill 6 11" xfId="35903"/>
    <cellStyle name="SAPBEXfilterDrill 6 12" xfId="35904"/>
    <cellStyle name="SAPBEXfilterDrill 6 13" xfId="35905"/>
    <cellStyle name="SAPBEXfilterDrill 6 14" xfId="35906"/>
    <cellStyle name="SAPBEXfilterDrill 6 15" xfId="35907"/>
    <cellStyle name="SAPBEXfilterDrill 6 16" xfId="35908"/>
    <cellStyle name="SAPBEXfilterDrill 6 17" xfId="35909"/>
    <cellStyle name="SAPBEXfilterDrill 6 18" xfId="35910"/>
    <cellStyle name="SAPBEXfilterDrill 6 19" xfId="35911"/>
    <cellStyle name="SAPBEXfilterDrill 6 2" xfId="1932"/>
    <cellStyle name="SAPBEXfilterDrill 6 2 2" xfId="11045"/>
    <cellStyle name="SAPBEXfilterDrill 6 2 2 2" xfId="11046"/>
    <cellStyle name="SAPBEXfilterDrill 6 2 2 2 2" xfId="11047"/>
    <cellStyle name="SAPBEXfilterDrill 6 2 2 2 2 2" xfId="11048"/>
    <cellStyle name="SAPBEXfilterDrill 6 2 2 2 3" xfId="11049"/>
    <cellStyle name="SAPBEXfilterDrill 6 2 2 3" xfId="11050"/>
    <cellStyle name="SAPBEXfilterDrill 6 2 2 3 2" xfId="11051"/>
    <cellStyle name="SAPBEXfilterDrill 6 2 2 3 2 2" xfId="11052"/>
    <cellStyle name="SAPBEXfilterDrill 6 2 2 4" xfId="11053"/>
    <cellStyle name="SAPBEXfilterDrill 6 2 2 4 2" xfId="11054"/>
    <cellStyle name="SAPBEXfilterDrill 6 2 3" xfId="11055"/>
    <cellStyle name="SAPBEXfilterDrill 6 2 3 2" xfId="11056"/>
    <cellStyle name="SAPBEXfilterDrill 6 2 3 2 2" xfId="11057"/>
    <cellStyle name="SAPBEXfilterDrill 6 2 3 3" xfId="11058"/>
    <cellStyle name="SAPBEXfilterDrill 6 2 4" xfId="11059"/>
    <cellStyle name="SAPBEXfilterDrill 6 2 4 2" xfId="11060"/>
    <cellStyle name="SAPBEXfilterDrill 6 2 4 2 2" xfId="11061"/>
    <cellStyle name="SAPBEXfilterDrill 6 2 5" xfId="11062"/>
    <cellStyle name="SAPBEXfilterDrill 6 2 5 2" xfId="11063"/>
    <cellStyle name="SAPBEXfilterDrill 6 2 6" xfId="35912"/>
    <cellStyle name="SAPBEXfilterDrill 6 2 7" xfId="35913"/>
    <cellStyle name="SAPBEXfilterDrill 6 20" xfId="35914"/>
    <cellStyle name="SAPBEXfilterDrill 6 21" xfId="35915"/>
    <cellStyle name="SAPBEXfilterDrill 6 22" xfId="35916"/>
    <cellStyle name="SAPBEXfilterDrill 6 23" xfId="35917"/>
    <cellStyle name="SAPBEXfilterDrill 6 24" xfId="35918"/>
    <cellStyle name="SAPBEXfilterDrill 6 25" xfId="35919"/>
    <cellStyle name="SAPBEXfilterDrill 6 26" xfId="35920"/>
    <cellStyle name="SAPBEXfilterDrill 6 27" xfId="35921"/>
    <cellStyle name="SAPBEXfilterDrill 6 28" xfId="48492"/>
    <cellStyle name="SAPBEXfilterDrill 6 3" xfId="35922"/>
    <cellStyle name="SAPBEXfilterDrill 6 4" xfId="35923"/>
    <cellStyle name="SAPBEXfilterDrill 6 5" xfId="35924"/>
    <cellStyle name="SAPBEXfilterDrill 6 6" xfId="35925"/>
    <cellStyle name="SAPBEXfilterDrill 6 7" xfId="35926"/>
    <cellStyle name="SAPBEXfilterDrill 6 8" xfId="35927"/>
    <cellStyle name="SAPBEXfilterDrill 6 9" xfId="35928"/>
    <cellStyle name="SAPBEXfilterDrill 7" xfId="947"/>
    <cellStyle name="SAPBEXfilterDrill 7 10" xfId="35929"/>
    <cellStyle name="SAPBEXfilterDrill 7 11" xfId="35930"/>
    <cellStyle name="SAPBEXfilterDrill 7 12" xfId="35931"/>
    <cellStyle name="SAPBEXfilterDrill 7 13" xfId="35932"/>
    <cellStyle name="SAPBEXfilterDrill 7 14" xfId="35933"/>
    <cellStyle name="SAPBEXfilterDrill 7 15" xfId="35934"/>
    <cellStyle name="SAPBEXfilterDrill 7 16" xfId="35935"/>
    <cellStyle name="SAPBEXfilterDrill 7 17" xfId="35936"/>
    <cellStyle name="SAPBEXfilterDrill 7 18" xfId="35937"/>
    <cellStyle name="SAPBEXfilterDrill 7 19" xfId="35938"/>
    <cellStyle name="SAPBEXfilterDrill 7 2" xfId="1933"/>
    <cellStyle name="SAPBEXfilterDrill 7 2 2" xfId="11064"/>
    <cellStyle name="SAPBEXfilterDrill 7 2 2 2" xfId="11065"/>
    <cellStyle name="SAPBEXfilterDrill 7 2 2 2 2" xfId="11066"/>
    <cellStyle name="SAPBEXfilterDrill 7 2 2 2 2 2" xfId="11067"/>
    <cellStyle name="SAPBEXfilterDrill 7 2 2 2 3" xfId="11068"/>
    <cellStyle name="SAPBEXfilterDrill 7 2 2 3" xfId="11069"/>
    <cellStyle name="SAPBEXfilterDrill 7 2 2 3 2" xfId="11070"/>
    <cellStyle name="SAPBEXfilterDrill 7 2 2 3 2 2" xfId="11071"/>
    <cellStyle name="SAPBEXfilterDrill 7 2 2 4" xfId="11072"/>
    <cellStyle name="SAPBEXfilterDrill 7 2 2 4 2" xfId="11073"/>
    <cellStyle name="SAPBEXfilterDrill 7 2 3" xfId="11074"/>
    <cellStyle name="SAPBEXfilterDrill 7 2 3 2" xfId="11075"/>
    <cellStyle name="SAPBEXfilterDrill 7 2 3 2 2" xfId="11076"/>
    <cellStyle name="SAPBEXfilterDrill 7 2 3 3" xfId="11077"/>
    <cellStyle name="SAPBEXfilterDrill 7 2 4" xfId="11078"/>
    <cellStyle name="SAPBEXfilterDrill 7 2 4 2" xfId="11079"/>
    <cellStyle name="SAPBEXfilterDrill 7 2 4 2 2" xfId="11080"/>
    <cellStyle name="SAPBEXfilterDrill 7 2 5" xfId="11081"/>
    <cellStyle name="SAPBEXfilterDrill 7 2 5 2" xfId="11082"/>
    <cellStyle name="SAPBEXfilterDrill 7 2 6" xfId="35939"/>
    <cellStyle name="SAPBEXfilterDrill 7 2 7" xfId="35940"/>
    <cellStyle name="SAPBEXfilterDrill 7 20" xfId="35941"/>
    <cellStyle name="SAPBEXfilterDrill 7 21" xfId="35942"/>
    <cellStyle name="SAPBEXfilterDrill 7 22" xfId="35943"/>
    <cellStyle name="SAPBEXfilterDrill 7 23" xfId="35944"/>
    <cellStyle name="SAPBEXfilterDrill 7 24" xfId="35945"/>
    <cellStyle name="SAPBEXfilterDrill 7 25" xfId="35946"/>
    <cellStyle name="SAPBEXfilterDrill 7 26" xfId="35947"/>
    <cellStyle name="SAPBEXfilterDrill 7 27" xfId="35948"/>
    <cellStyle name="SAPBEXfilterDrill 7 28" xfId="48493"/>
    <cellStyle name="SAPBEXfilterDrill 7 3" xfId="35949"/>
    <cellStyle name="SAPBEXfilterDrill 7 4" xfId="35950"/>
    <cellStyle name="SAPBEXfilterDrill 7 5" xfId="35951"/>
    <cellStyle name="SAPBEXfilterDrill 7 6" xfId="35952"/>
    <cellStyle name="SAPBEXfilterDrill 7 7" xfId="35953"/>
    <cellStyle name="SAPBEXfilterDrill 7 8" xfId="35954"/>
    <cellStyle name="SAPBEXfilterDrill 7 9" xfId="35955"/>
    <cellStyle name="SAPBEXfilterDrill 8" xfId="929"/>
    <cellStyle name="SAPBEXfilterDrill 8 10" xfId="35956"/>
    <cellStyle name="SAPBEXfilterDrill 8 11" xfId="35957"/>
    <cellStyle name="SAPBEXfilterDrill 8 12" xfId="35958"/>
    <cellStyle name="SAPBEXfilterDrill 8 13" xfId="35959"/>
    <cellStyle name="SAPBEXfilterDrill 8 14" xfId="35960"/>
    <cellStyle name="SAPBEXfilterDrill 8 15" xfId="35961"/>
    <cellStyle name="SAPBEXfilterDrill 8 16" xfId="35962"/>
    <cellStyle name="SAPBEXfilterDrill 8 17" xfId="35963"/>
    <cellStyle name="SAPBEXfilterDrill 8 18" xfId="35964"/>
    <cellStyle name="SAPBEXfilterDrill 8 19" xfId="35965"/>
    <cellStyle name="SAPBEXfilterDrill 8 2" xfId="1934"/>
    <cellStyle name="SAPBEXfilterDrill 8 2 2" xfId="11083"/>
    <cellStyle name="SAPBEXfilterDrill 8 2 2 2" xfId="11084"/>
    <cellStyle name="SAPBEXfilterDrill 8 2 2 2 2" xfId="11085"/>
    <cellStyle name="SAPBEXfilterDrill 8 2 2 2 2 2" xfId="11086"/>
    <cellStyle name="SAPBEXfilterDrill 8 2 2 2 3" xfId="11087"/>
    <cellStyle name="SAPBEXfilterDrill 8 2 2 3" xfId="11088"/>
    <cellStyle name="SAPBEXfilterDrill 8 2 2 3 2" xfId="11089"/>
    <cellStyle name="SAPBEXfilterDrill 8 2 2 3 2 2" xfId="11090"/>
    <cellStyle name="SAPBEXfilterDrill 8 2 2 4" xfId="11091"/>
    <cellStyle name="SAPBEXfilterDrill 8 2 2 4 2" xfId="11092"/>
    <cellStyle name="SAPBEXfilterDrill 8 2 3" xfId="11093"/>
    <cellStyle name="SAPBEXfilterDrill 8 2 3 2" xfId="11094"/>
    <cellStyle name="SAPBEXfilterDrill 8 2 3 2 2" xfId="11095"/>
    <cellStyle name="SAPBEXfilterDrill 8 2 3 3" xfId="11096"/>
    <cellStyle name="SAPBEXfilterDrill 8 2 4" xfId="11097"/>
    <cellStyle name="SAPBEXfilterDrill 8 2 4 2" xfId="11098"/>
    <cellStyle name="SAPBEXfilterDrill 8 2 4 2 2" xfId="11099"/>
    <cellStyle name="SAPBEXfilterDrill 8 2 5" xfId="11100"/>
    <cellStyle name="SAPBEXfilterDrill 8 2 5 2" xfId="11101"/>
    <cellStyle name="SAPBEXfilterDrill 8 2 6" xfId="35966"/>
    <cellStyle name="SAPBEXfilterDrill 8 2 7" xfId="35967"/>
    <cellStyle name="SAPBEXfilterDrill 8 20" xfId="35968"/>
    <cellStyle name="SAPBEXfilterDrill 8 21" xfId="35969"/>
    <cellStyle name="SAPBEXfilterDrill 8 22" xfId="35970"/>
    <cellStyle name="SAPBEXfilterDrill 8 23" xfId="35971"/>
    <cellStyle name="SAPBEXfilterDrill 8 24" xfId="35972"/>
    <cellStyle name="SAPBEXfilterDrill 8 25" xfId="35973"/>
    <cellStyle name="SAPBEXfilterDrill 8 26" xfId="35974"/>
    <cellStyle name="SAPBEXfilterDrill 8 27" xfId="35975"/>
    <cellStyle name="SAPBEXfilterDrill 8 28" xfId="48494"/>
    <cellStyle name="SAPBEXfilterDrill 8 3" xfId="35976"/>
    <cellStyle name="SAPBEXfilterDrill 8 4" xfId="35977"/>
    <cellStyle name="SAPBEXfilterDrill 8 5" xfId="35978"/>
    <cellStyle name="SAPBEXfilterDrill 8 6" xfId="35979"/>
    <cellStyle name="SAPBEXfilterDrill 8 7" xfId="35980"/>
    <cellStyle name="SAPBEXfilterDrill 8 8" xfId="35981"/>
    <cellStyle name="SAPBEXfilterDrill 8 9" xfId="35982"/>
    <cellStyle name="SAPBEXfilterDrill 9" xfId="1935"/>
    <cellStyle name="SAPBEXfilterDrill 9 10" xfId="35983"/>
    <cellStyle name="SAPBEXfilterDrill 9 11" xfId="35984"/>
    <cellStyle name="SAPBEXfilterDrill 9 12" xfId="35985"/>
    <cellStyle name="SAPBEXfilterDrill 9 13" xfId="35986"/>
    <cellStyle name="SAPBEXfilterDrill 9 14" xfId="35987"/>
    <cellStyle name="SAPBEXfilterDrill 9 15" xfId="35988"/>
    <cellStyle name="SAPBEXfilterDrill 9 16" xfId="35989"/>
    <cellStyle name="SAPBEXfilterDrill 9 17" xfId="35990"/>
    <cellStyle name="SAPBEXfilterDrill 9 18" xfId="35991"/>
    <cellStyle name="SAPBEXfilterDrill 9 19" xfId="35992"/>
    <cellStyle name="SAPBEXfilterDrill 9 2" xfId="11102"/>
    <cellStyle name="SAPBEXfilterDrill 9 2 2" xfId="11103"/>
    <cellStyle name="SAPBEXfilterDrill 9 2 2 2" xfId="11104"/>
    <cellStyle name="SAPBEXfilterDrill 9 2 2 2 2" xfId="11105"/>
    <cellStyle name="SAPBEXfilterDrill 9 2 2 3" xfId="11106"/>
    <cellStyle name="SAPBEXfilterDrill 9 2 3" xfId="11107"/>
    <cellStyle name="SAPBEXfilterDrill 9 2 3 2" xfId="11108"/>
    <cellStyle name="SAPBEXfilterDrill 9 2 3 2 2" xfId="11109"/>
    <cellStyle name="SAPBEXfilterDrill 9 2 4" xfId="11110"/>
    <cellStyle name="SAPBEXfilterDrill 9 2 4 2" xfId="11111"/>
    <cellStyle name="SAPBEXfilterDrill 9 2 5" xfId="35993"/>
    <cellStyle name="SAPBEXfilterDrill 9 2 6" xfId="35994"/>
    <cellStyle name="SAPBEXfilterDrill 9 2 7" xfId="35995"/>
    <cellStyle name="SAPBEXfilterDrill 9 20" xfId="35996"/>
    <cellStyle name="SAPBEXfilterDrill 9 21" xfId="35997"/>
    <cellStyle name="SAPBEXfilterDrill 9 22" xfId="35998"/>
    <cellStyle name="SAPBEXfilterDrill 9 23" xfId="35999"/>
    <cellStyle name="SAPBEXfilterDrill 9 24" xfId="36000"/>
    <cellStyle name="SAPBEXfilterDrill 9 25" xfId="36001"/>
    <cellStyle name="SAPBEXfilterDrill 9 26" xfId="36002"/>
    <cellStyle name="SAPBEXfilterDrill 9 27" xfId="36003"/>
    <cellStyle name="SAPBEXfilterDrill 9 28" xfId="48495"/>
    <cellStyle name="SAPBEXfilterDrill 9 3" xfId="36004"/>
    <cellStyle name="SAPBEXfilterDrill 9 4" xfId="36005"/>
    <cellStyle name="SAPBEXfilterDrill 9 5" xfId="36006"/>
    <cellStyle name="SAPBEXfilterDrill 9 6" xfId="36007"/>
    <cellStyle name="SAPBEXfilterDrill 9 7" xfId="36008"/>
    <cellStyle name="SAPBEXfilterDrill 9 8" xfId="36009"/>
    <cellStyle name="SAPBEXfilterDrill 9 9" xfId="36010"/>
    <cellStyle name="SAPBEXfilterDrill_20120921_SF-grote-ronde-Liesbethdump2" xfId="429"/>
    <cellStyle name="SAPBEXfilterItem" xfId="132"/>
    <cellStyle name="SAPBEXfilterItem 10" xfId="11112"/>
    <cellStyle name="SAPBEXfilterItem 10 10" xfId="36011"/>
    <cellStyle name="SAPBEXfilterItem 10 11" xfId="36012"/>
    <cellStyle name="SAPBEXfilterItem 10 12" xfId="36013"/>
    <cellStyle name="SAPBEXfilterItem 10 13" xfId="36014"/>
    <cellStyle name="SAPBEXfilterItem 10 14" xfId="36015"/>
    <cellStyle name="SAPBEXfilterItem 10 15" xfId="36016"/>
    <cellStyle name="SAPBEXfilterItem 10 16" xfId="36017"/>
    <cellStyle name="SAPBEXfilterItem 10 17" xfId="36018"/>
    <cellStyle name="SAPBEXfilterItem 10 18" xfId="36019"/>
    <cellStyle name="SAPBEXfilterItem 10 19" xfId="36020"/>
    <cellStyle name="SAPBEXfilterItem 10 2" xfId="11113"/>
    <cellStyle name="SAPBEXfilterItem 10 2 2" xfId="11114"/>
    <cellStyle name="SAPBEXfilterItem 10 2 2 2" xfId="11115"/>
    <cellStyle name="SAPBEXfilterItem 10 2 3" xfId="11116"/>
    <cellStyle name="SAPBEXfilterItem 10 20" xfId="36021"/>
    <cellStyle name="SAPBEXfilterItem 10 21" xfId="36022"/>
    <cellStyle name="SAPBEXfilterItem 10 22" xfId="36023"/>
    <cellStyle name="SAPBEXfilterItem 10 23" xfId="36024"/>
    <cellStyle name="SAPBEXfilterItem 10 24" xfId="36025"/>
    <cellStyle name="SAPBEXfilterItem 10 25" xfId="36026"/>
    <cellStyle name="SAPBEXfilterItem 10 26" xfId="36027"/>
    <cellStyle name="SAPBEXfilterItem 10 27" xfId="36028"/>
    <cellStyle name="SAPBEXfilterItem 10 28" xfId="48496"/>
    <cellStyle name="SAPBEXfilterItem 10 3" xfId="11117"/>
    <cellStyle name="SAPBEXfilterItem 10 3 2" xfId="11118"/>
    <cellStyle name="SAPBEXfilterItem 10 3 2 2" xfId="11119"/>
    <cellStyle name="SAPBEXfilterItem 10 4" xfId="11120"/>
    <cellStyle name="SAPBEXfilterItem 10 4 2" xfId="11121"/>
    <cellStyle name="SAPBEXfilterItem 10 5" xfId="36029"/>
    <cellStyle name="SAPBEXfilterItem 10 6" xfId="36030"/>
    <cellStyle name="SAPBEXfilterItem 10 7" xfId="36031"/>
    <cellStyle name="SAPBEXfilterItem 10 8" xfId="36032"/>
    <cellStyle name="SAPBEXfilterItem 10 9" xfId="36033"/>
    <cellStyle name="SAPBEXfilterItem 11" xfId="36034"/>
    <cellStyle name="SAPBEXfilterItem 12" xfId="36035"/>
    <cellStyle name="SAPBEXfilterItem 13" xfId="36036"/>
    <cellStyle name="SAPBEXfilterItem 14" xfId="36037"/>
    <cellStyle name="SAPBEXfilterItem 15" xfId="36038"/>
    <cellStyle name="SAPBEXfilterItem 16" xfId="36039"/>
    <cellStyle name="SAPBEXfilterItem 17" xfId="36040"/>
    <cellStyle name="SAPBEXfilterItem 18" xfId="36041"/>
    <cellStyle name="SAPBEXfilterItem 19" xfId="36042"/>
    <cellStyle name="SAPBEXfilterItem 2" xfId="459"/>
    <cellStyle name="SAPBEXfilterItem 2 10" xfId="36043"/>
    <cellStyle name="SAPBEXfilterItem 2 11" xfId="36044"/>
    <cellStyle name="SAPBEXfilterItem 2 12" xfId="36045"/>
    <cellStyle name="SAPBEXfilterItem 2 13" xfId="36046"/>
    <cellStyle name="SAPBEXfilterItem 2 14" xfId="36047"/>
    <cellStyle name="SAPBEXfilterItem 2 15" xfId="36048"/>
    <cellStyle name="SAPBEXfilterItem 2 16" xfId="36049"/>
    <cellStyle name="SAPBEXfilterItem 2 17" xfId="36050"/>
    <cellStyle name="SAPBEXfilterItem 2 18" xfId="36051"/>
    <cellStyle name="SAPBEXfilterItem 2 19" xfId="36052"/>
    <cellStyle name="SAPBEXfilterItem 2 2" xfId="530"/>
    <cellStyle name="SAPBEXfilterItem 2 2 10" xfId="36053"/>
    <cellStyle name="SAPBEXfilterItem 2 2 11" xfId="36054"/>
    <cellStyle name="SAPBEXfilterItem 2 2 12" xfId="36055"/>
    <cellStyle name="SAPBEXfilterItem 2 2 13" xfId="36056"/>
    <cellStyle name="SAPBEXfilterItem 2 2 14" xfId="36057"/>
    <cellStyle name="SAPBEXfilterItem 2 2 15" xfId="36058"/>
    <cellStyle name="SAPBEXfilterItem 2 2 16" xfId="36059"/>
    <cellStyle name="SAPBEXfilterItem 2 2 17" xfId="36060"/>
    <cellStyle name="SAPBEXfilterItem 2 2 18" xfId="36061"/>
    <cellStyle name="SAPBEXfilterItem 2 2 19" xfId="36062"/>
    <cellStyle name="SAPBEXfilterItem 2 2 2" xfId="1936"/>
    <cellStyle name="SAPBEXfilterItem 2 2 2 2" xfId="11122"/>
    <cellStyle name="SAPBEXfilterItem 2 2 2 2 2" xfId="11123"/>
    <cellStyle name="SAPBEXfilterItem 2 2 2 2 2 2" xfId="11124"/>
    <cellStyle name="SAPBEXfilterItem 2 2 2 2 2 2 2" xfId="11125"/>
    <cellStyle name="SAPBEXfilterItem 2 2 2 2 2 3" xfId="11126"/>
    <cellStyle name="SAPBEXfilterItem 2 2 2 2 3" xfId="11127"/>
    <cellStyle name="SAPBEXfilterItem 2 2 2 2 3 2" xfId="11128"/>
    <cellStyle name="SAPBEXfilterItem 2 2 2 2 3 2 2" xfId="11129"/>
    <cellStyle name="SAPBEXfilterItem 2 2 2 2 4" xfId="11130"/>
    <cellStyle name="SAPBEXfilterItem 2 2 2 2 4 2" xfId="11131"/>
    <cellStyle name="SAPBEXfilterItem 2 2 2 3" xfId="11132"/>
    <cellStyle name="SAPBEXfilterItem 2 2 2 3 2" xfId="11133"/>
    <cellStyle name="SAPBEXfilterItem 2 2 2 3 2 2" xfId="11134"/>
    <cellStyle name="SAPBEXfilterItem 2 2 2 3 3" xfId="11135"/>
    <cellStyle name="SAPBEXfilterItem 2 2 2 4" xfId="11136"/>
    <cellStyle name="SAPBEXfilterItem 2 2 2 4 2" xfId="11137"/>
    <cellStyle name="SAPBEXfilterItem 2 2 2 4 2 2" xfId="11138"/>
    <cellStyle name="SAPBEXfilterItem 2 2 2 5" xfId="11139"/>
    <cellStyle name="SAPBEXfilterItem 2 2 2 5 2" xfId="11140"/>
    <cellStyle name="SAPBEXfilterItem 2 2 2 6" xfId="36063"/>
    <cellStyle name="SAPBEXfilterItem 2 2 2 7" xfId="36064"/>
    <cellStyle name="SAPBEXfilterItem 2 2 20" xfId="36065"/>
    <cellStyle name="SAPBEXfilterItem 2 2 21" xfId="36066"/>
    <cellStyle name="SAPBEXfilterItem 2 2 22" xfId="36067"/>
    <cellStyle name="SAPBEXfilterItem 2 2 23" xfId="36068"/>
    <cellStyle name="SAPBEXfilterItem 2 2 24" xfId="36069"/>
    <cellStyle name="SAPBEXfilterItem 2 2 25" xfId="36070"/>
    <cellStyle name="SAPBEXfilterItem 2 2 26" xfId="36071"/>
    <cellStyle name="SAPBEXfilterItem 2 2 27" xfId="36072"/>
    <cellStyle name="SAPBEXfilterItem 2 2 28" xfId="48497"/>
    <cellStyle name="SAPBEXfilterItem 2 2 3" xfId="11141"/>
    <cellStyle name="SAPBEXfilterItem 2 2 4" xfId="36073"/>
    <cellStyle name="SAPBEXfilterItem 2 2 5" xfId="36074"/>
    <cellStyle name="SAPBEXfilterItem 2 2 6" xfId="36075"/>
    <cellStyle name="SAPBEXfilterItem 2 2 7" xfId="36076"/>
    <cellStyle name="SAPBEXfilterItem 2 2 8" xfId="36077"/>
    <cellStyle name="SAPBEXfilterItem 2 2 9" xfId="36078"/>
    <cellStyle name="SAPBEXfilterItem 2 20" xfId="36079"/>
    <cellStyle name="SAPBEXfilterItem 2 21" xfId="36080"/>
    <cellStyle name="SAPBEXfilterItem 2 22" xfId="36081"/>
    <cellStyle name="SAPBEXfilterItem 2 23" xfId="36082"/>
    <cellStyle name="SAPBEXfilterItem 2 24" xfId="36083"/>
    <cellStyle name="SAPBEXfilterItem 2 25" xfId="36084"/>
    <cellStyle name="SAPBEXfilterItem 2 26" xfId="36085"/>
    <cellStyle name="SAPBEXfilterItem 2 27" xfId="36086"/>
    <cellStyle name="SAPBEXfilterItem 2 28" xfId="36087"/>
    <cellStyle name="SAPBEXfilterItem 2 29" xfId="36088"/>
    <cellStyle name="SAPBEXfilterItem 2 3" xfId="949"/>
    <cellStyle name="SAPBEXfilterItem 2 3 10" xfId="36089"/>
    <cellStyle name="SAPBEXfilterItem 2 3 11" xfId="36090"/>
    <cellStyle name="SAPBEXfilterItem 2 3 12" xfId="36091"/>
    <cellStyle name="SAPBEXfilterItem 2 3 13" xfId="36092"/>
    <cellStyle name="SAPBEXfilterItem 2 3 14" xfId="36093"/>
    <cellStyle name="SAPBEXfilterItem 2 3 15" xfId="36094"/>
    <cellStyle name="SAPBEXfilterItem 2 3 16" xfId="36095"/>
    <cellStyle name="SAPBEXfilterItem 2 3 17" xfId="36096"/>
    <cellStyle name="SAPBEXfilterItem 2 3 18" xfId="36097"/>
    <cellStyle name="SAPBEXfilterItem 2 3 19" xfId="36098"/>
    <cellStyle name="SAPBEXfilterItem 2 3 2" xfId="1937"/>
    <cellStyle name="SAPBEXfilterItem 2 3 2 2" xfId="11142"/>
    <cellStyle name="SAPBEXfilterItem 2 3 2 2 2" xfId="11143"/>
    <cellStyle name="SAPBEXfilterItem 2 3 2 2 2 2" xfId="11144"/>
    <cellStyle name="SAPBEXfilterItem 2 3 2 2 2 2 2" xfId="11145"/>
    <cellStyle name="SAPBEXfilterItem 2 3 2 2 2 3" xfId="11146"/>
    <cellStyle name="SAPBEXfilterItem 2 3 2 2 3" xfId="11147"/>
    <cellStyle name="SAPBEXfilterItem 2 3 2 2 3 2" xfId="11148"/>
    <cellStyle name="SAPBEXfilterItem 2 3 2 2 3 2 2" xfId="11149"/>
    <cellStyle name="SAPBEXfilterItem 2 3 2 2 4" xfId="11150"/>
    <cellStyle name="SAPBEXfilterItem 2 3 2 2 4 2" xfId="11151"/>
    <cellStyle name="SAPBEXfilterItem 2 3 2 3" xfId="11152"/>
    <cellStyle name="SAPBEXfilterItem 2 3 2 3 2" xfId="11153"/>
    <cellStyle name="SAPBEXfilterItem 2 3 2 3 2 2" xfId="11154"/>
    <cellStyle name="SAPBEXfilterItem 2 3 2 3 3" xfId="11155"/>
    <cellStyle name="SAPBEXfilterItem 2 3 2 4" xfId="11156"/>
    <cellStyle name="SAPBEXfilterItem 2 3 2 4 2" xfId="11157"/>
    <cellStyle name="SAPBEXfilterItem 2 3 2 4 2 2" xfId="11158"/>
    <cellStyle name="SAPBEXfilterItem 2 3 2 5" xfId="11159"/>
    <cellStyle name="SAPBEXfilterItem 2 3 2 5 2" xfId="11160"/>
    <cellStyle name="SAPBEXfilterItem 2 3 2 6" xfId="36099"/>
    <cellStyle name="SAPBEXfilterItem 2 3 2 7" xfId="36100"/>
    <cellStyle name="SAPBEXfilterItem 2 3 20" xfId="36101"/>
    <cellStyle name="SAPBEXfilterItem 2 3 21" xfId="36102"/>
    <cellStyle name="SAPBEXfilterItem 2 3 22" xfId="36103"/>
    <cellStyle name="SAPBEXfilterItem 2 3 23" xfId="36104"/>
    <cellStyle name="SAPBEXfilterItem 2 3 24" xfId="36105"/>
    <cellStyle name="SAPBEXfilterItem 2 3 25" xfId="36106"/>
    <cellStyle name="SAPBEXfilterItem 2 3 26" xfId="36107"/>
    <cellStyle name="SAPBEXfilterItem 2 3 27" xfId="36108"/>
    <cellStyle name="SAPBEXfilterItem 2 3 28" xfId="48498"/>
    <cellStyle name="SAPBEXfilterItem 2 3 3" xfId="11161"/>
    <cellStyle name="SAPBEXfilterItem 2 3 4" xfId="36109"/>
    <cellStyle name="SAPBEXfilterItem 2 3 5" xfId="36110"/>
    <cellStyle name="SAPBEXfilterItem 2 3 6" xfId="36111"/>
    <cellStyle name="SAPBEXfilterItem 2 3 7" xfId="36112"/>
    <cellStyle name="SAPBEXfilterItem 2 3 8" xfId="36113"/>
    <cellStyle name="SAPBEXfilterItem 2 3 9" xfId="36114"/>
    <cellStyle name="SAPBEXfilterItem 2 30" xfId="36115"/>
    <cellStyle name="SAPBEXfilterItem 2 31" xfId="36116"/>
    <cellStyle name="SAPBEXfilterItem 2 32" xfId="36117"/>
    <cellStyle name="SAPBEXfilterItem 2 33" xfId="48499"/>
    <cellStyle name="SAPBEXfilterItem 2 4" xfId="950"/>
    <cellStyle name="SAPBEXfilterItem 2 4 10" xfId="36118"/>
    <cellStyle name="SAPBEXfilterItem 2 4 11" xfId="36119"/>
    <cellStyle name="SAPBEXfilterItem 2 4 12" xfId="36120"/>
    <cellStyle name="SAPBEXfilterItem 2 4 13" xfId="36121"/>
    <cellStyle name="SAPBEXfilterItem 2 4 14" xfId="36122"/>
    <cellStyle name="SAPBEXfilterItem 2 4 15" xfId="36123"/>
    <cellStyle name="SAPBEXfilterItem 2 4 16" xfId="36124"/>
    <cellStyle name="SAPBEXfilterItem 2 4 17" xfId="36125"/>
    <cellStyle name="SAPBEXfilterItem 2 4 18" xfId="36126"/>
    <cellStyle name="SAPBEXfilterItem 2 4 19" xfId="36127"/>
    <cellStyle name="SAPBEXfilterItem 2 4 2" xfId="1938"/>
    <cellStyle name="SAPBEXfilterItem 2 4 2 2" xfId="11162"/>
    <cellStyle name="SAPBEXfilterItem 2 4 2 2 2" xfId="11163"/>
    <cellStyle name="SAPBEXfilterItem 2 4 2 2 2 2" xfId="11164"/>
    <cellStyle name="SAPBEXfilterItem 2 4 2 2 2 2 2" xfId="11165"/>
    <cellStyle name="SAPBEXfilterItem 2 4 2 2 2 3" xfId="11166"/>
    <cellStyle name="SAPBEXfilterItem 2 4 2 2 3" xfId="11167"/>
    <cellStyle name="SAPBEXfilterItem 2 4 2 2 3 2" xfId="11168"/>
    <cellStyle name="SAPBEXfilterItem 2 4 2 2 3 2 2" xfId="11169"/>
    <cellStyle name="SAPBEXfilterItem 2 4 2 2 4" xfId="11170"/>
    <cellStyle name="SAPBEXfilterItem 2 4 2 2 4 2" xfId="11171"/>
    <cellStyle name="SAPBEXfilterItem 2 4 2 3" xfId="11172"/>
    <cellStyle name="SAPBEXfilterItem 2 4 2 3 2" xfId="11173"/>
    <cellStyle name="SAPBEXfilterItem 2 4 2 3 2 2" xfId="11174"/>
    <cellStyle name="SAPBEXfilterItem 2 4 2 3 3" xfId="11175"/>
    <cellStyle name="SAPBEXfilterItem 2 4 2 4" xfId="11176"/>
    <cellStyle name="SAPBEXfilterItem 2 4 2 4 2" xfId="11177"/>
    <cellStyle name="SAPBEXfilterItem 2 4 2 4 2 2" xfId="11178"/>
    <cellStyle name="SAPBEXfilterItem 2 4 2 5" xfId="11179"/>
    <cellStyle name="SAPBEXfilterItem 2 4 2 5 2" xfId="11180"/>
    <cellStyle name="SAPBEXfilterItem 2 4 2 6" xfId="36128"/>
    <cellStyle name="SAPBEXfilterItem 2 4 2 7" xfId="36129"/>
    <cellStyle name="SAPBEXfilterItem 2 4 20" xfId="36130"/>
    <cellStyle name="SAPBEXfilterItem 2 4 21" xfId="36131"/>
    <cellStyle name="SAPBEXfilterItem 2 4 22" xfId="36132"/>
    <cellStyle name="SAPBEXfilterItem 2 4 23" xfId="36133"/>
    <cellStyle name="SAPBEXfilterItem 2 4 24" xfId="36134"/>
    <cellStyle name="SAPBEXfilterItem 2 4 25" xfId="36135"/>
    <cellStyle name="SAPBEXfilterItem 2 4 26" xfId="36136"/>
    <cellStyle name="SAPBEXfilterItem 2 4 27" xfId="36137"/>
    <cellStyle name="SAPBEXfilterItem 2 4 28" xfId="48500"/>
    <cellStyle name="SAPBEXfilterItem 2 4 3" xfId="11181"/>
    <cellStyle name="SAPBEXfilterItem 2 4 4" xfId="36138"/>
    <cellStyle name="SAPBEXfilterItem 2 4 5" xfId="36139"/>
    <cellStyle name="SAPBEXfilterItem 2 4 6" xfId="36140"/>
    <cellStyle name="SAPBEXfilterItem 2 4 7" xfId="36141"/>
    <cellStyle name="SAPBEXfilterItem 2 4 8" xfId="36142"/>
    <cellStyle name="SAPBEXfilterItem 2 4 9" xfId="36143"/>
    <cellStyle name="SAPBEXfilterItem 2 5" xfId="951"/>
    <cellStyle name="SAPBEXfilterItem 2 5 10" xfId="36144"/>
    <cellStyle name="SAPBEXfilterItem 2 5 11" xfId="36145"/>
    <cellStyle name="SAPBEXfilterItem 2 5 12" xfId="36146"/>
    <cellStyle name="SAPBEXfilterItem 2 5 13" xfId="36147"/>
    <cellStyle name="SAPBEXfilterItem 2 5 14" xfId="36148"/>
    <cellStyle name="SAPBEXfilterItem 2 5 15" xfId="36149"/>
    <cellStyle name="SAPBEXfilterItem 2 5 16" xfId="36150"/>
    <cellStyle name="SAPBEXfilterItem 2 5 17" xfId="36151"/>
    <cellStyle name="SAPBEXfilterItem 2 5 18" xfId="36152"/>
    <cellStyle name="SAPBEXfilterItem 2 5 19" xfId="36153"/>
    <cellStyle name="SAPBEXfilterItem 2 5 2" xfId="1939"/>
    <cellStyle name="SAPBEXfilterItem 2 5 2 2" xfId="11182"/>
    <cellStyle name="SAPBEXfilterItem 2 5 2 2 2" xfId="11183"/>
    <cellStyle name="SAPBEXfilterItem 2 5 2 2 2 2" xfId="11184"/>
    <cellStyle name="SAPBEXfilterItem 2 5 2 2 2 2 2" xfId="11185"/>
    <cellStyle name="SAPBEXfilterItem 2 5 2 2 2 3" xfId="11186"/>
    <cellStyle name="SAPBEXfilterItem 2 5 2 2 3" xfId="11187"/>
    <cellStyle name="SAPBEXfilterItem 2 5 2 2 3 2" xfId="11188"/>
    <cellStyle name="SAPBEXfilterItem 2 5 2 2 3 2 2" xfId="11189"/>
    <cellStyle name="SAPBEXfilterItem 2 5 2 2 4" xfId="11190"/>
    <cellStyle name="SAPBEXfilterItem 2 5 2 2 4 2" xfId="11191"/>
    <cellStyle name="SAPBEXfilterItem 2 5 2 3" xfId="11192"/>
    <cellStyle name="SAPBEXfilterItem 2 5 2 3 2" xfId="11193"/>
    <cellStyle name="SAPBEXfilterItem 2 5 2 3 2 2" xfId="11194"/>
    <cellStyle name="SAPBEXfilterItem 2 5 2 3 3" xfId="11195"/>
    <cellStyle name="SAPBEXfilterItem 2 5 2 4" xfId="11196"/>
    <cellStyle name="SAPBEXfilterItem 2 5 2 4 2" xfId="11197"/>
    <cellStyle name="SAPBEXfilterItem 2 5 2 4 2 2" xfId="11198"/>
    <cellStyle name="SAPBEXfilterItem 2 5 2 5" xfId="11199"/>
    <cellStyle name="SAPBEXfilterItem 2 5 2 5 2" xfId="11200"/>
    <cellStyle name="SAPBEXfilterItem 2 5 2 6" xfId="36154"/>
    <cellStyle name="SAPBEXfilterItem 2 5 2 7" xfId="36155"/>
    <cellStyle name="SAPBEXfilterItem 2 5 20" xfId="36156"/>
    <cellStyle name="SAPBEXfilterItem 2 5 21" xfId="36157"/>
    <cellStyle name="SAPBEXfilterItem 2 5 22" xfId="36158"/>
    <cellStyle name="SAPBEXfilterItem 2 5 23" xfId="36159"/>
    <cellStyle name="SAPBEXfilterItem 2 5 24" xfId="36160"/>
    <cellStyle name="SAPBEXfilterItem 2 5 25" xfId="36161"/>
    <cellStyle name="SAPBEXfilterItem 2 5 26" xfId="36162"/>
    <cellStyle name="SAPBEXfilterItem 2 5 27" xfId="36163"/>
    <cellStyle name="SAPBEXfilterItem 2 5 28" xfId="48501"/>
    <cellStyle name="SAPBEXfilterItem 2 5 3" xfId="11201"/>
    <cellStyle name="SAPBEXfilterItem 2 5 4" xfId="36164"/>
    <cellStyle name="SAPBEXfilterItem 2 5 5" xfId="36165"/>
    <cellStyle name="SAPBEXfilterItem 2 5 6" xfId="36166"/>
    <cellStyle name="SAPBEXfilterItem 2 5 7" xfId="36167"/>
    <cellStyle name="SAPBEXfilterItem 2 5 8" xfId="36168"/>
    <cellStyle name="SAPBEXfilterItem 2 5 9" xfId="36169"/>
    <cellStyle name="SAPBEXfilterItem 2 6" xfId="952"/>
    <cellStyle name="SAPBEXfilterItem 2 6 10" xfId="36170"/>
    <cellStyle name="SAPBEXfilterItem 2 6 11" xfId="36171"/>
    <cellStyle name="SAPBEXfilterItem 2 6 12" xfId="36172"/>
    <cellStyle name="SAPBEXfilterItem 2 6 13" xfId="36173"/>
    <cellStyle name="SAPBEXfilterItem 2 6 14" xfId="36174"/>
    <cellStyle name="SAPBEXfilterItem 2 6 15" xfId="36175"/>
    <cellStyle name="SAPBEXfilterItem 2 6 16" xfId="36176"/>
    <cellStyle name="SAPBEXfilterItem 2 6 17" xfId="36177"/>
    <cellStyle name="SAPBEXfilterItem 2 6 18" xfId="36178"/>
    <cellStyle name="SAPBEXfilterItem 2 6 19" xfId="36179"/>
    <cellStyle name="SAPBEXfilterItem 2 6 2" xfId="1940"/>
    <cellStyle name="SAPBEXfilterItem 2 6 2 2" xfId="11202"/>
    <cellStyle name="SAPBEXfilterItem 2 6 2 2 2" xfId="11203"/>
    <cellStyle name="SAPBEXfilterItem 2 6 2 2 2 2" xfId="11204"/>
    <cellStyle name="SAPBEXfilterItem 2 6 2 2 2 2 2" xfId="11205"/>
    <cellStyle name="SAPBEXfilterItem 2 6 2 2 2 3" xfId="11206"/>
    <cellStyle name="SAPBEXfilterItem 2 6 2 2 3" xfId="11207"/>
    <cellStyle name="SAPBEXfilterItem 2 6 2 2 3 2" xfId="11208"/>
    <cellStyle name="SAPBEXfilterItem 2 6 2 2 3 2 2" xfId="11209"/>
    <cellStyle name="SAPBEXfilterItem 2 6 2 2 4" xfId="11210"/>
    <cellStyle name="SAPBEXfilterItem 2 6 2 2 4 2" xfId="11211"/>
    <cellStyle name="SAPBEXfilterItem 2 6 2 3" xfId="11212"/>
    <cellStyle name="SAPBEXfilterItem 2 6 2 3 2" xfId="11213"/>
    <cellStyle name="SAPBEXfilterItem 2 6 2 3 2 2" xfId="11214"/>
    <cellStyle name="SAPBEXfilterItem 2 6 2 3 3" xfId="11215"/>
    <cellStyle name="SAPBEXfilterItem 2 6 2 4" xfId="11216"/>
    <cellStyle name="SAPBEXfilterItem 2 6 2 4 2" xfId="11217"/>
    <cellStyle name="SAPBEXfilterItem 2 6 2 4 2 2" xfId="11218"/>
    <cellStyle name="SAPBEXfilterItem 2 6 2 5" xfId="11219"/>
    <cellStyle name="SAPBEXfilterItem 2 6 2 5 2" xfId="11220"/>
    <cellStyle name="SAPBEXfilterItem 2 6 2 6" xfId="36180"/>
    <cellStyle name="SAPBEXfilterItem 2 6 2 7" xfId="36181"/>
    <cellStyle name="SAPBEXfilterItem 2 6 20" xfId="36182"/>
    <cellStyle name="SAPBEXfilterItem 2 6 21" xfId="36183"/>
    <cellStyle name="SAPBEXfilterItem 2 6 22" xfId="36184"/>
    <cellStyle name="SAPBEXfilterItem 2 6 23" xfId="36185"/>
    <cellStyle name="SAPBEXfilterItem 2 6 24" xfId="36186"/>
    <cellStyle name="SAPBEXfilterItem 2 6 25" xfId="36187"/>
    <cellStyle name="SAPBEXfilterItem 2 6 26" xfId="36188"/>
    <cellStyle name="SAPBEXfilterItem 2 6 27" xfId="36189"/>
    <cellStyle name="SAPBEXfilterItem 2 6 28" xfId="48502"/>
    <cellStyle name="SAPBEXfilterItem 2 6 3" xfId="11221"/>
    <cellStyle name="SAPBEXfilterItem 2 6 4" xfId="36190"/>
    <cellStyle name="SAPBEXfilterItem 2 6 5" xfId="36191"/>
    <cellStyle name="SAPBEXfilterItem 2 6 6" xfId="36192"/>
    <cellStyle name="SAPBEXfilterItem 2 6 7" xfId="36193"/>
    <cellStyle name="SAPBEXfilterItem 2 6 8" xfId="36194"/>
    <cellStyle name="SAPBEXfilterItem 2 6 9" xfId="36195"/>
    <cellStyle name="SAPBEXfilterItem 2 7" xfId="1941"/>
    <cellStyle name="SAPBEXfilterItem 2 7 2" xfId="11222"/>
    <cellStyle name="SAPBEXfilterItem 2 7 2 2" xfId="11223"/>
    <cellStyle name="SAPBEXfilterItem 2 7 2 2 2" xfId="11224"/>
    <cellStyle name="SAPBEXfilterItem 2 7 2 2 2 2" xfId="11225"/>
    <cellStyle name="SAPBEXfilterItem 2 7 2 2 3" xfId="11226"/>
    <cellStyle name="SAPBEXfilterItem 2 7 2 3" xfId="11227"/>
    <cellStyle name="SAPBEXfilterItem 2 7 2 3 2" xfId="11228"/>
    <cellStyle name="SAPBEXfilterItem 2 7 2 3 2 2" xfId="11229"/>
    <cellStyle name="SAPBEXfilterItem 2 7 2 4" xfId="11230"/>
    <cellStyle name="SAPBEXfilterItem 2 7 2 4 2" xfId="11231"/>
    <cellStyle name="SAPBEXfilterItem 2 7 3" xfId="11232"/>
    <cellStyle name="SAPBEXfilterItem 2 7 3 2" xfId="11233"/>
    <cellStyle name="SAPBEXfilterItem 2 7 3 2 2" xfId="11234"/>
    <cellStyle name="SAPBEXfilterItem 2 7 3 3" xfId="11235"/>
    <cellStyle name="SAPBEXfilterItem 2 7 4" xfId="11236"/>
    <cellStyle name="SAPBEXfilterItem 2 7 4 2" xfId="11237"/>
    <cellStyle name="SAPBEXfilterItem 2 7 4 2 2" xfId="11238"/>
    <cellStyle name="SAPBEXfilterItem 2 7 5" xfId="11239"/>
    <cellStyle name="SAPBEXfilterItem 2 7 5 2" xfId="11240"/>
    <cellStyle name="SAPBEXfilterItem 2 7 6" xfId="36196"/>
    <cellStyle name="SAPBEXfilterItem 2 7 7" xfId="36197"/>
    <cellStyle name="SAPBEXfilterItem 2 8" xfId="11241"/>
    <cellStyle name="SAPBEXfilterItem 2 9" xfId="36198"/>
    <cellStyle name="SAPBEXfilterItem 20" xfId="36199"/>
    <cellStyle name="SAPBEXfilterItem 21" xfId="36200"/>
    <cellStyle name="SAPBEXfilterItem 22" xfId="36201"/>
    <cellStyle name="SAPBEXfilterItem 23" xfId="36202"/>
    <cellStyle name="SAPBEXfilterItem 24" xfId="36203"/>
    <cellStyle name="SAPBEXfilterItem 25" xfId="36204"/>
    <cellStyle name="SAPBEXfilterItem 26" xfId="36205"/>
    <cellStyle name="SAPBEXfilterItem 27" xfId="36206"/>
    <cellStyle name="SAPBEXfilterItem 28" xfId="36207"/>
    <cellStyle name="SAPBEXfilterItem 29" xfId="36208"/>
    <cellStyle name="SAPBEXfilterItem 3" xfId="953"/>
    <cellStyle name="SAPBEXfilterItem 3 10" xfId="36209"/>
    <cellStyle name="SAPBEXfilterItem 3 11" xfId="36210"/>
    <cellStyle name="SAPBEXfilterItem 3 12" xfId="36211"/>
    <cellStyle name="SAPBEXfilterItem 3 13" xfId="36212"/>
    <cellStyle name="SAPBEXfilterItem 3 14" xfId="36213"/>
    <cellStyle name="SAPBEXfilterItem 3 15" xfId="36214"/>
    <cellStyle name="SAPBEXfilterItem 3 16" xfId="36215"/>
    <cellStyle name="SAPBEXfilterItem 3 17" xfId="36216"/>
    <cellStyle name="SAPBEXfilterItem 3 18" xfId="36217"/>
    <cellStyle name="SAPBEXfilterItem 3 19" xfId="36218"/>
    <cellStyle name="SAPBEXfilterItem 3 2" xfId="1942"/>
    <cellStyle name="SAPBEXfilterItem 3 2 2" xfId="11242"/>
    <cellStyle name="SAPBEXfilterItem 3 2 2 2" xfId="11243"/>
    <cellStyle name="SAPBEXfilterItem 3 2 2 2 2" xfId="11244"/>
    <cellStyle name="SAPBEXfilterItem 3 2 2 2 2 2" xfId="11245"/>
    <cellStyle name="SAPBEXfilterItem 3 2 2 2 3" xfId="11246"/>
    <cellStyle name="SAPBEXfilterItem 3 2 2 3" xfId="11247"/>
    <cellStyle name="SAPBEXfilterItem 3 2 2 3 2" xfId="11248"/>
    <cellStyle name="SAPBEXfilterItem 3 2 2 3 2 2" xfId="11249"/>
    <cellStyle name="SAPBEXfilterItem 3 2 2 4" xfId="11250"/>
    <cellStyle name="SAPBEXfilterItem 3 2 2 4 2" xfId="11251"/>
    <cellStyle name="SAPBEXfilterItem 3 2 3" xfId="11252"/>
    <cellStyle name="SAPBEXfilterItem 3 2 3 2" xfId="11253"/>
    <cellStyle name="SAPBEXfilterItem 3 2 3 2 2" xfId="11254"/>
    <cellStyle name="SAPBEXfilterItem 3 2 3 3" xfId="11255"/>
    <cellStyle name="SAPBEXfilterItem 3 2 4" xfId="11256"/>
    <cellStyle name="SAPBEXfilterItem 3 2 4 2" xfId="11257"/>
    <cellStyle name="SAPBEXfilterItem 3 2 4 2 2" xfId="11258"/>
    <cellStyle name="SAPBEXfilterItem 3 2 5" xfId="11259"/>
    <cellStyle name="SAPBEXfilterItem 3 2 5 2" xfId="11260"/>
    <cellStyle name="SAPBEXfilterItem 3 2 6" xfId="36219"/>
    <cellStyle name="SAPBEXfilterItem 3 2 7" xfId="36220"/>
    <cellStyle name="SAPBEXfilterItem 3 20" xfId="36221"/>
    <cellStyle name="SAPBEXfilterItem 3 21" xfId="36222"/>
    <cellStyle name="SAPBEXfilterItem 3 22" xfId="36223"/>
    <cellStyle name="SAPBEXfilterItem 3 23" xfId="36224"/>
    <cellStyle name="SAPBEXfilterItem 3 24" xfId="36225"/>
    <cellStyle name="SAPBEXfilterItem 3 25" xfId="36226"/>
    <cellStyle name="SAPBEXfilterItem 3 26" xfId="36227"/>
    <cellStyle name="SAPBEXfilterItem 3 27" xfId="36228"/>
    <cellStyle name="SAPBEXfilterItem 3 28" xfId="48503"/>
    <cellStyle name="SAPBEXfilterItem 3 3" xfId="11261"/>
    <cellStyle name="SAPBEXfilterItem 3 4" xfId="36229"/>
    <cellStyle name="SAPBEXfilterItem 3 5" xfId="36230"/>
    <cellStyle name="SAPBEXfilterItem 3 6" xfId="36231"/>
    <cellStyle name="SAPBEXfilterItem 3 7" xfId="36232"/>
    <cellStyle name="SAPBEXfilterItem 3 8" xfId="36233"/>
    <cellStyle name="SAPBEXfilterItem 3 9" xfId="36234"/>
    <cellStyle name="SAPBEXfilterItem 30" xfId="36235"/>
    <cellStyle name="SAPBEXfilterItem 31" xfId="36236"/>
    <cellStyle name="SAPBEXfilterItem 32" xfId="36237"/>
    <cellStyle name="SAPBEXfilterItem 33" xfId="36238"/>
    <cellStyle name="SAPBEXfilterItem 34" xfId="36239"/>
    <cellStyle name="SAPBEXfilterItem 35" xfId="36240"/>
    <cellStyle name="SAPBEXfilterItem 36" xfId="36241"/>
    <cellStyle name="SAPBEXfilterItem 37" xfId="48504"/>
    <cellStyle name="SAPBEXfilterItem 4" xfId="954"/>
    <cellStyle name="SAPBEXfilterItem 4 10" xfId="36242"/>
    <cellStyle name="SAPBEXfilterItem 4 11" xfId="36243"/>
    <cellStyle name="SAPBEXfilterItem 4 12" xfId="36244"/>
    <cellStyle name="SAPBEXfilterItem 4 13" xfId="36245"/>
    <cellStyle name="SAPBEXfilterItem 4 14" xfId="36246"/>
    <cellStyle name="SAPBEXfilterItem 4 15" xfId="36247"/>
    <cellStyle name="SAPBEXfilterItem 4 16" xfId="36248"/>
    <cellStyle name="SAPBEXfilterItem 4 17" xfId="36249"/>
    <cellStyle name="SAPBEXfilterItem 4 18" xfId="36250"/>
    <cellStyle name="SAPBEXfilterItem 4 19" xfId="36251"/>
    <cellStyle name="SAPBEXfilterItem 4 2" xfId="1943"/>
    <cellStyle name="SAPBEXfilterItem 4 2 2" xfId="11262"/>
    <cellStyle name="SAPBEXfilterItem 4 2 2 2" xfId="11263"/>
    <cellStyle name="SAPBEXfilterItem 4 2 2 2 2" xfId="11264"/>
    <cellStyle name="SAPBEXfilterItem 4 2 2 2 2 2" xfId="11265"/>
    <cellStyle name="SAPBEXfilterItem 4 2 2 2 3" xfId="11266"/>
    <cellStyle name="SAPBEXfilterItem 4 2 2 3" xfId="11267"/>
    <cellStyle name="SAPBEXfilterItem 4 2 2 3 2" xfId="11268"/>
    <cellStyle name="SAPBEXfilterItem 4 2 2 3 2 2" xfId="11269"/>
    <cellStyle name="SAPBEXfilterItem 4 2 2 4" xfId="11270"/>
    <cellStyle name="SAPBEXfilterItem 4 2 2 4 2" xfId="11271"/>
    <cellStyle name="SAPBEXfilterItem 4 2 3" xfId="11272"/>
    <cellStyle name="SAPBEXfilterItem 4 2 3 2" xfId="11273"/>
    <cellStyle name="SAPBEXfilterItem 4 2 3 2 2" xfId="11274"/>
    <cellStyle name="SAPBEXfilterItem 4 2 3 3" xfId="11275"/>
    <cellStyle name="SAPBEXfilterItem 4 2 4" xfId="11276"/>
    <cellStyle name="SAPBEXfilterItem 4 2 4 2" xfId="11277"/>
    <cellStyle name="SAPBEXfilterItem 4 2 4 2 2" xfId="11278"/>
    <cellStyle name="SAPBEXfilterItem 4 2 5" xfId="11279"/>
    <cellStyle name="SAPBEXfilterItem 4 2 5 2" xfId="11280"/>
    <cellStyle name="SAPBEXfilterItem 4 2 6" xfId="36252"/>
    <cellStyle name="SAPBEXfilterItem 4 2 7" xfId="36253"/>
    <cellStyle name="SAPBEXfilterItem 4 20" xfId="36254"/>
    <cellStyle name="SAPBEXfilterItem 4 21" xfId="36255"/>
    <cellStyle name="SAPBEXfilterItem 4 22" xfId="36256"/>
    <cellStyle name="SAPBEXfilterItem 4 23" xfId="36257"/>
    <cellStyle name="SAPBEXfilterItem 4 24" xfId="36258"/>
    <cellStyle name="SAPBEXfilterItem 4 25" xfId="36259"/>
    <cellStyle name="SAPBEXfilterItem 4 26" xfId="36260"/>
    <cellStyle name="SAPBEXfilterItem 4 27" xfId="36261"/>
    <cellStyle name="SAPBEXfilterItem 4 28" xfId="48505"/>
    <cellStyle name="SAPBEXfilterItem 4 3" xfId="11281"/>
    <cellStyle name="SAPBEXfilterItem 4 4" xfId="36262"/>
    <cellStyle name="SAPBEXfilterItem 4 5" xfId="36263"/>
    <cellStyle name="SAPBEXfilterItem 4 6" xfId="36264"/>
    <cellStyle name="SAPBEXfilterItem 4 7" xfId="36265"/>
    <cellStyle name="SAPBEXfilterItem 4 8" xfId="36266"/>
    <cellStyle name="SAPBEXfilterItem 4 9" xfId="36267"/>
    <cellStyle name="SAPBEXfilterItem 5" xfId="955"/>
    <cellStyle name="SAPBEXfilterItem 5 10" xfId="36268"/>
    <cellStyle name="SAPBEXfilterItem 5 11" xfId="36269"/>
    <cellStyle name="SAPBEXfilterItem 5 12" xfId="36270"/>
    <cellStyle name="SAPBEXfilterItem 5 13" xfId="36271"/>
    <cellStyle name="SAPBEXfilterItem 5 14" xfId="36272"/>
    <cellStyle name="SAPBEXfilterItem 5 15" xfId="36273"/>
    <cellStyle name="SAPBEXfilterItem 5 16" xfId="36274"/>
    <cellStyle name="SAPBEXfilterItem 5 17" xfId="36275"/>
    <cellStyle name="SAPBEXfilterItem 5 18" xfId="36276"/>
    <cellStyle name="SAPBEXfilterItem 5 19" xfId="36277"/>
    <cellStyle name="SAPBEXfilterItem 5 2" xfId="1944"/>
    <cellStyle name="SAPBEXfilterItem 5 2 2" xfId="11282"/>
    <cellStyle name="SAPBEXfilterItem 5 2 2 2" xfId="11283"/>
    <cellStyle name="SAPBEXfilterItem 5 2 2 2 2" xfId="11284"/>
    <cellStyle name="SAPBEXfilterItem 5 2 2 2 2 2" xfId="11285"/>
    <cellStyle name="SAPBEXfilterItem 5 2 2 2 3" xfId="11286"/>
    <cellStyle name="SAPBEXfilterItem 5 2 2 3" xfId="11287"/>
    <cellStyle name="SAPBEXfilterItem 5 2 2 3 2" xfId="11288"/>
    <cellStyle name="SAPBEXfilterItem 5 2 2 3 2 2" xfId="11289"/>
    <cellStyle name="SAPBEXfilterItem 5 2 2 4" xfId="11290"/>
    <cellStyle name="SAPBEXfilterItem 5 2 2 4 2" xfId="11291"/>
    <cellStyle name="SAPBEXfilterItem 5 2 3" xfId="11292"/>
    <cellStyle name="SAPBEXfilterItem 5 2 3 2" xfId="11293"/>
    <cellStyle name="SAPBEXfilterItem 5 2 3 2 2" xfId="11294"/>
    <cellStyle name="SAPBEXfilterItem 5 2 3 3" xfId="11295"/>
    <cellStyle name="SAPBEXfilterItem 5 2 4" xfId="11296"/>
    <cellStyle name="SAPBEXfilterItem 5 2 4 2" xfId="11297"/>
    <cellStyle name="SAPBEXfilterItem 5 2 4 2 2" xfId="11298"/>
    <cellStyle name="SAPBEXfilterItem 5 2 5" xfId="11299"/>
    <cellStyle name="SAPBEXfilterItem 5 2 5 2" xfId="11300"/>
    <cellStyle name="SAPBEXfilterItem 5 2 6" xfId="36278"/>
    <cellStyle name="SAPBEXfilterItem 5 2 7" xfId="36279"/>
    <cellStyle name="SAPBEXfilterItem 5 20" xfId="36280"/>
    <cellStyle name="SAPBEXfilterItem 5 21" xfId="36281"/>
    <cellStyle name="SAPBEXfilterItem 5 22" xfId="36282"/>
    <cellStyle name="SAPBEXfilterItem 5 23" xfId="36283"/>
    <cellStyle name="SAPBEXfilterItem 5 24" xfId="36284"/>
    <cellStyle name="SAPBEXfilterItem 5 25" xfId="36285"/>
    <cellStyle name="SAPBEXfilterItem 5 26" xfId="36286"/>
    <cellStyle name="SAPBEXfilterItem 5 27" xfId="36287"/>
    <cellStyle name="SAPBEXfilterItem 5 28" xfId="48506"/>
    <cellStyle name="SAPBEXfilterItem 5 3" xfId="11301"/>
    <cellStyle name="SAPBEXfilterItem 5 4" xfId="36288"/>
    <cellStyle name="SAPBEXfilterItem 5 5" xfId="36289"/>
    <cellStyle name="SAPBEXfilterItem 5 6" xfId="36290"/>
    <cellStyle name="SAPBEXfilterItem 5 7" xfId="36291"/>
    <cellStyle name="SAPBEXfilterItem 5 8" xfId="36292"/>
    <cellStyle name="SAPBEXfilterItem 5 9" xfId="36293"/>
    <cellStyle name="SAPBEXfilterItem 6" xfId="956"/>
    <cellStyle name="SAPBEXfilterItem 6 10" xfId="36294"/>
    <cellStyle name="SAPBEXfilterItem 6 11" xfId="36295"/>
    <cellStyle name="SAPBEXfilterItem 6 12" xfId="36296"/>
    <cellStyle name="SAPBEXfilterItem 6 13" xfId="36297"/>
    <cellStyle name="SAPBEXfilterItem 6 14" xfId="36298"/>
    <cellStyle name="SAPBEXfilterItem 6 15" xfId="36299"/>
    <cellStyle name="SAPBEXfilterItem 6 16" xfId="36300"/>
    <cellStyle name="SAPBEXfilterItem 6 17" xfId="36301"/>
    <cellStyle name="SAPBEXfilterItem 6 18" xfId="36302"/>
    <cellStyle name="SAPBEXfilterItem 6 19" xfId="36303"/>
    <cellStyle name="SAPBEXfilterItem 6 2" xfId="1945"/>
    <cellStyle name="SAPBEXfilterItem 6 2 2" xfId="11302"/>
    <cellStyle name="SAPBEXfilterItem 6 2 2 2" xfId="11303"/>
    <cellStyle name="SAPBEXfilterItem 6 2 2 2 2" xfId="11304"/>
    <cellStyle name="SAPBEXfilterItem 6 2 2 2 2 2" xfId="11305"/>
    <cellStyle name="SAPBEXfilterItem 6 2 2 2 3" xfId="11306"/>
    <cellStyle name="SAPBEXfilterItem 6 2 2 3" xfId="11307"/>
    <cellStyle name="SAPBEXfilterItem 6 2 2 3 2" xfId="11308"/>
    <cellStyle name="SAPBEXfilterItem 6 2 2 3 2 2" xfId="11309"/>
    <cellStyle name="SAPBEXfilterItem 6 2 2 4" xfId="11310"/>
    <cellStyle name="SAPBEXfilterItem 6 2 2 4 2" xfId="11311"/>
    <cellStyle name="SAPBEXfilterItem 6 2 3" xfId="11312"/>
    <cellStyle name="SAPBEXfilterItem 6 2 3 2" xfId="11313"/>
    <cellStyle name="SAPBEXfilterItem 6 2 3 2 2" xfId="11314"/>
    <cellStyle name="SAPBEXfilterItem 6 2 3 3" xfId="11315"/>
    <cellStyle name="SAPBEXfilterItem 6 2 4" xfId="11316"/>
    <cellStyle name="SAPBEXfilterItem 6 2 4 2" xfId="11317"/>
    <cellStyle name="SAPBEXfilterItem 6 2 4 2 2" xfId="11318"/>
    <cellStyle name="SAPBEXfilterItem 6 2 5" xfId="11319"/>
    <cellStyle name="SAPBEXfilterItem 6 2 5 2" xfId="11320"/>
    <cellStyle name="SAPBEXfilterItem 6 2 6" xfId="36304"/>
    <cellStyle name="SAPBEXfilterItem 6 2 7" xfId="36305"/>
    <cellStyle name="SAPBEXfilterItem 6 20" xfId="36306"/>
    <cellStyle name="SAPBEXfilterItem 6 21" xfId="36307"/>
    <cellStyle name="SAPBEXfilterItem 6 22" xfId="36308"/>
    <cellStyle name="SAPBEXfilterItem 6 23" xfId="36309"/>
    <cellStyle name="SAPBEXfilterItem 6 24" xfId="36310"/>
    <cellStyle name="SAPBEXfilterItem 6 25" xfId="36311"/>
    <cellStyle name="SAPBEXfilterItem 6 26" xfId="36312"/>
    <cellStyle name="SAPBEXfilterItem 6 27" xfId="36313"/>
    <cellStyle name="SAPBEXfilterItem 6 28" xfId="48507"/>
    <cellStyle name="SAPBEXfilterItem 6 3" xfId="11321"/>
    <cellStyle name="SAPBEXfilterItem 6 4" xfId="36314"/>
    <cellStyle name="SAPBEXfilterItem 6 5" xfId="36315"/>
    <cellStyle name="SAPBEXfilterItem 6 6" xfId="36316"/>
    <cellStyle name="SAPBEXfilterItem 6 7" xfId="36317"/>
    <cellStyle name="SAPBEXfilterItem 6 8" xfId="36318"/>
    <cellStyle name="SAPBEXfilterItem 6 9" xfId="36319"/>
    <cellStyle name="SAPBEXfilterItem 7" xfId="957"/>
    <cellStyle name="SAPBEXfilterItem 7 10" xfId="36320"/>
    <cellStyle name="SAPBEXfilterItem 7 11" xfId="36321"/>
    <cellStyle name="SAPBEXfilterItem 7 12" xfId="36322"/>
    <cellStyle name="SAPBEXfilterItem 7 13" xfId="36323"/>
    <cellStyle name="SAPBEXfilterItem 7 14" xfId="36324"/>
    <cellStyle name="SAPBEXfilterItem 7 15" xfId="36325"/>
    <cellStyle name="SAPBEXfilterItem 7 16" xfId="36326"/>
    <cellStyle name="SAPBEXfilterItem 7 17" xfId="36327"/>
    <cellStyle name="SAPBEXfilterItem 7 18" xfId="36328"/>
    <cellStyle name="SAPBEXfilterItem 7 19" xfId="36329"/>
    <cellStyle name="SAPBEXfilterItem 7 2" xfId="1946"/>
    <cellStyle name="SAPBEXfilterItem 7 2 2" xfId="11322"/>
    <cellStyle name="SAPBEXfilterItem 7 2 2 2" xfId="11323"/>
    <cellStyle name="SAPBEXfilterItem 7 2 2 2 2" xfId="11324"/>
    <cellStyle name="SAPBEXfilterItem 7 2 2 2 2 2" xfId="11325"/>
    <cellStyle name="SAPBEXfilterItem 7 2 2 2 3" xfId="11326"/>
    <cellStyle name="SAPBEXfilterItem 7 2 2 3" xfId="11327"/>
    <cellStyle name="SAPBEXfilterItem 7 2 2 3 2" xfId="11328"/>
    <cellStyle name="SAPBEXfilterItem 7 2 2 3 2 2" xfId="11329"/>
    <cellStyle name="SAPBEXfilterItem 7 2 2 4" xfId="11330"/>
    <cellStyle name="SAPBEXfilterItem 7 2 2 4 2" xfId="11331"/>
    <cellStyle name="SAPBEXfilterItem 7 2 3" xfId="11332"/>
    <cellStyle name="SAPBEXfilterItem 7 2 3 2" xfId="11333"/>
    <cellStyle name="SAPBEXfilterItem 7 2 3 2 2" xfId="11334"/>
    <cellStyle name="SAPBEXfilterItem 7 2 3 3" xfId="11335"/>
    <cellStyle name="SAPBEXfilterItem 7 2 4" xfId="11336"/>
    <cellStyle name="SAPBEXfilterItem 7 2 4 2" xfId="11337"/>
    <cellStyle name="SAPBEXfilterItem 7 2 4 2 2" xfId="11338"/>
    <cellStyle name="SAPBEXfilterItem 7 2 5" xfId="11339"/>
    <cellStyle name="SAPBEXfilterItem 7 2 5 2" xfId="11340"/>
    <cellStyle name="SAPBEXfilterItem 7 2 6" xfId="36330"/>
    <cellStyle name="SAPBEXfilterItem 7 2 7" xfId="36331"/>
    <cellStyle name="SAPBEXfilterItem 7 20" xfId="36332"/>
    <cellStyle name="SAPBEXfilterItem 7 21" xfId="36333"/>
    <cellStyle name="SAPBEXfilterItem 7 22" xfId="36334"/>
    <cellStyle name="SAPBEXfilterItem 7 23" xfId="36335"/>
    <cellStyle name="SAPBEXfilterItem 7 24" xfId="36336"/>
    <cellStyle name="SAPBEXfilterItem 7 25" xfId="36337"/>
    <cellStyle name="SAPBEXfilterItem 7 26" xfId="36338"/>
    <cellStyle name="SAPBEXfilterItem 7 27" xfId="36339"/>
    <cellStyle name="SAPBEXfilterItem 7 28" xfId="48508"/>
    <cellStyle name="SAPBEXfilterItem 7 3" xfId="11341"/>
    <cellStyle name="SAPBEXfilterItem 7 4" xfId="36340"/>
    <cellStyle name="SAPBEXfilterItem 7 5" xfId="36341"/>
    <cellStyle name="SAPBEXfilterItem 7 6" xfId="36342"/>
    <cellStyle name="SAPBEXfilterItem 7 7" xfId="36343"/>
    <cellStyle name="SAPBEXfilterItem 7 8" xfId="36344"/>
    <cellStyle name="SAPBEXfilterItem 7 9" xfId="36345"/>
    <cellStyle name="SAPBEXfilterItem 8" xfId="948"/>
    <cellStyle name="SAPBEXfilterItem 8 2" xfId="1947"/>
    <cellStyle name="SAPBEXfilterItem 8 3" xfId="36346"/>
    <cellStyle name="SAPBEXfilterItem 9" xfId="1948"/>
    <cellStyle name="SAPBEXfilterItem 9 10" xfId="36347"/>
    <cellStyle name="SAPBEXfilterItem 9 11" xfId="36348"/>
    <cellStyle name="SAPBEXfilterItem 9 12" xfId="36349"/>
    <cellStyle name="SAPBEXfilterItem 9 13" xfId="36350"/>
    <cellStyle name="SAPBEXfilterItem 9 14" xfId="36351"/>
    <cellStyle name="SAPBEXfilterItem 9 15" xfId="36352"/>
    <cellStyle name="SAPBEXfilterItem 9 16" xfId="36353"/>
    <cellStyle name="SAPBEXfilterItem 9 17" xfId="36354"/>
    <cellStyle name="SAPBEXfilterItem 9 18" xfId="36355"/>
    <cellStyle name="SAPBEXfilterItem 9 19" xfId="36356"/>
    <cellStyle name="SAPBEXfilterItem 9 2" xfId="11342"/>
    <cellStyle name="SAPBEXfilterItem 9 2 2" xfId="11343"/>
    <cellStyle name="SAPBEXfilterItem 9 2 2 2" xfId="11344"/>
    <cellStyle name="SAPBEXfilterItem 9 2 2 2 2" xfId="11345"/>
    <cellStyle name="SAPBEXfilterItem 9 2 2 3" xfId="11346"/>
    <cellStyle name="SAPBEXfilterItem 9 2 3" xfId="11347"/>
    <cellStyle name="SAPBEXfilterItem 9 2 3 2" xfId="11348"/>
    <cellStyle name="SAPBEXfilterItem 9 2 3 2 2" xfId="11349"/>
    <cellStyle name="SAPBEXfilterItem 9 2 4" xfId="11350"/>
    <cellStyle name="SAPBEXfilterItem 9 2 4 2" xfId="11351"/>
    <cellStyle name="SAPBEXfilterItem 9 2 5" xfId="36357"/>
    <cellStyle name="SAPBEXfilterItem 9 2 6" xfId="36358"/>
    <cellStyle name="SAPBEXfilterItem 9 2 7" xfId="36359"/>
    <cellStyle name="SAPBEXfilterItem 9 20" xfId="36360"/>
    <cellStyle name="SAPBEXfilterItem 9 21" xfId="36361"/>
    <cellStyle name="SAPBEXfilterItem 9 22" xfId="36362"/>
    <cellStyle name="SAPBEXfilterItem 9 23" xfId="36363"/>
    <cellStyle name="SAPBEXfilterItem 9 24" xfId="36364"/>
    <cellStyle name="SAPBEXfilterItem 9 25" xfId="36365"/>
    <cellStyle name="SAPBEXfilterItem 9 26" xfId="36366"/>
    <cellStyle name="SAPBEXfilterItem 9 27" xfId="36367"/>
    <cellStyle name="SAPBEXfilterItem 9 28" xfId="48509"/>
    <cellStyle name="SAPBEXfilterItem 9 3" xfId="36368"/>
    <cellStyle name="SAPBEXfilterItem 9 4" xfId="36369"/>
    <cellStyle name="SAPBEXfilterItem 9 5" xfId="36370"/>
    <cellStyle name="SAPBEXfilterItem 9 6" xfId="36371"/>
    <cellStyle name="SAPBEXfilterItem 9 7" xfId="36372"/>
    <cellStyle name="SAPBEXfilterItem 9 8" xfId="36373"/>
    <cellStyle name="SAPBEXfilterItem 9 9" xfId="36374"/>
    <cellStyle name="SAPBEXfilterText" xfId="133"/>
    <cellStyle name="SAPBEXfilterText 10" xfId="11352"/>
    <cellStyle name="SAPBEXfilterText 10 10" xfId="36375"/>
    <cellStyle name="SAPBEXfilterText 10 11" xfId="36376"/>
    <cellStyle name="SAPBEXfilterText 10 12" xfId="36377"/>
    <cellStyle name="SAPBEXfilterText 10 13" xfId="36378"/>
    <cellStyle name="SAPBEXfilterText 10 14" xfId="36379"/>
    <cellStyle name="SAPBEXfilterText 10 15" xfId="36380"/>
    <cellStyle name="SAPBEXfilterText 10 16" xfId="36381"/>
    <cellStyle name="SAPBEXfilterText 10 17" xfId="36382"/>
    <cellStyle name="SAPBEXfilterText 10 18" xfId="36383"/>
    <cellStyle name="SAPBEXfilterText 10 19" xfId="36384"/>
    <cellStyle name="SAPBEXfilterText 10 2" xfId="11353"/>
    <cellStyle name="SAPBEXfilterText 10 2 2" xfId="11354"/>
    <cellStyle name="SAPBEXfilterText 10 2 2 2" xfId="11355"/>
    <cellStyle name="SAPBEXfilterText 10 2 3" xfId="11356"/>
    <cellStyle name="SAPBEXfilterText 10 20" xfId="36385"/>
    <cellStyle name="SAPBEXfilterText 10 21" xfId="36386"/>
    <cellStyle name="SAPBEXfilterText 10 22" xfId="36387"/>
    <cellStyle name="SAPBEXfilterText 10 23" xfId="36388"/>
    <cellStyle name="SAPBEXfilterText 10 24" xfId="36389"/>
    <cellStyle name="SAPBEXfilterText 10 25" xfId="36390"/>
    <cellStyle name="SAPBEXfilterText 10 26" xfId="36391"/>
    <cellStyle name="SAPBEXfilterText 10 27" xfId="36392"/>
    <cellStyle name="SAPBEXfilterText 10 28" xfId="48510"/>
    <cellStyle name="SAPBEXfilterText 10 3" xfId="11357"/>
    <cellStyle name="SAPBEXfilterText 10 3 2" xfId="11358"/>
    <cellStyle name="SAPBEXfilterText 10 3 2 2" xfId="11359"/>
    <cellStyle name="SAPBEXfilterText 10 4" xfId="11360"/>
    <cellStyle name="SAPBEXfilterText 10 4 2" xfId="11361"/>
    <cellStyle name="SAPBEXfilterText 10 5" xfId="36393"/>
    <cellStyle name="SAPBEXfilterText 10 6" xfId="36394"/>
    <cellStyle name="SAPBEXfilterText 10 7" xfId="36395"/>
    <cellStyle name="SAPBEXfilterText 10 8" xfId="36396"/>
    <cellStyle name="SAPBEXfilterText 10 9" xfId="36397"/>
    <cellStyle name="SAPBEXfilterText 11" xfId="36398"/>
    <cellStyle name="SAPBEXfilterText 12" xfId="36399"/>
    <cellStyle name="SAPBEXfilterText 13" xfId="36400"/>
    <cellStyle name="SAPBEXfilterText 14" xfId="36401"/>
    <cellStyle name="SAPBEXfilterText 15" xfId="36402"/>
    <cellStyle name="SAPBEXfilterText 16" xfId="36403"/>
    <cellStyle name="SAPBEXfilterText 17" xfId="36404"/>
    <cellStyle name="SAPBEXfilterText 18" xfId="36405"/>
    <cellStyle name="SAPBEXfilterText 19" xfId="36406"/>
    <cellStyle name="SAPBEXfilterText 2" xfId="460"/>
    <cellStyle name="SAPBEXfilterText 2 10" xfId="36407"/>
    <cellStyle name="SAPBEXfilterText 2 11" xfId="36408"/>
    <cellStyle name="SAPBEXfilterText 2 12" xfId="36409"/>
    <cellStyle name="SAPBEXfilterText 2 13" xfId="36410"/>
    <cellStyle name="SAPBEXfilterText 2 14" xfId="36411"/>
    <cellStyle name="SAPBEXfilterText 2 15" xfId="36412"/>
    <cellStyle name="SAPBEXfilterText 2 16" xfId="36413"/>
    <cellStyle name="SAPBEXfilterText 2 17" xfId="36414"/>
    <cellStyle name="SAPBEXfilterText 2 18" xfId="36415"/>
    <cellStyle name="SAPBEXfilterText 2 19" xfId="36416"/>
    <cellStyle name="SAPBEXfilterText 2 2" xfId="531"/>
    <cellStyle name="SAPBEXfilterText 2 2 10" xfId="36417"/>
    <cellStyle name="SAPBEXfilterText 2 2 11" xfId="36418"/>
    <cellStyle name="SAPBEXfilterText 2 2 12" xfId="36419"/>
    <cellStyle name="SAPBEXfilterText 2 2 13" xfId="36420"/>
    <cellStyle name="SAPBEXfilterText 2 2 14" xfId="36421"/>
    <cellStyle name="SAPBEXfilterText 2 2 15" xfId="36422"/>
    <cellStyle name="SAPBEXfilterText 2 2 16" xfId="36423"/>
    <cellStyle name="SAPBEXfilterText 2 2 17" xfId="36424"/>
    <cellStyle name="SAPBEXfilterText 2 2 18" xfId="36425"/>
    <cellStyle name="SAPBEXfilterText 2 2 19" xfId="36426"/>
    <cellStyle name="SAPBEXfilterText 2 2 2" xfId="1949"/>
    <cellStyle name="SAPBEXfilterText 2 2 2 2" xfId="11362"/>
    <cellStyle name="SAPBEXfilterText 2 2 2 2 2" xfId="11363"/>
    <cellStyle name="SAPBEXfilterText 2 2 2 2 2 2" xfId="11364"/>
    <cellStyle name="SAPBEXfilterText 2 2 2 2 2 2 2" xfId="11365"/>
    <cellStyle name="SAPBEXfilterText 2 2 2 2 2 3" xfId="11366"/>
    <cellStyle name="SAPBEXfilterText 2 2 2 2 3" xfId="11367"/>
    <cellStyle name="SAPBEXfilterText 2 2 2 2 3 2" xfId="11368"/>
    <cellStyle name="SAPBEXfilterText 2 2 2 2 3 2 2" xfId="11369"/>
    <cellStyle name="SAPBEXfilterText 2 2 2 2 4" xfId="11370"/>
    <cellStyle name="SAPBEXfilterText 2 2 2 2 4 2" xfId="11371"/>
    <cellStyle name="SAPBEXfilterText 2 2 2 3" xfId="11372"/>
    <cellStyle name="SAPBEXfilterText 2 2 2 3 2" xfId="11373"/>
    <cellStyle name="SAPBEXfilterText 2 2 2 3 2 2" xfId="11374"/>
    <cellStyle name="SAPBEXfilterText 2 2 2 3 3" xfId="11375"/>
    <cellStyle name="SAPBEXfilterText 2 2 2 4" xfId="11376"/>
    <cellStyle name="SAPBEXfilterText 2 2 2 4 2" xfId="11377"/>
    <cellStyle name="SAPBEXfilterText 2 2 2 4 2 2" xfId="11378"/>
    <cellStyle name="SAPBEXfilterText 2 2 2 5" xfId="11379"/>
    <cellStyle name="SAPBEXfilterText 2 2 2 5 2" xfId="11380"/>
    <cellStyle name="SAPBEXfilterText 2 2 2 6" xfId="36427"/>
    <cellStyle name="SAPBEXfilterText 2 2 2 7" xfId="36428"/>
    <cellStyle name="SAPBEXfilterText 2 2 20" xfId="36429"/>
    <cellStyle name="SAPBEXfilterText 2 2 21" xfId="36430"/>
    <cellStyle name="SAPBEXfilterText 2 2 22" xfId="36431"/>
    <cellStyle name="SAPBEXfilterText 2 2 23" xfId="36432"/>
    <cellStyle name="SAPBEXfilterText 2 2 24" xfId="36433"/>
    <cellStyle name="SAPBEXfilterText 2 2 25" xfId="36434"/>
    <cellStyle name="SAPBEXfilterText 2 2 26" xfId="36435"/>
    <cellStyle name="SAPBEXfilterText 2 2 27" xfId="36436"/>
    <cellStyle name="SAPBEXfilterText 2 2 28" xfId="48511"/>
    <cellStyle name="SAPBEXfilterText 2 2 3" xfId="11381"/>
    <cellStyle name="SAPBEXfilterText 2 2 4" xfId="36437"/>
    <cellStyle name="SAPBEXfilterText 2 2 5" xfId="36438"/>
    <cellStyle name="SAPBEXfilterText 2 2 6" xfId="36439"/>
    <cellStyle name="SAPBEXfilterText 2 2 7" xfId="36440"/>
    <cellStyle name="SAPBEXfilterText 2 2 8" xfId="36441"/>
    <cellStyle name="SAPBEXfilterText 2 2 9" xfId="36442"/>
    <cellStyle name="SAPBEXfilterText 2 20" xfId="36443"/>
    <cellStyle name="SAPBEXfilterText 2 21" xfId="36444"/>
    <cellStyle name="SAPBEXfilterText 2 22" xfId="36445"/>
    <cellStyle name="SAPBEXfilterText 2 23" xfId="36446"/>
    <cellStyle name="SAPBEXfilterText 2 24" xfId="36447"/>
    <cellStyle name="SAPBEXfilterText 2 25" xfId="36448"/>
    <cellStyle name="SAPBEXfilterText 2 26" xfId="36449"/>
    <cellStyle name="SAPBEXfilterText 2 27" xfId="36450"/>
    <cellStyle name="SAPBEXfilterText 2 28" xfId="36451"/>
    <cellStyle name="SAPBEXfilterText 2 29" xfId="36452"/>
    <cellStyle name="SAPBEXfilterText 2 3" xfId="959"/>
    <cellStyle name="SAPBEXfilterText 2 3 10" xfId="36453"/>
    <cellStyle name="SAPBEXfilterText 2 3 11" xfId="36454"/>
    <cellStyle name="SAPBEXfilterText 2 3 12" xfId="36455"/>
    <cellStyle name="SAPBEXfilterText 2 3 13" xfId="36456"/>
    <cellStyle name="SAPBEXfilterText 2 3 14" xfId="36457"/>
    <cellStyle name="SAPBEXfilterText 2 3 15" xfId="36458"/>
    <cellStyle name="SAPBEXfilterText 2 3 16" xfId="36459"/>
    <cellStyle name="SAPBEXfilterText 2 3 17" xfId="36460"/>
    <cellStyle name="SAPBEXfilterText 2 3 18" xfId="36461"/>
    <cellStyle name="SAPBEXfilterText 2 3 19" xfId="36462"/>
    <cellStyle name="SAPBEXfilterText 2 3 2" xfId="1950"/>
    <cellStyle name="SAPBEXfilterText 2 3 2 2" xfId="11382"/>
    <cellStyle name="SAPBEXfilterText 2 3 2 2 2" xfId="11383"/>
    <cellStyle name="SAPBEXfilterText 2 3 2 2 2 2" xfId="11384"/>
    <cellStyle name="SAPBEXfilterText 2 3 2 2 2 2 2" xfId="11385"/>
    <cellStyle name="SAPBEXfilterText 2 3 2 2 2 3" xfId="11386"/>
    <cellStyle name="SAPBEXfilterText 2 3 2 2 3" xfId="11387"/>
    <cellStyle name="SAPBEXfilterText 2 3 2 2 3 2" xfId="11388"/>
    <cellStyle name="SAPBEXfilterText 2 3 2 2 3 2 2" xfId="11389"/>
    <cellStyle name="SAPBEXfilterText 2 3 2 2 4" xfId="11390"/>
    <cellStyle name="SAPBEXfilterText 2 3 2 2 4 2" xfId="11391"/>
    <cellStyle name="SAPBEXfilterText 2 3 2 3" xfId="11392"/>
    <cellStyle name="SAPBEXfilterText 2 3 2 3 2" xfId="11393"/>
    <cellStyle name="SAPBEXfilterText 2 3 2 3 2 2" xfId="11394"/>
    <cellStyle name="SAPBEXfilterText 2 3 2 3 3" xfId="11395"/>
    <cellStyle name="SAPBEXfilterText 2 3 2 4" xfId="11396"/>
    <cellStyle name="SAPBEXfilterText 2 3 2 4 2" xfId="11397"/>
    <cellStyle name="SAPBEXfilterText 2 3 2 4 2 2" xfId="11398"/>
    <cellStyle name="SAPBEXfilterText 2 3 2 5" xfId="11399"/>
    <cellStyle name="SAPBEXfilterText 2 3 2 5 2" xfId="11400"/>
    <cellStyle name="SAPBEXfilterText 2 3 2 6" xfId="36463"/>
    <cellStyle name="SAPBEXfilterText 2 3 2 7" xfId="36464"/>
    <cellStyle name="SAPBEXfilterText 2 3 20" xfId="36465"/>
    <cellStyle name="SAPBEXfilterText 2 3 21" xfId="36466"/>
    <cellStyle name="SAPBEXfilterText 2 3 22" xfId="36467"/>
    <cellStyle name="SAPBEXfilterText 2 3 23" xfId="36468"/>
    <cellStyle name="SAPBEXfilterText 2 3 24" xfId="36469"/>
    <cellStyle name="SAPBEXfilterText 2 3 25" xfId="36470"/>
    <cellStyle name="SAPBEXfilterText 2 3 26" xfId="36471"/>
    <cellStyle name="SAPBEXfilterText 2 3 27" xfId="36472"/>
    <cellStyle name="SAPBEXfilterText 2 3 28" xfId="48512"/>
    <cellStyle name="SAPBEXfilterText 2 3 3" xfId="11401"/>
    <cellStyle name="SAPBEXfilterText 2 3 4" xfId="36473"/>
    <cellStyle name="SAPBEXfilterText 2 3 5" xfId="36474"/>
    <cellStyle name="SAPBEXfilterText 2 3 6" xfId="36475"/>
    <cellStyle name="SAPBEXfilterText 2 3 7" xfId="36476"/>
    <cellStyle name="SAPBEXfilterText 2 3 8" xfId="36477"/>
    <cellStyle name="SAPBEXfilterText 2 3 9" xfId="36478"/>
    <cellStyle name="SAPBEXfilterText 2 30" xfId="36479"/>
    <cellStyle name="SAPBEXfilterText 2 31" xfId="36480"/>
    <cellStyle name="SAPBEXfilterText 2 32" xfId="36481"/>
    <cellStyle name="SAPBEXfilterText 2 33" xfId="48513"/>
    <cellStyle name="SAPBEXfilterText 2 4" xfId="960"/>
    <cellStyle name="SAPBEXfilterText 2 4 10" xfId="36482"/>
    <cellStyle name="SAPBEXfilterText 2 4 11" xfId="36483"/>
    <cellStyle name="SAPBEXfilterText 2 4 12" xfId="36484"/>
    <cellStyle name="SAPBEXfilterText 2 4 13" xfId="36485"/>
    <cellStyle name="SAPBEXfilterText 2 4 14" xfId="36486"/>
    <cellStyle name="SAPBEXfilterText 2 4 15" xfId="36487"/>
    <cellStyle name="SAPBEXfilterText 2 4 16" xfId="36488"/>
    <cellStyle name="SAPBEXfilterText 2 4 17" xfId="36489"/>
    <cellStyle name="SAPBEXfilterText 2 4 18" xfId="36490"/>
    <cellStyle name="SAPBEXfilterText 2 4 19" xfId="36491"/>
    <cellStyle name="SAPBEXfilterText 2 4 2" xfId="1951"/>
    <cellStyle name="SAPBEXfilterText 2 4 2 2" xfId="11402"/>
    <cellStyle name="SAPBEXfilterText 2 4 2 2 2" xfId="11403"/>
    <cellStyle name="SAPBEXfilterText 2 4 2 2 2 2" xfId="11404"/>
    <cellStyle name="SAPBEXfilterText 2 4 2 2 2 2 2" xfId="11405"/>
    <cellStyle name="SAPBEXfilterText 2 4 2 2 2 3" xfId="11406"/>
    <cellStyle name="SAPBEXfilterText 2 4 2 2 3" xfId="11407"/>
    <cellStyle name="SAPBEXfilterText 2 4 2 2 3 2" xfId="11408"/>
    <cellStyle name="SAPBEXfilterText 2 4 2 2 3 2 2" xfId="11409"/>
    <cellStyle name="SAPBEXfilterText 2 4 2 2 4" xfId="11410"/>
    <cellStyle name="SAPBEXfilterText 2 4 2 2 4 2" xfId="11411"/>
    <cellStyle name="SAPBEXfilterText 2 4 2 3" xfId="11412"/>
    <cellStyle name="SAPBEXfilterText 2 4 2 3 2" xfId="11413"/>
    <cellStyle name="SAPBEXfilterText 2 4 2 3 2 2" xfId="11414"/>
    <cellStyle name="SAPBEXfilterText 2 4 2 3 3" xfId="11415"/>
    <cellStyle name="SAPBEXfilterText 2 4 2 4" xfId="11416"/>
    <cellStyle name="SAPBEXfilterText 2 4 2 4 2" xfId="11417"/>
    <cellStyle name="SAPBEXfilterText 2 4 2 4 2 2" xfId="11418"/>
    <cellStyle name="SAPBEXfilterText 2 4 2 5" xfId="11419"/>
    <cellStyle name="SAPBEXfilterText 2 4 2 5 2" xfId="11420"/>
    <cellStyle name="SAPBEXfilterText 2 4 2 6" xfId="36492"/>
    <cellStyle name="SAPBEXfilterText 2 4 2 7" xfId="36493"/>
    <cellStyle name="SAPBEXfilterText 2 4 20" xfId="36494"/>
    <cellStyle name="SAPBEXfilterText 2 4 21" xfId="36495"/>
    <cellStyle name="SAPBEXfilterText 2 4 22" xfId="36496"/>
    <cellStyle name="SAPBEXfilterText 2 4 23" xfId="36497"/>
    <cellStyle name="SAPBEXfilterText 2 4 24" xfId="36498"/>
    <cellStyle name="SAPBEXfilterText 2 4 25" xfId="36499"/>
    <cellStyle name="SAPBEXfilterText 2 4 26" xfId="36500"/>
    <cellStyle name="SAPBEXfilterText 2 4 27" xfId="36501"/>
    <cellStyle name="SAPBEXfilterText 2 4 28" xfId="48514"/>
    <cellStyle name="SAPBEXfilterText 2 4 3" xfId="11421"/>
    <cellStyle name="SAPBEXfilterText 2 4 4" xfId="36502"/>
    <cellStyle name="SAPBEXfilterText 2 4 5" xfId="36503"/>
    <cellStyle name="SAPBEXfilterText 2 4 6" xfId="36504"/>
    <cellStyle name="SAPBEXfilterText 2 4 7" xfId="36505"/>
    <cellStyle name="SAPBEXfilterText 2 4 8" xfId="36506"/>
    <cellStyle name="SAPBEXfilterText 2 4 9" xfId="36507"/>
    <cellStyle name="SAPBEXfilterText 2 5" xfId="961"/>
    <cellStyle name="SAPBEXfilterText 2 5 10" xfId="36508"/>
    <cellStyle name="SAPBEXfilterText 2 5 11" xfId="36509"/>
    <cellStyle name="SAPBEXfilterText 2 5 12" xfId="36510"/>
    <cellStyle name="SAPBEXfilterText 2 5 13" xfId="36511"/>
    <cellStyle name="SAPBEXfilterText 2 5 14" xfId="36512"/>
    <cellStyle name="SAPBEXfilterText 2 5 15" xfId="36513"/>
    <cellStyle name="SAPBEXfilterText 2 5 16" xfId="36514"/>
    <cellStyle name="SAPBEXfilterText 2 5 17" xfId="36515"/>
    <cellStyle name="SAPBEXfilterText 2 5 18" xfId="36516"/>
    <cellStyle name="SAPBEXfilterText 2 5 19" xfId="36517"/>
    <cellStyle name="SAPBEXfilterText 2 5 2" xfId="1952"/>
    <cellStyle name="SAPBEXfilterText 2 5 2 2" xfId="11422"/>
    <cellStyle name="SAPBEXfilterText 2 5 2 2 2" xfId="11423"/>
    <cellStyle name="SAPBEXfilterText 2 5 2 2 2 2" xfId="11424"/>
    <cellStyle name="SAPBEXfilterText 2 5 2 2 2 2 2" xfId="11425"/>
    <cellStyle name="SAPBEXfilterText 2 5 2 2 2 3" xfId="11426"/>
    <cellStyle name="SAPBEXfilterText 2 5 2 2 3" xfId="11427"/>
    <cellStyle name="SAPBEXfilterText 2 5 2 2 3 2" xfId="11428"/>
    <cellStyle name="SAPBEXfilterText 2 5 2 2 3 2 2" xfId="11429"/>
    <cellStyle name="SAPBEXfilterText 2 5 2 2 4" xfId="11430"/>
    <cellStyle name="SAPBEXfilterText 2 5 2 2 4 2" xfId="11431"/>
    <cellStyle name="SAPBEXfilterText 2 5 2 3" xfId="11432"/>
    <cellStyle name="SAPBEXfilterText 2 5 2 3 2" xfId="11433"/>
    <cellStyle name="SAPBEXfilterText 2 5 2 3 2 2" xfId="11434"/>
    <cellStyle name="SAPBEXfilterText 2 5 2 3 3" xfId="11435"/>
    <cellStyle name="SAPBEXfilterText 2 5 2 4" xfId="11436"/>
    <cellStyle name="SAPBEXfilterText 2 5 2 4 2" xfId="11437"/>
    <cellStyle name="SAPBEXfilterText 2 5 2 4 2 2" xfId="11438"/>
    <cellStyle name="SAPBEXfilterText 2 5 2 5" xfId="11439"/>
    <cellStyle name="SAPBEXfilterText 2 5 2 5 2" xfId="11440"/>
    <cellStyle name="SAPBEXfilterText 2 5 2 6" xfId="36518"/>
    <cellStyle name="SAPBEXfilterText 2 5 2 7" xfId="36519"/>
    <cellStyle name="SAPBEXfilterText 2 5 20" xfId="36520"/>
    <cellStyle name="SAPBEXfilterText 2 5 21" xfId="36521"/>
    <cellStyle name="SAPBEXfilterText 2 5 22" xfId="36522"/>
    <cellStyle name="SAPBEXfilterText 2 5 23" xfId="36523"/>
    <cellStyle name="SAPBEXfilterText 2 5 24" xfId="36524"/>
    <cellStyle name="SAPBEXfilterText 2 5 25" xfId="36525"/>
    <cellStyle name="SAPBEXfilterText 2 5 26" xfId="36526"/>
    <cellStyle name="SAPBEXfilterText 2 5 27" xfId="36527"/>
    <cellStyle name="SAPBEXfilterText 2 5 28" xfId="48515"/>
    <cellStyle name="SAPBEXfilterText 2 5 3" xfId="11441"/>
    <cellStyle name="SAPBEXfilterText 2 5 4" xfId="36528"/>
    <cellStyle name="SAPBEXfilterText 2 5 5" xfId="36529"/>
    <cellStyle name="SAPBEXfilterText 2 5 6" xfId="36530"/>
    <cellStyle name="SAPBEXfilterText 2 5 7" xfId="36531"/>
    <cellStyle name="SAPBEXfilterText 2 5 8" xfId="36532"/>
    <cellStyle name="SAPBEXfilterText 2 5 9" xfId="36533"/>
    <cellStyle name="SAPBEXfilterText 2 6" xfId="962"/>
    <cellStyle name="SAPBEXfilterText 2 6 10" xfId="36534"/>
    <cellStyle name="SAPBEXfilterText 2 6 11" xfId="36535"/>
    <cellStyle name="SAPBEXfilterText 2 6 12" xfId="36536"/>
    <cellStyle name="SAPBEXfilterText 2 6 13" xfId="36537"/>
    <cellStyle name="SAPBEXfilterText 2 6 14" xfId="36538"/>
    <cellStyle name="SAPBEXfilterText 2 6 15" xfId="36539"/>
    <cellStyle name="SAPBEXfilterText 2 6 16" xfId="36540"/>
    <cellStyle name="SAPBEXfilterText 2 6 17" xfId="36541"/>
    <cellStyle name="SAPBEXfilterText 2 6 18" xfId="36542"/>
    <cellStyle name="SAPBEXfilterText 2 6 19" xfId="36543"/>
    <cellStyle name="SAPBEXfilterText 2 6 2" xfId="1953"/>
    <cellStyle name="SAPBEXfilterText 2 6 2 2" xfId="11442"/>
    <cellStyle name="SAPBEXfilterText 2 6 2 2 2" xfId="11443"/>
    <cellStyle name="SAPBEXfilterText 2 6 2 2 2 2" xfId="11444"/>
    <cellStyle name="SAPBEXfilterText 2 6 2 2 2 2 2" xfId="11445"/>
    <cellStyle name="SAPBEXfilterText 2 6 2 2 2 3" xfId="11446"/>
    <cellStyle name="SAPBEXfilterText 2 6 2 2 3" xfId="11447"/>
    <cellStyle name="SAPBEXfilterText 2 6 2 2 3 2" xfId="11448"/>
    <cellStyle name="SAPBEXfilterText 2 6 2 2 3 2 2" xfId="11449"/>
    <cellStyle name="SAPBEXfilterText 2 6 2 2 4" xfId="11450"/>
    <cellStyle name="SAPBEXfilterText 2 6 2 2 4 2" xfId="11451"/>
    <cellStyle name="SAPBEXfilterText 2 6 2 3" xfId="11452"/>
    <cellStyle name="SAPBEXfilterText 2 6 2 3 2" xfId="11453"/>
    <cellStyle name="SAPBEXfilterText 2 6 2 3 2 2" xfId="11454"/>
    <cellStyle name="SAPBEXfilterText 2 6 2 3 3" xfId="11455"/>
    <cellStyle name="SAPBEXfilterText 2 6 2 4" xfId="11456"/>
    <cellStyle name="SAPBEXfilterText 2 6 2 4 2" xfId="11457"/>
    <cellStyle name="SAPBEXfilterText 2 6 2 4 2 2" xfId="11458"/>
    <cellStyle name="SAPBEXfilterText 2 6 2 5" xfId="11459"/>
    <cellStyle name="SAPBEXfilterText 2 6 2 5 2" xfId="11460"/>
    <cellStyle name="SAPBEXfilterText 2 6 2 6" xfId="36544"/>
    <cellStyle name="SAPBEXfilterText 2 6 2 7" xfId="36545"/>
    <cellStyle name="SAPBEXfilterText 2 6 20" xfId="36546"/>
    <cellStyle name="SAPBEXfilterText 2 6 21" xfId="36547"/>
    <cellStyle name="SAPBEXfilterText 2 6 22" xfId="36548"/>
    <cellStyle name="SAPBEXfilterText 2 6 23" xfId="36549"/>
    <cellStyle name="SAPBEXfilterText 2 6 24" xfId="36550"/>
    <cellStyle name="SAPBEXfilterText 2 6 25" xfId="36551"/>
    <cellStyle name="SAPBEXfilterText 2 6 26" xfId="36552"/>
    <cellStyle name="SAPBEXfilterText 2 6 27" xfId="36553"/>
    <cellStyle name="SAPBEXfilterText 2 6 28" xfId="48516"/>
    <cellStyle name="SAPBEXfilterText 2 6 3" xfId="11461"/>
    <cellStyle name="SAPBEXfilterText 2 6 4" xfId="36554"/>
    <cellStyle name="SAPBEXfilterText 2 6 5" xfId="36555"/>
    <cellStyle name="SAPBEXfilterText 2 6 6" xfId="36556"/>
    <cellStyle name="SAPBEXfilterText 2 6 7" xfId="36557"/>
    <cellStyle name="SAPBEXfilterText 2 6 8" xfId="36558"/>
    <cellStyle name="SAPBEXfilterText 2 6 9" xfId="36559"/>
    <cellStyle name="SAPBEXfilterText 2 7" xfId="1954"/>
    <cellStyle name="SAPBEXfilterText 2 7 2" xfId="11462"/>
    <cellStyle name="SAPBEXfilterText 2 7 2 2" xfId="11463"/>
    <cellStyle name="SAPBEXfilterText 2 7 2 2 2" xfId="11464"/>
    <cellStyle name="SAPBEXfilterText 2 7 2 2 2 2" xfId="11465"/>
    <cellStyle name="SAPBEXfilterText 2 7 2 2 3" xfId="11466"/>
    <cellStyle name="SAPBEXfilterText 2 7 2 3" xfId="11467"/>
    <cellStyle name="SAPBEXfilterText 2 7 2 3 2" xfId="11468"/>
    <cellStyle name="SAPBEXfilterText 2 7 2 3 2 2" xfId="11469"/>
    <cellStyle name="SAPBEXfilterText 2 7 2 4" xfId="11470"/>
    <cellStyle name="SAPBEXfilterText 2 7 2 4 2" xfId="11471"/>
    <cellStyle name="SAPBEXfilterText 2 7 3" xfId="11472"/>
    <cellStyle name="SAPBEXfilterText 2 7 3 2" xfId="11473"/>
    <cellStyle name="SAPBEXfilterText 2 7 3 2 2" xfId="11474"/>
    <cellStyle name="SAPBEXfilterText 2 7 3 3" xfId="11475"/>
    <cellStyle name="SAPBEXfilterText 2 7 4" xfId="11476"/>
    <cellStyle name="SAPBEXfilterText 2 7 4 2" xfId="11477"/>
    <cellStyle name="SAPBEXfilterText 2 7 4 2 2" xfId="11478"/>
    <cellStyle name="SAPBEXfilterText 2 7 5" xfId="11479"/>
    <cellStyle name="SAPBEXfilterText 2 7 5 2" xfId="11480"/>
    <cellStyle name="SAPBEXfilterText 2 7 6" xfId="36560"/>
    <cellStyle name="SAPBEXfilterText 2 7 7" xfId="36561"/>
    <cellStyle name="SAPBEXfilterText 2 8" xfId="11481"/>
    <cellStyle name="SAPBEXfilterText 2 9" xfId="36562"/>
    <cellStyle name="SAPBEXfilterText 20" xfId="36563"/>
    <cellStyle name="SAPBEXfilterText 21" xfId="36564"/>
    <cellStyle name="SAPBEXfilterText 22" xfId="36565"/>
    <cellStyle name="SAPBEXfilterText 23" xfId="36566"/>
    <cellStyle name="SAPBEXfilterText 24" xfId="36567"/>
    <cellStyle name="SAPBEXfilterText 25" xfId="36568"/>
    <cellStyle name="SAPBEXfilterText 26" xfId="36569"/>
    <cellStyle name="SAPBEXfilterText 27" xfId="36570"/>
    <cellStyle name="SAPBEXfilterText 28" xfId="36571"/>
    <cellStyle name="SAPBEXfilterText 29" xfId="36572"/>
    <cellStyle name="SAPBEXfilterText 3" xfId="963"/>
    <cellStyle name="SAPBEXfilterText 3 10" xfId="36573"/>
    <cellStyle name="SAPBEXfilterText 3 11" xfId="36574"/>
    <cellStyle name="SAPBEXfilterText 3 12" xfId="36575"/>
    <cellStyle name="SAPBEXfilterText 3 13" xfId="36576"/>
    <cellStyle name="SAPBEXfilterText 3 14" xfId="36577"/>
    <cellStyle name="SAPBEXfilterText 3 15" xfId="36578"/>
    <cellStyle name="SAPBEXfilterText 3 16" xfId="36579"/>
    <cellStyle name="SAPBEXfilterText 3 17" xfId="36580"/>
    <cellStyle name="SAPBEXfilterText 3 18" xfId="36581"/>
    <cellStyle name="SAPBEXfilterText 3 19" xfId="36582"/>
    <cellStyle name="SAPBEXfilterText 3 2" xfId="1955"/>
    <cellStyle name="SAPBEXfilterText 3 2 2" xfId="11482"/>
    <cellStyle name="SAPBEXfilterText 3 2 2 2" xfId="11483"/>
    <cellStyle name="SAPBEXfilterText 3 2 2 2 2" xfId="11484"/>
    <cellStyle name="SAPBEXfilterText 3 2 2 2 2 2" xfId="11485"/>
    <cellStyle name="SAPBEXfilterText 3 2 2 2 3" xfId="11486"/>
    <cellStyle name="SAPBEXfilterText 3 2 2 3" xfId="11487"/>
    <cellStyle name="SAPBEXfilterText 3 2 2 3 2" xfId="11488"/>
    <cellStyle name="SAPBEXfilterText 3 2 2 3 2 2" xfId="11489"/>
    <cellStyle name="SAPBEXfilterText 3 2 2 4" xfId="11490"/>
    <cellStyle name="SAPBEXfilterText 3 2 2 4 2" xfId="11491"/>
    <cellStyle name="SAPBEXfilterText 3 2 3" xfId="11492"/>
    <cellStyle name="SAPBEXfilterText 3 2 3 2" xfId="11493"/>
    <cellStyle name="SAPBEXfilterText 3 2 3 2 2" xfId="11494"/>
    <cellStyle name="SAPBEXfilterText 3 2 3 3" xfId="11495"/>
    <cellStyle name="SAPBEXfilterText 3 2 4" xfId="11496"/>
    <cellStyle name="SAPBEXfilterText 3 2 4 2" xfId="11497"/>
    <cellStyle name="SAPBEXfilterText 3 2 4 2 2" xfId="11498"/>
    <cellStyle name="SAPBEXfilterText 3 2 5" xfId="11499"/>
    <cellStyle name="SAPBEXfilterText 3 2 5 2" xfId="11500"/>
    <cellStyle name="SAPBEXfilterText 3 2 6" xfId="36583"/>
    <cellStyle name="SAPBEXfilterText 3 2 7" xfId="36584"/>
    <cellStyle name="SAPBEXfilterText 3 20" xfId="36585"/>
    <cellStyle name="SAPBEXfilterText 3 21" xfId="36586"/>
    <cellStyle name="SAPBEXfilterText 3 22" xfId="36587"/>
    <cellStyle name="SAPBEXfilterText 3 23" xfId="36588"/>
    <cellStyle name="SAPBEXfilterText 3 24" xfId="36589"/>
    <cellStyle name="SAPBEXfilterText 3 25" xfId="36590"/>
    <cellStyle name="SAPBEXfilterText 3 26" xfId="36591"/>
    <cellStyle name="SAPBEXfilterText 3 27" xfId="36592"/>
    <cellStyle name="SAPBEXfilterText 3 28" xfId="48517"/>
    <cellStyle name="SAPBEXfilterText 3 3" xfId="11501"/>
    <cellStyle name="SAPBEXfilterText 3 4" xfId="36593"/>
    <cellStyle name="SAPBEXfilterText 3 5" xfId="36594"/>
    <cellStyle name="SAPBEXfilterText 3 6" xfId="36595"/>
    <cellStyle name="SAPBEXfilterText 3 7" xfId="36596"/>
    <cellStyle name="SAPBEXfilterText 3 8" xfId="36597"/>
    <cellStyle name="SAPBEXfilterText 3 9" xfId="36598"/>
    <cellStyle name="SAPBEXfilterText 30" xfId="36599"/>
    <cellStyle name="SAPBEXfilterText 31" xfId="36600"/>
    <cellStyle name="SAPBEXfilterText 32" xfId="36601"/>
    <cellStyle name="SAPBEXfilterText 33" xfId="36602"/>
    <cellStyle name="SAPBEXfilterText 34" xfId="36603"/>
    <cellStyle name="SAPBEXfilterText 35" xfId="36604"/>
    <cellStyle name="SAPBEXfilterText 36" xfId="36605"/>
    <cellStyle name="SAPBEXfilterText 37" xfId="48518"/>
    <cellStyle name="SAPBEXfilterText 4" xfId="964"/>
    <cellStyle name="SAPBEXfilterText 4 10" xfId="36606"/>
    <cellStyle name="SAPBEXfilterText 4 11" xfId="36607"/>
    <cellStyle name="SAPBEXfilterText 4 12" xfId="36608"/>
    <cellStyle name="SAPBEXfilterText 4 13" xfId="36609"/>
    <cellStyle name="SAPBEXfilterText 4 14" xfId="36610"/>
    <cellStyle name="SAPBEXfilterText 4 15" xfId="36611"/>
    <cellStyle name="SAPBEXfilterText 4 16" xfId="36612"/>
    <cellStyle name="SAPBEXfilterText 4 17" xfId="36613"/>
    <cellStyle name="SAPBEXfilterText 4 18" xfId="36614"/>
    <cellStyle name="SAPBEXfilterText 4 19" xfId="36615"/>
    <cellStyle name="SAPBEXfilterText 4 2" xfId="1956"/>
    <cellStyle name="SAPBEXfilterText 4 2 2" xfId="11502"/>
    <cellStyle name="SAPBEXfilterText 4 2 2 2" xfId="11503"/>
    <cellStyle name="SAPBEXfilterText 4 2 2 2 2" xfId="11504"/>
    <cellStyle name="SAPBEXfilterText 4 2 2 2 2 2" xfId="11505"/>
    <cellStyle name="SAPBEXfilterText 4 2 2 2 3" xfId="11506"/>
    <cellStyle name="SAPBEXfilterText 4 2 2 3" xfId="11507"/>
    <cellStyle name="SAPBEXfilterText 4 2 2 3 2" xfId="11508"/>
    <cellStyle name="SAPBEXfilterText 4 2 2 3 2 2" xfId="11509"/>
    <cellStyle name="SAPBEXfilterText 4 2 2 4" xfId="11510"/>
    <cellStyle name="SAPBEXfilterText 4 2 2 4 2" xfId="11511"/>
    <cellStyle name="SAPBEXfilterText 4 2 3" xfId="11512"/>
    <cellStyle name="SAPBEXfilterText 4 2 3 2" xfId="11513"/>
    <cellStyle name="SAPBEXfilterText 4 2 3 2 2" xfId="11514"/>
    <cellStyle name="SAPBEXfilterText 4 2 3 3" xfId="11515"/>
    <cellStyle name="SAPBEXfilterText 4 2 4" xfId="11516"/>
    <cellStyle name="SAPBEXfilterText 4 2 4 2" xfId="11517"/>
    <cellStyle name="SAPBEXfilterText 4 2 4 2 2" xfId="11518"/>
    <cellStyle name="SAPBEXfilterText 4 2 5" xfId="11519"/>
    <cellStyle name="SAPBEXfilterText 4 2 5 2" xfId="11520"/>
    <cellStyle name="SAPBEXfilterText 4 2 6" xfId="36616"/>
    <cellStyle name="SAPBEXfilterText 4 2 7" xfId="36617"/>
    <cellStyle name="SAPBEXfilterText 4 20" xfId="36618"/>
    <cellStyle name="SAPBEXfilterText 4 21" xfId="36619"/>
    <cellStyle name="SAPBEXfilterText 4 22" xfId="36620"/>
    <cellStyle name="SAPBEXfilterText 4 23" xfId="36621"/>
    <cellStyle name="SAPBEXfilterText 4 24" xfId="36622"/>
    <cellStyle name="SAPBEXfilterText 4 25" xfId="36623"/>
    <cellStyle name="SAPBEXfilterText 4 26" xfId="36624"/>
    <cellStyle name="SAPBEXfilterText 4 27" xfId="36625"/>
    <cellStyle name="SAPBEXfilterText 4 28" xfId="48519"/>
    <cellStyle name="SAPBEXfilterText 4 3" xfId="11521"/>
    <cellStyle name="SAPBEXfilterText 4 4" xfId="36626"/>
    <cellStyle name="SAPBEXfilterText 4 5" xfId="36627"/>
    <cellStyle name="SAPBEXfilterText 4 6" xfId="36628"/>
    <cellStyle name="SAPBEXfilterText 4 7" xfId="36629"/>
    <cellStyle name="SAPBEXfilterText 4 8" xfId="36630"/>
    <cellStyle name="SAPBEXfilterText 4 9" xfId="36631"/>
    <cellStyle name="SAPBEXfilterText 5" xfId="965"/>
    <cellStyle name="SAPBEXfilterText 5 10" xfId="36632"/>
    <cellStyle name="SAPBEXfilterText 5 11" xfId="36633"/>
    <cellStyle name="SAPBEXfilterText 5 12" xfId="36634"/>
    <cellStyle name="SAPBEXfilterText 5 13" xfId="36635"/>
    <cellStyle name="SAPBEXfilterText 5 14" xfId="36636"/>
    <cellStyle name="SAPBEXfilterText 5 15" xfId="36637"/>
    <cellStyle name="SAPBEXfilterText 5 16" xfId="36638"/>
    <cellStyle name="SAPBEXfilterText 5 17" xfId="36639"/>
    <cellStyle name="SAPBEXfilterText 5 18" xfId="36640"/>
    <cellStyle name="SAPBEXfilterText 5 19" xfId="36641"/>
    <cellStyle name="SAPBEXfilterText 5 2" xfId="1957"/>
    <cellStyle name="SAPBEXfilterText 5 2 2" xfId="11522"/>
    <cellStyle name="SAPBEXfilterText 5 2 2 2" xfId="11523"/>
    <cellStyle name="SAPBEXfilterText 5 2 2 2 2" xfId="11524"/>
    <cellStyle name="SAPBEXfilterText 5 2 2 2 2 2" xfId="11525"/>
    <cellStyle name="SAPBEXfilterText 5 2 2 2 3" xfId="11526"/>
    <cellStyle name="SAPBEXfilterText 5 2 2 3" xfId="11527"/>
    <cellStyle name="SAPBEXfilterText 5 2 2 3 2" xfId="11528"/>
    <cellStyle name="SAPBEXfilterText 5 2 2 3 2 2" xfId="11529"/>
    <cellStyle name="SAPBEXfilterText 5 2 2 4" xfId="11530"/>
    <cellStyle name="SAPBEXfilterText 5 2 2 4 2" xfId="11531"/>
    <cellStyle name="SAPBEXfilterText 5 2 3" xfId="11532"/>
    <cellStyle name="SAPBEXfilterText 5 2 3 2" xfId="11533"/>
    <cellStyle name="SAPBEXfilterText 5 2 3 2 2" xfId="11534"/>
    <cellStyle name="SAPBEXfilterText 5 2 3 3" xfId="11535"/>
    <cellStyle name="SAPBEXfilterText 5 2 4" xfId="11536"/>
    <cellStyle name="SAPBEXfilterText 5 2 4 2" xfId="11537"/>
    <cellStyle name="SAPBEXfilterText 5 2 4 2 2" xfId="11538"/>
    <cellStyle name="SAPBEXfilterText 5 2 5" xfId="11539"/>
    <cellStyle name="SAPBEXfilterText 5 2 5 2" xfId="11540"/>
    <cellStyle name="SAPBEXfilterText 5 2 6" xfId="36642"/>
    <cellStyle name="SAPBEXfilterText 5 2 7" xfId="36643"/>
    <cellStyle name="SAPBEXfilterText 5 20" xfId="36644"/>
    <cellStyle name="SAPBEXfilterText 5 21" xfId="36645"/>
    <cellStyle name="SAPBEXfilterText 5 22" xfId="36646"/>
    <cellStyle name="SAPBEXfilterText 5 23" xfId="36647"/>
    <cellStyle name="SAPBEXfilterText 5 24" xfId="36648"/>
    <cellStyle name="SAPBEXfilterText 5 25" xfId="36649"/>
    <cellStyle name="SAPBEXfilterText 5 26" xfId="36650"/>
    <cellStyle name="SAPBEXfilterText 5 27" xfId="36651"/>
    <cellStyle name="SAPBEXfilterText 5 28" xfId="48520"/>
    <cellStyle name="SAPBEXfilterText 5 3" xfId="11541"/>
    <cellStyle name="SAPBEXfilterText 5 4" xfId="36652"/>
    <cellStyle name="SAPBEXfilterText 5 5" xfId="36653"/>
    <cellStyle name="SAPBEXfilterText 5 6" xfId="36654"/>
    <cellStyle name="SAPBEXfilterText 5 7" xfId="36655"/>
    <cellStyle name="SAPBEXfilterText 5 8" xfId="36656"/>
    <cellStyle name="SAPBEXfilterText 5 9" xfId="36657"/>
    <cellStyle name="SAPBEXfilterText 6" xfId="966"/>
    <cellStyle name="SAPBEXfilterText 6 10" xfId="36658"/>
    <cellStyle name="SAPBEXfilterText 6 11" xfId="36659"/>
    <cellStyle name="SAPBEXfilterText 6 12" xfId="36660"/>
    <cellStyle name="SAPBEXfilterText 6 13" xfId="36661"/>
    <cellStyle name="SAPBEXfilterText 6 14" xfId="36662"/>
    <cellStyle name="SAPBEXfilterText 6 15" xfId="36663"/>
    <cellStyle name="SAPBEXfilterText 6 16" xfId="36664"/>
    <cellStyle name="SAPBEXfilterText 6 17" xfId="36665"/>
    <cellStyle name="SAPBEXfilterText 6 18" xfId="36666"/>
    <cellStyle name="SAPBEXfilterText 6 19" xfId="36667"/>
    <cellStyle name="SAPBEXfilterText 6 2" xfId="1958"/>
    <cellStyle name="SAPBEXfilterText 6 2 2" xfId="11542"/>
    <cellStyle name="SAPBEXfilterText 6 2 2 2" xfId="11543"/>
    <cellStyle name="SAPBEXfilterText 6 2 2 2 2" xfId="11544"/>
    <cellStyle name="SAPBEXfilterText 6 2 2 2 2 2" xfId="11545"/>
    <cellStyle name="SAPBEXfilterText 6 2 2 2 3" xfId="11546"/>
    <cellStyle name="SAPBEXfilterText 6 2 2 3" xfId="11547"/>
    <cellStyle name="SAPBEXfilterText 6 2 2 3 2" xfId="11548"/>
    <cellStyle name="SAPBEXfilterText 6 2 2 3 2 2" xfId="11549"/>
    <cellStyle name="SAPBEXfilterText 6 2 2 4" xfId="11550"/>
    <cellStyle name="SAPBEXfilterText 6 2 2 4 2" xfId="11551"/>
    <cellStyle name="SAPBEXfilterText 6 2 3" xfId="11552"/>
    <cellStyle name="SAPBEXfilterText 6 2 3 2" xfId="11553"/>
    <cellStyle name="SAPBEXfilterText 6 2 3 2 2" xfId="11554"/>
    <cellStyle name="SAPBEXfilterText 6 2 3 3" xfId="11555"/>
    <cellStyle name="SAPBEXfilterText 6 2 4" xfId="11556"/>
    <cellStyle name="SAPBEXfilterText 6 2 4 2" xfId="11557"/>
    <cellStyle name="SAPBEXfilterText 6 2 4 2 2" xfId="11558"/>
    <cellStyle name="SAPBEXfilterText 6 2 5" xfId="11559"/>
    <cellStyle name="SAPBEXfilterText 6 2 5 2" xfId="11560"/>
    <cellStyle name="SAPBEXfilterText 6 2 6" xfId="36668"/>
    <cellStyle name="SAPBEXfilterText 6 2 7" xfId="36669"/>
    <cellStyle name="SAPBEXfilterText 6 20" xfId="36670"/>
    <cellStyle name="SAPBEXfilterText 6 21" xfId="36671"/>
    <cellStyle name="SAPBEXfilterText 6 22" xfId="36672"/>
    <cellStyle name="SAPBEXfilterText 6 23" xfId="36673"/>
    <cellStyle name="SAPBEXfilterText 6 24" xfId="36674"/>
    <cellStyle name="SAPBEXfilterText 6 25" xfId="36675"/>
    <cellStyle name="SAPBEXfilterText 6 26" xfId="36676"/>
    <cellStyle name="SAPBEXfilterText 6 27" xfId="36677"/>
    <cellStyle name="SAPBEXfilterText 6 28" xfId="48521"/>
    <cellStyle name="SAPBEXfilterText 6 3" xfId="11561"/>
    <cellStyle name="SAPBEXfilterText 6 4" xfId="36678"/>
    <cellStyle name="SAPBEXfilterText 6 5" xfId="36679"/>
    <cellStyle name="SAPBEXfilterText 6 6" xfId="36680"/>
    <cellStyle name="SAPBEXfilterText 6 7" xfId="36681"/>
    <cellStyle name="SAPBEXfilterText 6 8" xfId="36682"/>
    <cellStyle name="SAPBEXfilterText 6 9" xfId="36683"/>
    <cellStyle name="SAPBEXfilterText 7" xfId="967"/>
    <cellStyle name="SAPBEXfilterText 7 10" xfId="36684"/>
    <cellStyle name="SAPBEXfilterText 7 11" xfId="36685"/>
    <cellStyle name="SAPBEXfilterText 7 12" xfId="36686"/>
    <cellStyle name="SAPBEXfilterText 7 13" xfId="36687"/>
    <cellStyle name="SAPBEXfilterText 7 14" xfId="36688"/>
    <cellStyle name="SAPBEXfilterText 7 15" xfId="36689"/>
    <cellStyle name="SAPBEXfilterText 7 16" xfId="36690"/>
    <cellStyle name="SAPBEXfilterText 7 17" xfId="36691"/>
    <cellStyle name="SAPBEXfilterText 7 18" xfId="36692"/>
    <cellStyle name="SAPBEXfilterText 7 19" xfId="36693"/>
    <cellStyle name="SAPBEXfilterText 7 2" xfId="1959"/>
    <cellStyle name="SAPBEXfilterText 7 2 2" xfId="11562"/>
    <cellStyle name="SAPBEXfilterText 7 2 2 2" xfId="11563"/>
    <cellStyle name="SAPBEXfilterText 7 2 2 2 2" xfId="11564"/>
    <cellStyle name="SAPBEXfilterText 7 2 2 2 2 2" xfId="11565"/>
    <cellStyle name="SAPBEXfilterText 7 2 2 2 3" xfId="11566"/>
    <cellStyle name="SAPBEXfilterText 7 2 2 3" xfId="11567"/>
    <cellStyle name="SAPBEXfilterText 7 2 2 3 2" xfId="11568"/>
    <cellStyle name="SAPBEXfilterText 7 2 2 3 2 2" xfId="11569"/>
    <cellStyle name="SAPBEXfilterText 7 2 2 4" xfId="11570"/>
    <cellStyle name="SAPBEXfilterText 7 2 2 4 2" xfId="11571"/>
    <cellStyle name="SAPBEXfilterText 7 2 3" xfId="11572"/>
    <cellStyle name="SAPBEXfilterText 7 2 3 2" xfId="11573"/>
    <cellStyle name="SAPBEXfilterText 7 2 3 2 2" xfId="11574"/>
    <cellStyle name="SAPBEXfilterText 7 2 3 3" xfId="11575"/>
    <cellStyle name="SAPBEXfilterText 7 2 4" xfId="11576"/>
    <cellStyle name="SAPBEXfilterText 7 2 4 2" xfId="11577"/>
    <cellStyle name="SAPBEXfilterText 7 2 4 2 2" xfId="11578"/>
    <cellStyle name="SAPBEXfilterText 7 2 5" xfId="11579"/>
    <cellStyle name="SAPBEXfilterText 7 2 5 2" xfId="11580"/>
    <cellStyle name="SAPBEXfilterText 7 2 6" xfId="36694"/>
    <cellStyle name="SAPBEXfilterText 7 2 7" xfId="36695"/>
    <cellStyle name="SAPBEXfilterText 7 20" xfId="36696"/>
    <cellStyle name="SAPBEXfilterText 7 21" xfId="36697"/>
    <cellStyle name="SAPBEXfilterText 7 22" xfId="36698"/>
    <cellStyle name="SAPBEXfilterText 7 23" xfId="36699"/>
    <cellStyle name="SAPBEXfilterText 7 24" xfId="36700"/>
    <cellStyle name="SAPBEXfilterText 7 25" xfId="36701"/>
    <cellStyle name="SAPBEXfilterText 7 26" xfId="36702"/>
    <cellStyle name="SAPBEXfilterText 7 27" xfId="36703"/>
    <cellStyle name="SAPBEXfilterText 7 28" xfId="48522"/>
    <cellStyle name="SAPBEXfilterText 7 3" xfId="11581"/>
    <cellStyle name="SAPBEXfilterText 7 4" xfId="36704"/>
    <cellStyle name="SAPBEXfilterText 7 5" xfId="36705"/>
    <cellStyle name="SAPBEXfilterText 7 6" xfId="36706"/>
    <cellStyle name="SAPBEXfilterText 7 7" xfId="36707"/>
    <cellStyle name="SAPBEXfilterText 7 8" xfId="36708"/>
    <cellStyle name="SAPBEXfilterText 7 9" xfId="36709"/>
    <cellStyle name="SAPBEXfilterText 8" xfId="958"/>
    <cellStyle name="SAPBEXfilterText 9" xfId="1960"/>
    <cellStyle name="SAPBEXfilterText 9 10" xfId="36710"/>
    <cellStyle name="SAPBEXfilterText 9 11" xfId="36711"/>
    <cellStyle name="SAPBEXfilterText 9 12" xfId="36712"/>
    <cellStyle name="SAPBEXfilterText 9 13" xfId="36713"/>
    <cellStyle name="SAPBEXfilterText 9 14" xfId="36714"/>
    <cellStyle name="SAPBEXfilterText 9 15" xfId="36715"/>
    <cellStyle name="SAPBEXfilterText 9 16" xfId="36716"/>
    <cellStyle name="SAPBEXfilterText 9 17" xfId="36717"/>
    <cellStyle name="SAPBEXfilterText 9 18" xfId="36718"/>
    <cellStyle name="SAPBEXfilterText 9 19" xfId="36719"/>
    <cellStyle name="SAPBEXfilterText 9 2" xfId="11582"/>
    <cellStyle name="SAPBEXfilterText 9 2 2" xfId="11583"/>
    <cellStyle name="SAPBEXfilterText 9 2 2 2" xfId="11584"/>
    <cellStyle name="SAPBEXfilterText 9 2 2 2 2" xfId="11585"/>
    <cellStyle name="SAPBEXfilterText 9 2 2 3" xfId="11586"/>
    <cellStyle name="SAPBEXfilterText 9 2 3" xfId="11587"/>
    <cellStyle name="SAPBEXfilterText 9 2 3 2" xfId="11588"/>
    <cellStyle name="SAPBEXfilterText 9 2 3 2 2" xfId="11589"/>
    <cellStyle name="SAPBEXfilterText 9 2 4" xfId="11590"/>
    <cellStyle name="SAPBEXfilterText 9 2 4 2" xfId="11591"/>
    <cellStyle name="SAPBEXfilterText 9 2 5" xfId="36720"/>
    <cellStyle name="SAPBEXfilterText 9 2 6" xfId="36721"/>
    <cellStyle name="SAPBEXfilterText 9 2 7" xfId="36722"/>
    <cellStyle name="SAPBEXfilterText 9 20" xfId="36723"/>
    <cellStyle name="SAPBEXfilterText 9 21" xfId="36724"/>
    <cellStyle name="SAPBEXfilterText 9 22" xfId="36725"/>
    <cellStyle name="SAPBEXfilterText 9 23" xfId="36726"/>
    <cellStyle name="SAPBEXfilterText 9 24" xfId="36727"/>
    <cellStyle name="SAPBEXfilterText 9 25" xfId="36728"/>
    <cellStyle name="SAPBEXfilterText 9 26" xfId="36729"/>
    <cellStyle name="SAPBEXfilterText 9 27" xfId="36730"/>
    <cellStyle name="SAPBEXfilterText 9 28" xfId="48523"/>
    <cellStyle name="SAPBEXfilterText 9 3" xfId="36731"/>
    <cellStyle name="SAPBEXfilterText 9 4" xfId="36732"/>
    <cellStyle name="SAPBEXfilterText 9 5" xfId="36733"/>
    <cellStyle name="SAPBEXfilterText 9 6" xfId="36734"/>
    <cellStyle name="SAPBEXfilterText 9 7" xfId="36735"/>
    <cellStyle name="SAPBEXfilterText 9 8" xfId="36736"/>
    <cellStyle name="SAPBEXfilterText 9 9" xfId="36737"/>
    <cellStyle name="SAPBEXformats" xfId="134"/>
    <cellStyle name="SAPBEXformats 10" xfId="11592"/>
    <cellStyle name="SAPBEXformats 10 2" xfId="11593"/>
    <cellStyle name="SAPBEXformats 10 2 2" xfId="11594"/>
    <cellStyle name="SAPBEXformats 10 2 2 2" xfId="11595"/>
    <cellStyle name="SAPBEXformats 10 2 3" xfId="11596"/>
    <cellStyle name="SAPBEXformats 10 3" xfId="11597"/>
    <cellStyle name="SAPBEXformats 10 3 2" xfId="11598"/>
    <cellStyle name="SAPBEXformats 10 3 2 2" xfId="11599"/>
    <cellStyle name="SAPBEXformats 10 4" xfId="11600"/>
    <cellStyle name="SAPBEXformats 10 4 2" xfId="11601"/>
    <cellStyle name="SAPBEXformats 10 5" xfId="36738"/>
    <cellStyle name="SAPBEXformats 10 6" xfId="36739"/>
    <cellStyle name="SAPBEXformats 10 7" xfId="36740"/>
    <cellStyle name="SAPBEXformats 11" xfId="36741"/>
    <cellStyle name="SAPBEXformats 12" xfId="36742"/>
    <cellStyle name="SAPBEXformats 13" xfId="36743"/>
    <cellStyle name="SAPBEXformats 14" xfId="36744"/>
    <cellStyle name="SAPBEXformats 15" xfId="36745"/>
    <cellStyle name="SAPBEXformats 16" xfId="36746"/>
    <cellStyle name="SAPBEXformats 17" xfId="36747"/>
    <cellStyle name="SAPBEXformats 18" xfId="36748"/>
    <cellStyle name="SAPBEXformats 19" xfId="36749"/>
    <cellStyle name="SAPBEXformats 2" xfId="430"/>
    <cellStyle name="SAPBEXformats 2 10" xfId="36750"/>
    <cellStyle name="SAPBEXformats 2 11" xfId="36751"/>
    <cellStyle name="SAPBEXformats 2 12" xfId="36752"/>
    <cellStyle name="SAPBEXformats 2 13" xfId="36753"/>
    <cellStyle name="SAPBEXformats 2 14" xfId="36754"/>
    <cellStyle name="SAPBEXformats 2 15" xfId="36755"/>
    <cellStyle name="SAPBEXformats 2 16" xfId="36756"/>
    <cellStyle name="SAPBEXformats 2 17" xfId="36757"/>
    <cellStyle name="SAPBEXformats 2 18" xfId="36758"/>
    <cellStyle name="SAPBEXformats 2 19" xfId="36759"/>
    <cellStyle name="SAPBEXformats 2 2" xfId="532"/>
    <cellStyle name="SAPBEXformats 2 2 10" xfId="36760"/>
    <cellStyle name="SAPBEXformats 2 2 11" xfId="36761"/>
    <cellStyle name="SAPBEXformats 2 2 12" xfId="36762"/>
    <cellStyle name="SAPBEXformats 2 2 13" xfId="36763"/>
    <cellStyle name="SAPBEXformats 2 2 14" xfId="36764"/>
    <cellStyle name="SAPBEXformats 2 2 15" xfId="36765"/>
    <cellStyle name="SAPBEXformats 2 2 16" xfId="36766"/>
    <cellStyle name="SAPBEXformats 2 2 17" xfId="36767"/>
    <cellStyle name="SAPBEXformats 2 2 18" xfId="36768"/>
    <cellStyle name="SAPBEXformats 2 2 19" xfId="36769"/>
    <cellStyle name="SAPBEXformats 2 2 2" xfId="969"/>
    <cellStyle name="SAPBEXformats 2 2 2 10" xfId="36770"/>
    <cellStyle name="SAPBEXformats 2 2 2 11" xfId="36771"/>
    <cellStyle name="SAPBEXformats 2 2 2 12" xfId="36772"/>
    <cellStyle name="SAPBEXformats 2 2 2 13" xfId="36773"/>
    <cellStyle name="SAPBEXformats 2 2 2 14" xfId="36774"/>
    <cellStyle name="SAPBEXformats 2 2 2 15" xfId="36775"/>
    <cellStyle name="SAPBEXformats 2 2 2 16" xfId="36776"/>
    <cellStyle name="SAPBEXformats 2 2 2 17" xfId="36777"/>
    <cellStyle name="SAPBEXformats 2 2 2 18" xfId="36778"/>
    <cellStyle name="SAPBEXformats 2 2 2 19" xfId="36779"/>
    <cellStyle name="SAPBEXformats 2 2 2 2" xfId="1961"/>
    <cellStyle name="SAPBEXformats 2 2 2 2 2" xfId="11602"/>
    <cellStyle name="SAPBEXformats 2 2 2 2 2 2" xfId="11603"/>
    <cellStyle name="SAPBEXformats 2 2 2 2 2 2 2" xfId="11604"/>
    <cellStyle name="SAPBEXformats 2 2 2 2 2 2 2 2" xfId="11605"/>
    <cellStyle name="SAPBEXformats 2 2 2 2 2 2 3" xfId="11606"/>
    <cellStyle name="SAPBEXformats 2 2 2 2 2 3" xfId="11607"/>
    <cellStyle name="SAPBEXformats 2 2 2 2 2 3 2" xfId="11608"/>
    <cellStyle name="SAPBEXformats 2 2 2 2 2 3 2 2" xfId="11609"/>
    <cellStyle name="SAPBEXformats 2 2 2 2 2 4" xfId="11610"/>
    <cellStyle name="SAPBEXformats 2 2 2 2 2 4 2" xfId="11611"/>
    <cellStyle name="SAPBEXformats 2 2 2 2 3" xfId="11612"/>
    <cellStyle name="SAPBEXformats 2 2 2 2 3 2" xfId="11613"/>
    <cellStyle name="SAPBEXformats 2 2 2 2 3 2 2" xfId="11614"/>
    <cellStyle name="SAPBEXformats 2 2 2 2 3 3" xfId="11615"/>
    <cellStyle name="SAPBEXformats 2 2 2 2 4" xfId="11616"/>
    <cellStyle name="SAPBEXformats 2 2 2 2 4 2" xfId="11617"/>
    <cellStyle name="SAPBEXformats 2 2 2 2 4 2 2" xfId="11618"/>
    <cellStyle name="SAPBEXformats 2 2 2 2 5" xfId="11619"/>
    <cellStyle name="SAPBEXformats 2 2 2 2 5 2" xfId="11620"/>
    <cellStyle name="SAPBEXformats 2 2 2 2 6" xfId="36780"/>
    <cellStyle name="SAPBEXformats 2 2 2 2 7" xfId="36781"/>
    <cellStyle name="SAPBEXformats 2 2 2 2 8" xfId="49825"/>
    <cellStyle name="SAPBEXformats 2 2 2 20" xfId="36782"/>
    <cellStyle name="SAPBEXformats 2 2 2 21" xfId="36783"/>
    <cellStyle name="SAPBEXformats 2 2 2 22" xfId="36784"/>
    <cellStyle name="SAPBEXformats 2 2 2 23" xfId="36785"/>
    <cellStyle name="SAPBEXformats 2 2 2 24" xfId="36786"/>
    <cellStyle name="SAPBEXformats 2 2 2 25" xfId="36787"/>
    <cellStyle name="SAPBEXformats 2 2 2 26" xfId="36788"/>
    <cellStyle name="SAPBEXformats 2 2 2 27" xfId="36789"/>
    <cellStyle name="SAPBEXformats 2 2 2 28" xfId="48524"/>
    <cellStyle name="SAPBEXformats 2 2 2 29" xfId="49310"/>
    <cellStyle name="SAPBEXformats 2 2 2 3" xfId="36790"/>
    <cellStyle name="SAPBEXformats 2 2 2 4" xfId="36791"/>
    <cellStyle name="SAPBEXformats 2 2 2 5" xfId="36792"/>
    <cellStyle name="SAPBEXformats 2 2 2 6" xfId="36793"/>
    <cellStyle name="SAPBEXformats 2 2 2 7" xfId="36794"/>
    <cellStyle name="SAPBEXformats 2 2 2 8" xfId="36795"/>
    <cellStyle name="SAPBEXformats 2 2 2 9" xfId="36796"/>
    <cellStyle name="SAPBEXformats 2 2 20" xfId="36797"/>
    <cellStyle name="SAPBEXformats 2 2 21" xfId="36798"/>
    <cellStyle name="SAPBEXformats 2 2 22" xfId="36799"/>
    <cellStyle name="SAPBEXformats 2 2 23" xfId="36800"/>
    <cellStyle name="SAPBEXformats 2 2 24" xfId="36801"/>
    <cellStyle name="SAPBEXformats 2 2 25" xfId="36802"/>
    <cellStyle name="SAPBEXformats 2 2 26" xfId="36803"/>
    <cellStyle name="SAPBEXformats 2 2 27" xfId="36804"/>
    <cellStyle name="SAPBEXformats 2 2 28" xfId="36805"/>
    <cellStyle name="SAPBEXformats 2 2 29" xfId="36806"/>
    <cellStyle name="SAPBEXformats 2 2 3" xfId="970"/>
    <cellStyle name="SAPBEXformats 2 2 3 10" xfId="36807"/>
    <cellStyle name="SAPBEXformats 2 2 3 11" xfId="36808"/>
    <cellStyle name="SAPBEXformats 2 2 3 12" xfId="36809"/>
    <cellStyle name="SAPBEXformats 2 2 3 13" xfId="36810"/>
    <cellStyle name="SAPBEXformats 2 2 3 14" xfId="36811"/>
    <cellStyle name="SAPBEXformats 2 2 3 15" xfId="36812"/>
    <cellStyle name="SAPBEXformats 2 2 3 16" xfId="36813"/>
    <cellStyle name="SAPBEXformats 2 2 3 17" xfId="36814"/>
    <cellStyle name="SAPBEXformats 2 2 3 18" xfId="36815"/>
    <cellStyle name="SAPBEXformats 2 2 3 19" xfId="36816"/>
    <cellStyle name="SAPBEXformats 2 2 3 2" xfId="1962"/>
    <cellStyle name="SAPBEXformats 2 2 3 2 2" xfId="11621"/>
    <cellStyle name="SAPBEXformats 2 2 3 2 2 2" xfId="11622"/>
    <cellStyle name="SAPBEXformats 2 2 3 2 2 2 2" xfId="11623"/>
    <cellStyle name="SAPBEXformats 2 2 3 2 2 2 2 2" xfId="11624"/>
    <cellStyle name="SAPBEXformats 2 2 3 2 2 2 3" xfId="11625"/>
    <cellStyle name="SAPBEXformats 2 2 3 2 2 3" xfId="11626"/>
    <cellStyle name="SAPBEXformats 2 2 3 2 2 3 2" xfId="11627"/>
    <cellStyle name="SAPBEXformats 2 2 3 2 2 3 2 2" xfId="11628"/>
    <cellStyle name="SAPBEXformats 2 2 3 2 2 4" xfId="11629"/>
    <cellStyle name="SAPBEXformats 2 2 3 2 2 4 2" xfId="11630"/>
    <cellStyle name="SAPBEXformats 2 2 3 2 3" xfId="11631"/>
    <cellStyle name="SAPBEXformats 2 2 3 2 3 2" xfId="11632"/>
    <cellStyle name="SAPBEXformats 2 2 3 2 3 2 2" xfId="11633"/>
    <cellStyle name="SAPBEXformats 2 2 3 2 3 3" xfId="11634"/>
    <cellStyle name="SAPBEXformats 2 2 3 2 4" xfId="11635"/>
    <cellStyle name="SAPBEXformats 2 2 3 2 4 2" xfId="11636"/>
    <cellStyle name="SAPBEXformats 2 2 3 2 4 2 2" xfId="11637"/>
    <cellStyle name="SAPBEXformats 2 2 3 2 5" xfId="11638"/>
    <cellStyle name="SAPBEXformats 2 2 3 2 5 2" xfId="11639"/>
    <cellStyle name="SAPBEXformats 2 2 3 2 6" xfId="36817"/>
    <cellStyle name="SAPBEXformats 2 2 3 2 7" xfId="36818"/>
    <cellStyle name="SAPBEXformats 2 2 3 2 8" xfId="49826"/>
    <cellStyle name="SAPBEXformats 2 2 3 20" xfId="36819"/>
    <cellStyle name="SAPBEXformats 2 2 3 21" xfId="36820"/>
    <cellStyle name="SAPBEXformats 2 2 3 22" xfId="36821"/>
    <cellStyle name="SAPBEXformats 2 2 3 23" xfId="36822"/>
    <cellStyle name="SAPBEXformats 2 2 3 24" xfId="36823"/>
    <cellStyle name="SAPBEXformats 2 2 3 25" xfId="36824"/>
    <cellStyle name="SAPBEXformats 2 2 3 26" xfId="36825"/>
    <cellStyle name="SAPBEXformats 2 2 3 27" xfId="36826"/>
    <cellStyle name="SAPBEXformats 2 2 3 28" xfId="48525"/>
    <cellStyle name="SAPBEXformats 2 2 3 29" xfId="49311"/>
    <cellStyle name="SAPBEXformats 2 2 3 3" xfId="36827"/>
    <cellStyle name="SAPBEXformats 2 2 3 4" xfId="36828"/>
    <cellStyle name="SAPBEXformats 2 2 3 5" xfId="36829"/>
    <cellStyle name="SAPBEXformats 2 2 3 6" xfId="36830"/>
    <cellStyle name="SAPBEXformats 2 2 3 7" xfId="36831"/>
    <cellStyle name="SAPBEXformats 2 2 3 8" xfId="36832"/>
    <cellStyle name="SAPBEXformats 2 2 3 9" xfId="36833"/>
    <cellStyle name="SAPBEXformats 2 2 30" xfId="36834"/>
    <cellStyle name="SAPBEXformats 2 2 31" xfId="36835"/>
    <cellStyle name="SAPBEXformats 2 2 32" xfId="36836"/>
    <cellStyle name="SAPBEXformats 2 2 33" xfId="48526"/>
    <cellStyle name="SAPBEXformats 2 2 34" xfId="49309"/>
    <cellStyle name="SAPBEXformats 2 2 4" xfId="971"/>
    <cellStyle name="SAPBEXformats 2 2 4 10" xfId="36837"/>
    <cellStyle name="SAPBEXformats 2 2 4 11" xfId="36838"/>
    <cellStyle name="SAPBEXformats 2 2 4 12" xfId="36839"/>
    <cellStyle name="SAPBEXformats 2 2 4 13" xfId="36840"/>
    <cellStyle name="SAPBEXformats 2 2 4 14" xfId="36841"/>
    <cellStyle name="SAPBEXformats 2 2 4 15" xfId="36842"/>
    <cellStyle name="SAPBEXformats 2 2 4 16" xfId="36843"/>
    <cellStyle name="SAPBEXformats 2 2 4 17" xfId="36844"/>
    <cellStyle name="SAPBEXformats 2 2 4 18" xfId="36845"/>
    <cellStyle name="SAPBEXformats 2 2 4 19" xfId="36846"/>
    <cellStyle name="SAPBEXformats 2 2 4 2" xfId="1963"/>
    <cellStyle name="SAPBEXformats 2 2 4 2 2" xfId="11640"/>
    <cellStyle name="SAPBEXformats 2 2 4 2 2 2" xfId="11641"/>
    <cellStyle name="SAPBEXformats 2 2 4 2 2 2 2" xfId="11642"/>
    <cellStyle name="SAPBEXformats 2 2 4 2 2 2 2 2" xfId="11643"/>
    <cellStyle name="SAPBEXformats 2 2 4 2 2 2 3" xfId="11644"/>
    <cellStyle name="SAPBEXformats 2 2 4 2 2 3" xfId="11645"/>
    <cellStyle name="SAPBEXformats 2 2 4 2 2 3 2" xfId="11646"/>
    <cellStyle name="SAPBEXformats 2 2 4 2 2 3 2 2" xfId="11647"/>
    <cellStyle name="SAPBEXformats 2 2 4 2 2 4" xfId="11648"/>
    <cellStyle name="SAPBEXformats 2 2 4 2 2 4 2" xfId="11649"/>
    <cellStyle name="SAPBEXformats 2 2 4 2 3" xfId="11650"/>
    <cellStyle name="SAPBEXformats 2 2 4 2 3 2" xfId="11651"/>
    <cellStyle name="SAPBEXformats 2 2 4 2 3 2 2" xfId="11652"/>
    <cellStyle name="SAPBEXformats 2 2 4 2 3 3" xfId="11653"/>
    <cellStyle name="SAPBEXformats 2 2 4 2 4" xfId="11654"/>
    <cellStyle name="SAPBEXformats 2 2 4 2 4 2" xfId="11655"/>
    <cellStyle name="SAPBEXformats 2 2 4 2 4 2 2" xfId="11656"/>
    <cellStyle name="SAPBEXformats 2 2 4 2 5" xfId="11657"/>
    <cellStyle name="SAPBEXformats 2 2 4 2 5 2" xfId="11658"/>
    <cellStyle name="SAPBEXformats 2 2 4 2 6" xfId="36847"/>
    <cellStyle name="SAPBEXformats 2 2 4 2 7" xfId="36848"/>
    <cellStyle name="SAPBEXformats 2 2 4 2 8" xfId="49827"/>
    <cellStyle name="SAPBEXformats 2 2 4 20" xfId="36849"/>
    <cellStyle name="SAPBEXformats 2 2 4 21" xfId="36850"/>
    <cellStyle name="SAPBEXformats 2 2 4 22" xfId="36851"/>
    <cellStyle name="SAPBEXformats 2 2 4 23" xfId="36852"/>
    <cellStyle name="SAPBEXformats 2 2 4 24" xfId="36853"/>
    <cellStyle name="SAPBEXformats 2 2 4 25" xfId="36854"/>
    <cellStyle name="SAPBEXformats 2 2 4 26" xfId="36855"/>
    <cellStyle name="SAPBEXformats 2 2 4 27" xfId="36856"/>
    <cellStyle name="SAPBEXformats 2 2 4 28" xfId="48527"/>
    <cellStyle name="SAPBEXformats 2 2 4 29" xfId="49312"/>
    <cellStyle name="SAPBEXformats 2 2 4 3" xfId="36857"/>
    <cellStyle name="SAPBEXformats 2 2 4 4" xfId="36858"/>
    <cellStyle name="SAPBEXformats 2 2 4 5" xfId="36859"/>
    <cellStyle name="SAPBEXformats 2 2 4 6" xfId="36860"/>
    <cellStyle name="SAPBEXformats 2 2 4 7" xfId="36861"/>
    <cellStyle name="SAPBEXformats 2 2 4 8" xfId="36862"/>
    <cellStyle name="SAPBEXformats 2 2 4 9" xfId="36863"/>
    <cellStyle name="SAPBEXformats 2 2 5" xfId="972"/>
    <cellStyle name="SAPBEXformats 2 2 5 10" xfId="36864"/>
    <cellStyle name="SAPBEXformats 2 2 5 11" xfId="36865"/>
    <cellStyle name="SAPBEXformats 2 2 5 12" xfId="36866"/>
    <cellStyle name="SAPBEXformats 2 2 5 13" xfId="36867"/>
    <cellStyle name="SAPBEXformats 2 2 5 14" xfId="36868"/>
    <cellStyle name="SAPBEXformats 2 2 5 15" xfId="36869"/>
    <cellStyle name="SAPBEXformats 2 2 5 16" xfId="36870"/>
    <cellStyle name="SAPBEXformats 2 2 5 17" xfId="36871"/>
    <cellStyle name="SAPBEXformats 2 2 5 18" xfId="36872"/>
    <cellStyle name="SAPBEXformats 2 2 5 19" xfId="36873"/>
    <cellStyle name="SAPBEXformats 2 2 5 2" xfId="1964"/>
    <cellStyle name="SAPBEXformats 2 2 5 2 2" xfId="11659"/>
    <cellStyle name="SAPBEXformats 2 2 5 2 2 2" xfId="11660"/>
    <cellStyle name="SAPBEXformats 2 2 5 2 2 2 2" xfId="11661"/>
    <cellStyle name="SAPBEXformats 2 2 5 2 2 2 2 2" xfId="11662"/>
    <cellStyle name="SAPBEXformats 2 2 5 2 2 2 3" xfId="11663"/>
    <cellStyle name="SAPBEXformats 2 2 5 2 2 3" xfId="11664"/>
    <cellStyle name="SAPBEXformats 2 2 5 2 2 3 2" xfId="11665"/>
    <cellStyle name="SAPBEXformats 2 2 5 2 2 3 2 2" xfId="11666"/>
    <cellStyle name="SAPBEXformats 2 2 5 2 2 4" xfId="11667"/>
    <cellStyle name="SAPBEXformats 2 2 5 2 2 4 2" xfId="11668"/>
    <cellStyle name="SAPBEXformats 2 2 5 2 3" xfId="11669"/>
    <cellStyle name="SAPBEXformats 2 2 5 2 3 2" xfId="11670"/>
    <cellStyle name="SAPBEXformats 2 2 5 2 3 2 2" xfId="11671"/>
    <cellStyle name="SAPBEXformats 2 2 5 2 3 3" xfId="11672"/>
    <cellStyle name="SAPBEXformats 2 2 5 2 4" xfId="11673"/>
    <cellStyle name="SAPBEXformats 2 2 5 2 4 2" xfId="11674"/>
    <cellStyle name="SAPBEXformats 2 2 5 2 4 2 2" xfId="11675"/>
    <cellStyle name="SAPBEXformats 2 2 5 2 5" xfId="11676"/>
    <cellStyle name="SAPBEXformats 2 2 5 2 5 2" xfId="11677"/>
    <cellStyle name="SAPBEXformats 2 2 5 2 6" xfId="36874"/>
    <cellStyle name="SAPBEXformats 2 2 5 2 7" xfId="36875"/>
    <cellStyle name="SAPBEXformats 2 2 5 2 8" xfId="49828"/>
    <cellStyle name="SAPBEXformats 2 2 5 20" xfId="36876"/>
    <cellStyle name="SAPBEXformats 2 2 5 21" xfId="36877"/>
    <cellStyle name="SAPBEXformats 2 2 5 22" xfId="36878"/>
    <cellStyle name="SAPBEXformats 2 2 5 23" xfId="36879"/>
    <cellStyle name="SAPBEXformats 2 2 5 24" xfId="36880"/>
    <cellStyle name="SAPBEXformats 2 2 5 25" xfId="36881"/>
    <cellStyle name="SAPBEXformats 2 2 5 26" xfId="36882"/>
    <cellStyle name="SAPBEXformats 2 2 5 27" xfId="36883"/>
    <cellStyle name="SAPBEXformats 2 2 5 28" xfId="48528"/>
    <cellStyle name="SAPBEXformats 2 2 5 29" xfId="49313"/>
    <cellStyle name="SAPBEXformats 2 2 5 3" xfId="36884"/>
    <cellStyle name="SAPBEXformats 2 2 5 4" xfId="36885"/>
    <cellStyle name="SAPBEXformats 2 2 5 5" xfId="36886"/>
    <cellStyle name="SAPBEXformats 2 2 5 6" xfId="36887"/>
    <cellStyle name="SAPBEXformats 2 2 5 7" xfId="36888"/>
    <cellStyle name="SAPBEXformats 2 2 5 8" xfId="36889"/>
    <cellStyle name="SAPBEXformats 2 2 5 9" xfId="36890"/>
    <cellStyle name="SAPBEXformats 2 2 6" xfId="973"/>
    <cellStyle name="SAPBEXformats 2 2 6 10" xfId="36891"/>
    <cellStyle name="SAPBEXformats 2 2 6 11" xfId="36892"/>
    <cellStyle name="SAPBEXformats 2 2 6 12" xfId="36893"/>
    <cellStyle name="SAPBEXformats 2 2 6 13" xfId="36894"/>
    <cellStyle name="SAPBEXformats 2 2 6 14" xfId="36895"/>
    <cellStyle name="SAPBEXformats 2 2 6 15" xfId="36896"/>
    <cellStyle name="SAPBEXformats 2 2 6 16" xfId="36897"/>
    <cellStyle name="SAPBEXformats 2 2 6 17" xfId="36898"/>
    <cellStyle name="SAPBEXformats 2 2 6 18" xfId="36899"/>
    <cellStyle name="SAPBEXformats 2 2 6 19" xfId="36900"/>
    <cellStyle name="SAPBEXformats 2 2 6 2" xfId="1965"/>
    <cellStyle name="SAPBEXformats 2 2 6 2 2" xfId="11678"/>
    <cellStyle name="SAPBEXformats 2 2 6 2 2 2" xfId="11679"/>
    <cellStyle name="SAPBEXformats 2 2 6 2 2 2 2" xfId="11680"/>
    <cellStyle name="SAPBEXformats 2 2 6 2 2 2 2 2" xfId="11681"/>
    <cellStyle name="SAPBEXformats 2 2 6 2 2 2 3" xfId="11682"/>
    <cellStyle name="SAPBEXformats 2 2 6 2 2 3" xfId="11683"/>
    <cellStyle name="SAPBEXformats 2 2 6 2 2 3 2" xfId="11684"/>
    <cellStyle name="SAPBEXformats 2 2 6 2 2 3 2 2" xfId="11685"/>
    <cellStyle name="SAPBEXformats 2 2 6 2 2 4" xfId="11686"/>
    <cellStyle name="SAPBEXformats 2 2 6 2 2 4 2" xfId="11687"/>
    <cellStyle name="SAPBEXformats 2 2 6 2 3" xfId="11688"/>
    <cellStyle name="SAPBEXformats 2 2 6 2 3 2" xfId="11689"/>
    <cellStyle name="SAPBEXformats 2 2 6 2 3 2 2" xfId="11690"/>
    <cellStyle name="SAPBEXformats 2 2 6 2 3 3" xfId="11691"/>
    <cellStyle name="SAPBEXformats 2 2 6 2 4" xfId="11692"/>
    <cellStyle name="SAPBEXformats 2 2 6 2 4 2" xfId="11693"/>
    <cellStyle name="SAPBEXformats 2 2 6 2 4 2 2" xfId="11694"/>
    <cellStyle name="SAPBEXformats 2 2 6 2 5" xfId="11695"/>
    <cellStyle name="SAPBEXformats 2 2 6 2 5 2" xfId="11696"/>
    <cellStyle name="SAPBEXformats 2 2 6 2 6" xfId="36901"/>
    <cellStyle name="SAPBEXformats 2 2 6 2 7" xfId="36902"/>
    <cellStyle name="SAPBEXformats 2 2 6 2 8" xfId="49829"/>
    <cellStyle name="SAPBEXformats 2 2 6 20" xfId="36903"/>
    <cellStyle name="SAPBEXformats 2 2 6 21" xfId="36904"/>
    <cellStyle name="SAPBEXformats 2 2 6 22" xfId="36905"/>
    <cellStyle name="SAPBEXformats 2 2 6 23" xfId="36906"/>
    <cellStyle name="SAPBEXformats 2 2 6 24" xfId="36907"/>
    <cellStyle name="SAPBEXformats 2 2 6 25" xfId="36908"/>
    <cellStyle name="SAPBEXformats 2 2 6 26" xfId="36909"/>
    <cellStyle name="SAPBEXformats 2 2 6 27" xfId="36910"/>
    <cellStyle name="SAPBEXformats 2 2 6 28" xfId="48529"/>
    <cellStyle name="SAPBEXformats 2 2 6 29" xfId="49314"/>
    <cellStyle name="SAPBEXformats 2 2 6 3" xfId="36911"/>
    <cellStyle name="SAPBEXformats 2 2 6 4" xfId="36912"/>
    <cellStyle name="SAPBEXformats 2 2 6 5" xfId="36913"/>
    <cellStyle name="SAPBEXformats 2 2 6 6" xfId="36914"/>
    <cellStyle name="SAPBEXformats 2 2 6 7" xfId="36915"/>
    <cellStyle name="SAPBEXformats 2 2 6 8" xfId="36916"/>
    <cellStyle name="SAPBEXformats 2 2 6 9" xfId="36917"/>
    <cellStyle name="SAPBEXformats 2 2 7" xfId="1966"/>
    <cellStyle name="SAPBEXformats 2 2 7 2" xfId="11697"/>
    <cellStyle name="SAPBEXformats 2 2 7 2 2" xfId="11698"/>
    <cellStyle name="SAPBEXformats 2 2 7 2 2 2" xfId="11699"/>
    <cellStyle name="SAPBEXformats 2 2 7 2 2 2 2" xfId="11700"/>
    <cellStyle name="SAPBEXformats 2 2 7 2 2 3" xfId="11701"/>
    <cellStyle name="SAPBEXformats 2 2 7 2 3" xfId="11702"/>
    <cellStyle name="SAPBEXformats 2 2 7 2 3 2" xfId="11703"/>
    <cellStyle name="SAPBEXformats 2 2 7 2 3 2 2" xfId="11704"/>
    <cellStyle name="SAPBEXformats 2 2 7 2 4" xfId="11705"/>
    <cellStyle name="SAPBEXformats 2 2 7 2 4 2" xfId="11706"/>
    <cellStyle name="SAPBEXformats 2 2 7 3" xfId="11707"/>
    <cellStyle name="SAPBEXformats 2 2 7 3 2" xfId="11708"/>
    <cellStyle name="SAPBEXformats 2 2 7 3 2 2" xfId="11709"/>
    <cellStyle name="SAPBEXformats 2 2 7 3 3" xfId="11710"/>
    <cellStyle name="SAPBEXformats 2 2 7 4" xfId="11711"/>
    <cellStyle name="SAPBEXformats 2 2 7 4 2" xfId="11712"/>
    <cellStyle name="SAPBEXformats 2 2 7 4 2 2" xfId="11713"/>
    <cellStyle name="SAPBEXformats 2 2 7 5" xfId="11714"/>
    <cellStyle name="SAPBEXformats 2 2 7 5 2" xfId="11715"/>
    <cellStyle name="SAPBEXformats 2 2 7 6" xfId="36918"/>
    <cellStyle name="SAPBEXformats 2 2 7 7" xfId="36919"/>
    <cellStyle name="SAPBEXformats 2 2 7 8" xfId="49824"/>
    <cellStyle name="SAPBEXformats 2 2 8" xfId="36920"/>
    <cellStyle name="SAPBEXformats 2 2 9" xfId="36921"/>
    <cellStyle name="SAPBEXformats 2 20" xfId="36922"/>
    <cellStyle name="SAPBEXformats 2 21" xfId="36923"/>
    <cellStyle name="SAPBEXformats 2 22" xfId="36924"/>
    <cellStyle name="SAPBEXformats 2 23" xfId="36925"/>
    <cellStyle name="SAPBEXformats 2 24" xfId="36926"/>
    <cellStyle name="SAPBEXformats 2 25" xfId="36927"/>
    <cellStyle name="SAPBEXformats 2 26" xfId="36928"/>
    <cellStyle name="SAPBEXformats 2 27" xfId="36929"/>
    <cellStyle name="SAPBEXformats 2 28" xfId="36930"/>
    <cellStyle name="SAPBEXformats 2 29" xfId="36931"/>
    <cellStyle name="SAPBEXformats 2 3" xfId="974"/>
    <cellStyle name="SAPBEXformats 2 3 10" xfId="36932"/>
    <cellStyle name="SAPBEXformats 2 3 11" xfId="36933"/>
    <cellStyle name="SAPBEXformats 2 3 12" xfId="36934"/>
    <cellStyle name="SAPBEXformats 2 3 13" xfId="36935"/>
    <cellStyle name="SAPBEXformats 2 3 14" xfId="36936"/>
    <cellStyle name="SAPBEXformats 2 3 15" xfId="36937"/>
    <cellStyle name="SAPBEXformats 2 3 16" xfId="36938"/>
    <cellStyle name="SAPBEXformats 2 3 17" xfId="36939"/>
    <cellStyle name="SAPBEXformats 2 3 18" xfId="36940"/>
    <cellStyle name="SAPBEXformats 2 3 19" xfId="36941"/>
    <cellStyle name="SAPBEXformats 2 3 2" xfId="1967"/>
    <cellStyle name="SAPBEXformats 2 3 2 2" xfId="11716"/>
    <cellStyle name="SAPBEXformats 2 3 2 2 2" xfId="11717"/>
    <cellStyle name="SAPBEXformats 2 3 2 2 2 2" xfId="11718"/>
    <cellStyle name="SAPBEXformats 2 3 2 2 2 2 2" xfId="11719"/>
    <cellStyle name="SAPBEXformats 2 3 2 2 2 3" xfId="11720"/>
    <cellStyle name="SAPBEXformats 2 3 2 2 3" xfId="11721"/>
    <cellStyle name="SAPBEXformats 2 3 2 2 3 2" xfId="11722"/>
    <cellStyle name="SAPBEXformats 2 3 2 2 3 2 2" xfId="11723"/>
    <cellStyle name="SAPBEXformats 2 3 2 2 4" xfId="11724"/>
    <cellStyle name="SAPBEXformats 2 3 2 2 4 2" xfId="11725"/>
    <cellStyle name="SAPBEXformats 2 3 2 3" xfId="11726"/>
    <cellStyle name="SAPBEXformats 2 3 2 3 2" xfId="11727"/>
    <cellStyle name="SAPBEXformats 2 3 2 3 2 2" xfId="11728"/>
    <cellStyle name="SAPBEXformats 2 3 2 3 3" xfId="11729"/>
    <cellStyle name="SAPBEXformats 2 3 2 4" xfId="11730"/>
    <cellStyle name="SAPBEXformats 2 3 2 4 2" xfId="11731"/>
    <cellStyle name="SAPBEXformats 2 3 2 4 2 2" xfId="11732"/>
    <cellStyle name="SAPBEXformats 2 3 2 5" xfId="11733"/>
    <cellStyle name="SAPBEXformats 2 3 2 5 2" xfId="11734"/>
    <cellStyle name="SAPBEXformats 2 3 2 6" xfId="36942"/>
    <cellStyle name="SAPBEXformats 2 3 2 7" xfId="36943"/>
    <cellStyle name="SAPBEXformats 2 3 2 8" xfId="49830"/>
    <cellStyle name="SAPBEXformats 2 3 20" xfId="36944"/>
    <cellStyle name="SAPBEXformats 2 3 21" xfId="36945"/>
    <cellStyle name="SAPBEXformats 2 3 22" xfId="36946"/>
    <cellStyle name="SAPBEXformats 2 3 23" xfId="36947"/>
    <cellStyle name="SAPBEXformats 2 3 24" xfId="36948"/>
    <cellStyle name="SAPBEXformats 2 3 25" xfId="36949"/>
    <cellStyle name="SAPBEXformats 2 3 26" xfId="36950"/>
    <cellStyle name="SAPBEXformats 2 3 27" xfId="36951"/>
    <cellStyle name="SAPBEXformats 2 3 28" xfId="48530"/>
    <cellStyle name="SAPBEXformats 2 3 29" xfId="49315"/>
    <cellStyle name="SAPBEXformats 2 3 3" xfId="36952"/>
    <cellStyle name="SAPBEXformats 2 3 4" xfId="36953"/>
    <cellStyle name="SAPBEXformats 2 3 5" xfId="36954"/>
    <cellStyle name="SAPBEXformats 2 3 6" xfId="36955"/>
    <cellStyle name="SAPBEXformats 2 3 7" xfId="36956"/>
    <cellStyle name="SAPBEXformats 2 3 8" xfId="36957"/>
    <cellStyle name="SAPBEXformats 2 3 9" xfId="36958"/>
    <cellStyle name="SAPBEXformats 2 30" xfId="36959"/>
    <cellStyle name="SAPBEXformats 2 31" xfId="36960"/>
    <cellStyle name="SAPBEXformats 2 32" xfId="36961"/>
    <cellStyle name="SAPBEXformats 2 33" xfId="48531"/>
    <cellStyle name="SAPBEXformats 2 34" xfId="49308"/>
    <cellStyle name="SAPBEXformats 2 4" xfId="975"/>
    <cellStyle name="SAPBEXformats 2 4 10" xfId="36962"/>
    <cellStyle name="SAPBEXformats 2 4 11" xfId="36963"/>
    <cellStyle name="SAPBEXformats 2 4 12" xfId="36964"/>
    <cellStyle name="SAPBEXformats 2 4 13" xfId="36965"/>
    <cellStyle name="SAPBEXformats 2 4 14" xfId="36966"/>
    <cellStyle name="SAPBEXformats 2 4 15" xfId="36967"/>
    <cellStyle name="SAPBEXformats 2 4 16" xfId="36968"/>
    <cellStyle name="SAPBEXformats 2 4 17" xfId="36969"/>
    <cellStyle name="SAPBEXformats 2 4 18" xfId="36970"/>
    <cellStyle name="SAPBEXformats 2 4 19" xfId="36971"/>
    <cellStyle name="SAPBEXformats 2 4 2" xfId="1968"/>
    <cellStyle name="SAPBEXformats 2 4 2 2" xfId="11735"/>
    <cellStyle name="SAPBEXformats 2 4 2 2 2" xfId="11736"/>
    <cellStyle name="SAPBEXformats 2 4 2 2 2 2" xfId="11737"/>
    <cellStyle name="SAPBEXformats 2 4 2 2 2 2 2" xfId="11738"/>
    <cellStyle name="SAPBEXformats 2 4 2 2 2 3" xfId="11739"/>
    <cellStyle name="SAPBEXformats 2 4 2 2 3" xfId="11740"/>
    <cellStyle name="SAPBEXformats 2 4 2 2 3 2" xfId="11741"/>
    <cellStyle name="SAPBEXformats 2 4 2 2 3 2 2" xfId="11742"/>
    <cellStyle name="SAPBEXformats 2 4 2 2 4" xfId="11743"/>
    <cellStyle name="SAPBEXformats 2 4 2 2 4 2" xfId="11744"/>
    <cellStyle name="SAPBEXformats 2 4 2 3" xfId="11745"/>
    <cellStyle name="SAPBEXformats 2 4 2 3 2" xfId="11746"/>
    <cellStyle name="SAPBEXformats 2 4 2 3 2 2" xfId="11747"/>
    <cellStyle name="SAPBEXformats 2 4 2 3 3" xfId="11748"/>
    <cellStyle name="SAPBEXformats 2 4 2 4" xfId="11749"/>
    <cellStyle name="SAPBEXformats 2 4 2 4 2" xfId="11750"/>
    <cellStyle name="SAPBEXformats 2 4 2 4 2 2" xfId="11751"/>
    <cellStyle name="SAPBEXformats 2 4 2 5" xfId="11752"/>
    <cellStyle name="SAPBEXformats 2 4 2 5 2" xfId="11753"/>
    <cellStyle name="SAPBEXformats 2 4 2 6" xfId="36972"/>
    <cellStyle name="SAPBEXformats 2 4 2 7" xfId="36973"/>
    <cellStyle name="SAPBEXformats 2 4 2 8" xfId="49831"/>
    <cellStyle name="SAPBEXformats 2 4 20" xfId="36974"/>
    <cellStyle name="SAPBEXformats 2 4 21" xfId="36975"/>
    <cellStyle name="SAPBEXformats 2 4 22" xfId="36976"/>
    <cellStyle name="SAPBEXformats 2 4 23" xfId="36977"/>
    <cellStyle name="SAPBEXformats 2 4 24" xfId="36978"/>
    <cellStyle name="SAPBEXformats 2 4 25" xfId="36979"/>
    <cellStyle name="SAPBEXformats 2 4 26" xfId="36980"/>
    <cellStyle name="SAPBEXformats 2 4 27" xfId="36981"/>
    <cellStyle name="SAPBEXformats 2 4 28" xfId="48532"/>
    <cellStyle name="SAPBEXformats 2 4 29" xfId="49316"/>
    <cellStyle name="SAPBEXformats 2 4 3" xfId="36982"/>
    <cellStyle name="SAPBEXformats 2 4 4" xfId="36983"/>
    <cellStyle name="SAPBEXformats 2 4 5" xfId="36984"/>
    <cellStyle name="SAPBEXformats 2 4 6" xfId="36985"/>
    <cellStyle name="SAPBEXformats 2 4 7" xfId="36986"/>
    <cellStyle name="SAPBEXformats 2 4 8" xfId="36987"/>
    <cellStyle name="SAPBEXformats 2 4 9" xfId="36988"/>
    <cellStyle name="SAPBEXformats 2 5" xfId="976"/>
    <cellStyle name="SAPBEXformats 2 5 10" xfId="36989"/>
    <cellStyle name="SAPBEXformats 2 5 11" xfId="36990"/>
    <cellStyle name="SAPBEXformats 2 5 12" xfId="36991"/>
    <cellStyle name="SAPBEXformats 2 5 13" xfId="36992"/>
    <cellStyle name="SAPBEXformats 2 5 14" xfId="36993"/>
    <cellStyle name="SAPBEXformats 2 5 15" xfId="36994"/>
    <cellStyle name="SAPBEXformats 2 5 16" xfId="36995"/>
    <cellStyle name="SAPBEXformats 2 5 17" xfId="36996"/>
    <cellStyle name="SAPBEXformats 2 5 18" xfId="36997"/>
    <cellStyle name="SAPBEXformats 2 5 19" xfId="36998"/>
    <cellStyle name="SAPBEXformats 2 5 2" xfId="1969"/>
    <cellStyle name="SAPBEXformats 2 5 2 2" xfId="11754"/>
    <cellStyle name="SAPBEXformats 2 5 2 2 2" xfId="11755"/>
    <cellStyle name="SAPBEXformats 2 5 2 2 2 2" xfId="11756"/>
    <cellStyle name="SAPBEXformats 2 5 2 2 2 2 2" xfId="11757"/>
    <cellStyle name="SAPBEXformats 2 5 2 2 2 3" xfId="11758"/>
    <cellStyle name="SAPBEXformats 2 5 2 2 3" xfId="11759"/>
    <cellStyle name="SAPBEXformats 2 5 2 2 3 2" xfId="11760"/>
    <cellStyle name="SAPBEXformats 2 5 2 2 3 2 2" xfId="11761"/>
    <cellStyle name="SAPBEXformats 2 5 2 2 4" xfId="11762"/>
    <cellStyle name="SAPBEXformats 2 5 2 2 4 2" xfId="11763"/>
    <cellStyle name="SAPBEXformats 2 5 2 3" xfId="11764"/>
    <cellStyle name="SAPBEXformats 2 5 2 3 2" xfId="11765"/>
    <cellStyle name="SAPBEXformats 2 5 2 3 2 2" xfId="11766"/>
    <cellStyle name="SAPBEXformats 2 5 2 3 3" xfId="11767"/>
    <cellStyle name="SAPBEXformats 2 5 2 4" xfId="11768"/>
    <cellStyle name="SAPBEXformats 2 5 2 4 2" xfId="11769"/>
    <cellStyle name="SAPBEXformats 2 5 2 4 2 2" xfId="11770"/>
    <cellStyle name="SAPBEXformats 2 5 2 5" xfId="11771"/>
    <cellStyle name="SAPBEXformats 2 5 2 5 2" xfId="11772"/>
    <cellStyle name="SAPBEXformats 2 5 2 6" xfId="36999"/>
    <cellStyle name="SAPBEXformats 2 5 2 7" xfId="37000"/>
    <cellStyle name="SAPBEXformats 2 5 2 8" xfId="49832"/>
    <cellStyle name="SAPBEXformats 2 5 20" xfId="37001"/>
    <cellStyle name="SAPBEXformats 2 5 21" xfId="37002"/>
    <cellStyle name="SAPBEXformats 2 5 22" xfId="37003"/>
    <cellStyle name="SAPBEXformats 2 5 23" xfId="37004"/>
    <cellStyle name="SAPBEXformats 2 5 24" xfId="37005"/>
    <cellStyle name="SAPBEXformats 2 5 25" xfId="37006"/>
    <cellStyle name="SAPBEXformats 2 5 26" xfId="37007"/>
    <cellStyle name="SAPBEXformats 2 5 27" xfId="37008"/>
    <cellStyle name="SAPBEXformats 2 5 28" xfId="48533"/>
    <cellStyle name="SAPBEXformats 2 5 29" xfId="49317"/>
    <cellStyle name="SAPBEXformats 2 5 3" xfId="37009"/>
    <cellStyle name="SAPBEXformats 2 5 4" xfId="37010"/>
    <cellStyle name="SAPBEXformats 2 5 5" xfId="37011"/>
    <cellStyle name="SAPBEXformats 2 5 6" xfId="37012"/>
    <cellStyle name="SAPBEXformats 2 5 7" xfId="37013"/>
    <cellStyle name="SAPBEXformats 2 5 8" xfId="37014"/>
    <cellStyle name="SAPBEXformats 2 5 9" xfId="37015"/>
    <cellStyle name="SAPBEXformats 2 6" xfId="977"/>
    <cellStyle name="SAPBEXformats 2 6 10" xfId="37016"/>
    <cellStyle name="SAPBEXformats 2 6 11" xfId="37017"/>
    <cellStyle name="SAPBEXformats 2 6 12" xfId="37018"/>
    <cellStyle name="SAPBEXformats 2 6 13" xfId="37019"/>
    <cellStyle name="SAPBEXformats 2 6 14" xfId="37020"/>
    <cellStyle name="SAPBEXformats 2 6 15" xfId="37021"/>
    <cellStyle name="SAPBEXformats 2 6 16" xfId="37022"/>
    <cellStyle name="SAPBEXformats 2 6 17" xfId="37023"/>
    <cellStyle name="SAPBEXformats 2 6 18" xfId="37024"/>
    <cellStyle name="SAPBEXformats 2 6 19" xfId="37025"/>
    <cellStyle name="SAPBEXformats 2 6 2" xfId="1970"/>
    <cellStyle name="SAPBEXformats 2 6 2 2" xfId="11773"/>
    <cellStyle name="SAPBEXformats 2 6 2 2 2" xfId="11774"/>
    <cellStyle name="SAPBEXformats 2 6 2 2 2 2" xfId="11775"/>
    <cellStyle name="SAPBEXformats 2 6 2 2 2 2 2" xfId="11776"/>
    <cellStyle name="SAPBEXformats 2 6 2 2 2 3" xfId="11777"/>
    <cellStyle name="SAPBEXformats 2 6 2 2 3" xfId="11778"/>
    <cellStyle name="SAPBEXformats 2 6 2 2 3 2" xfId="11779"/>
    <cellStyle name="SAPBEXformats 2 6 2 2 3 2 2" xfId="11780"/>
    <cellStyle name="SAPBEXformats 2 6 2 2 4" xfId="11781"/>
    <cellStyle name="SAPBEXformats 2 6 2 2 4 2" xfId="11782"/>
    <cellStyle name="SAPBEXformats 2 6 2 3" xfId="11783"/>
    <cellStyle name="SAPBEXformats 2 6 2 3 2" xfId="11784"/>
    <cellStyle name="SAPBEXformats 2 6 2 3 2 2" xfId="11785"/>
    <cellStyle name="SAPBEXformats 2 6 2 3 3" xfId="11786"/>
    <cellStyle name="SAPBEXformats 2 6 2 4" xfId="11787"/>
    <cellStyle name="SAPBEXformats 2 6 2 4 2" xfId="11788"/>
    <cellStyle name="SAPBEXformats 2 6 2 4 2 2" xfId="11789"/>
    <cellStyle name="SAPBEXformats 2 6 2 5" xfId="11790"/>
    <cellStyle name="SAPBEXformats 2 6 2 5 2" xfId="11791"/>
    <cellStyle name="SAPBEXformats 2 6 2 6" xfId="37026"/>
    <cellStyle name="SAPBEXformats 2 6 2 7" xfId="37027"/>
    <cellStyle name="SAPBEXformats 2 6 2 8" xfId="49833"/>
    <cellStyle name="SAPBEXformats 2 6 20" xfId="37028"/>
    <cellStyle name="SAPBEXformats 2 6 21" xfId="37029"/>
    <cellStyle name="SAPBEXformats 2 6 22" xfId="37030"/>
    <cellStyle name="SAPBEXformats 2 6 23" xfId="37031"/>
    <cellStyle name="SAPBEXformats 2 6 24" xfId="37032"/>
    <cellStyle name="SAPBEXformats 2 6 25" xfId="37033"/>
    <cellStyle name="SAPBEXformats 2 6 26" xfId="37034"/>
    <cellStyle name="SAPBEXformats 2 6 27" xfId="37035"/>
    <cellStyle name="SAPBEXformats 2 6 28" xfId="48534"/>
    <cellStyle name="SAPBEXformats 2 6 29" xfId="49318"/>
    <cellStyle name="SAPBEXformats 2 6 3" xfId="37036"/>
    <cellStyle name="SAPBEXformats 2 6 4" xfId="37037"/>
    <cellStyle name="SAPBEXformats 2 6 5" xfId="37038"/>
    <cellStyle name="SAPBEXformats 2 6 6" xfId="37039"/>
    <cellStyle name="SAPBEXformats 2 6 7" xfId="37040"/>
    <cellStyle name="SAPBEXformats 2 6 8" xfId="37041"/>
    <cellStyle name="SAPBEXformats 2 6 9" xfId="37042"/>
    <cellStyle name="SAPBEXformats 2 7" xfId="1971"/>
    <cellStyle name="SAPBEXformats 2 7 2" xfId="11792"/>
    <cellStyle name="SAPBEXformats 2 7 2 2" xfId="11793"/>
    <cellStyle name="SAPBEXformats 2 7 2 2 2" xfId="11794"/>
    <cellStyle name="SAPBEXformats 2 7 2 2 2 2" xfId="11795"/>
    <cellStyle name="SAPBEXformats 2 7 2 2 3" xfId="11796"/>
    <cellStyle name="SAPBEXformats 2 7 2 3" xfId="11797"/>
    <cellStyle name="SAPBEXformats 2 7 2 3 2" xfId="11798"/>
    <cellStyle name="SAPBEXformats 2 7 2 3 2 2" xfId="11799"/>
    <cellStyle name="SAPBEXformats 2 7 2 4" xfId="11800"/>
    <cellStyle name="SAPBEXformats 2 7 2 4 2" xfId="11801"/>
    <cellStyle name="SAPBEXformats 2 7 3" xfId="11802"/>
    <cellStyle name="SAPBEXformats 2 7 3 2" xfId="11803"/>
    <cellStyle name="SAPBEXformats 2 7 3 2 2" xfId="11804"/>
    <cellStyle name="SAPBEXformats 2 7 3 3" xfId="11805"/>
    <cellStyle name="SAPBEXformats 2 7 4" xfId="11806"/>
    <cellStyle name="SAPBEXformats 2 7 4 2" xfId="11807"/>
    <cellStyle name="SAPBEXformats 2 7 4 2 2" xfId="11808"/>
    <cellStyle name="SAPBEXformats 2 7 5" xfId="11809"/>
    <cellStyle name="SAPBEXformats 2 7 5 2" xfId="11810"/>
    <cellStyle name="SAPBEXformats 2 7 6" xfId="37043"/>
    <cellStyle name="SAPBEXformats 2 7 7" xfId="37044"/>
    <cellStyle name="SAPBEXformats 2 7 8" xfId="49823"/>
    <cellStyle name="SAPBEXformats 2 8" xfId="37045"/>
    <cellStyle name="SAPBEXformats 2 9" xfId="37046"/>
    <cellStyle name="SAPBEXformats 20" xfId="37047"/>
    <cellStyle name="SAPBEXformats 21" xfId="37048"/>
    <cellStyle name="SAPBEXformats 22" xfId="37049"/>
    <cellStyle name="SAPBEXformats 23" xfId="37050"/>
    <cellStyle name="SAPBEXformats 24" xfId="37051"/>
    <cellStyle name="SAPBEXformats 25" xfId="37052"/>
    <cellStyle name="SAPBEXformats 26" xfId="37053"/>
    <cellStyle name="SAPBEXformats 27" xfId="37054"/>
    <cellStyle name="SAPBEXformats 28" xfId="37055"/>
    <cellStyle name="SAPBEXformats 29" xfId="37056"/>
    <cellStyle name="SAPBEXformats 3" xfId="533"/>
    <cellStyle name="SAPBEXformats 3 10" xfId="37057"/>
    <cellStyle name="SAPBEXformats 3 11" xfId="37058"/>
    <cellStyle name="SAPBEXformats 3 12" xfId="37059"/>
    <cellStyle name="SAPBEXformats 3 13" xfId="37060"/>
    <cellStyle name="SAPBEXformats 3 14" xfId="37061"/>
    <cellStyle name="SAPBEXformats 3 15" xfId="37062"/>
    <cellStyle name="SAPBEXformats 3 16" xfId="37063"/>
    <cellStyle name="SAPBEXformats 3 17" xfId="37064"/>
    <cellStyle name="SAPBEXformats 3 18" xfId="37065"/>
    <cellStyle name="SAPBEXformats 3 19" xfId="37066"/>
    <cellStyle name="SAPBEXformats 3 2" xfId="978"/>
    <cellStyle name="SAPBEXformats 3 2 10" xfId="37067"/>
    <cellStyle name="SAPBEXformats 3 2 11" xfId="37068"/>
    <cellStyle name="SAPBEXformats 3 2 12" xfId="37069"/>
    <cellStyle name="SAPBEXformats 3 2 13" xfId="37070"/>
    <cellStyle name="SAPBEXformats 3 2 14" xfId="37071"/>
    <cellStyle name="SAPBEXformats 3 2 15" xfId="37072"/>
    <cellStyle name="SAPBEXformats 3 2 16" xfId="37073"/>
    <cellStyle name="SAPBEXformats 3 2 17" xfId="37074"/>
    <cellStyle name="SAPBEXformats 3 2 18" xfId="37075"/>
    <cellStyle name="SAPBEXformats 3 2 19" xfId="37076"/>
    <cellStyle name="SAPBEXformats 3 2 2" xfId="1972"/>
    <cellStyle name="SAPBEXformats 3 2 2 2" xfId="11811"/>
    <cellStyle name="SAPBEXformats 3 2 2 2 2" xfId="11812"/>
    <cellStyle name="SAPBEXformats 3 2 2 2 2 2" xfId="11813"/>
    <cellStyle name="SAPBEXformats 3 2 2 2 2 2 2" xfId="11814"/>
    <cellStyle name="SAPBEXformats 3 2 2 2 2 3" xfId="11815"/>
    <cellStyle name="SAPBEXformats 3 2 2 2 3" xfId="11816"/>
    <cellStyle name="SAPBEXformats 3 2 2 2 3 2" xfId="11817"/>
    <cellStyle name="SAPBEXformats 3 2 2 2 3 2 2" xfId="11818"/>
    <cellStyle name="SAPBEXformats 3 2 2 2 4" xfId="11819"/>
    <cellStyle name="SAPBEXformats 3 2 2 2 4 2" xfId="11820"/>
    <cellStyle name="SAPBEXformats 3 2 2 3" xfId="11821"/>
    <cellStyle name="SAPBEXformats 3 2 2 3 2" xfId="11822"/>
    <cellStyle name="SAPBEXformats 3 2 2 3 2 2" xfId="11823"/>
    <cellStyle name="SAPBEXformats 3 2 2 3 3" xfId="11824"/>
    <cellStyle name="SAPBEXformats 3 2 2 4" xfId="11825"/>
    <cellStyle name="SAPBEXformats 3 2 2 4 2" xfId="11826"/>
    <cellStyle name="SAPBEXformats 3 2 2 4 2 2" xfId="11827"/>
    <cellStyle name="SAPBEXformats 3 2 2 5" xfId="11828"/>
    <cellStyle name="SAPBEXformats 3 2 2 5 2" xfId="11829"/>
    <cellStyle name="SAPBEXformats 3 2 2 6" xfId="37077"/>
    <cellStyle name="SAPBEXformats 3 2 2 7" xfId="37078"/>
    <cellStyle name="SAPBEXformats 3 2 2 8" xfId="49835"/>
    <cellStyle name="SAPBEXformats 3 2 20" xfId="37079"/>
    <cellStyle name="SAPBEXformats 3 2 21" xfId="37080"/>
    <cellStyle name="SAPBEXformats 3 2 22" xfId="37081"/>
    <cellStyle name="SAPBEXformats 3 2 23" xfId="37082"/>
    <cellStyle name="SAPBEXformats 3 2 24" xfId="37083"/>
    <cellStyle name="SAPBEXformats 3 2 25" xfId="37084"/>
    <cellStyle name="SAPBEXformats 3 2 26" xfId="37085"/>
    <cellStyle name="SAPBEXformats 3 2 27" xfId="37086"/>
    <cellStyle name="SAPBEXformats 3 2 28" xfId="48535"/>
    <cellStyle name="SAPBEXformats 3 2 29" xfId="49320"/>
    <cellStyle name="SAPBEXformats 3 2 3" xfId="37087"/>
    <cellStyle name="SAPBEXformats 3 2 4" xfId="37088"/>
    <cellStyle name="SAPBEXformats 3 2 5" xfId="37089"/>
    <cellStyle name="SAPBEXformats 3 2 6" xfId="37090"/>
    <cellStyle name="SAPBEXformats 3 2 7" xfId="37091"/>
    <cellStyle name="SAPBEXformats 3 2 8" xfId="37092"/>
    <cellStyle name="SAPBEXformats 3 2 9" xfId="37093"/>
    <cellStyle name="SAPBEXformats 3 20" xfId="37094"/>
    <cellStyle name="SAPBEXformats 3 21" xfId="37095"/>
    <cellStyle name="SAPBEXformats 3 22" xfId="37096"/>
    <cellStyle name="SAPBEXformats 3 23" xfId="37097"/>
    <cellStyle name="SAPBEXformats 3 24" xfId="37098"/>
    <cellStyle name="SAPBEXformats 3 25" xfId="37099"/>
    <cellStyle name="SAPBEXformats 3 26" xfId="37100"/>
    <cellStyle name="SAPBEXformats 3 27" xfId="37101"/>
    <cellStyle name="SAPBEXformats 3 28" xfId="37102"/>
    <cellStyle name="SAPBEXformats 3 29" xfId="37103"/>
    <cellStyle name="SAPBEXformats 3 3" xfId="979"/>
    <cellStyle name="SAPBEXformats 3 3 10" xfId="37104"/>
    <cellStyle name="SAPBEXformats 3 3 11" xfId="37105"/>
    <cellStyle name="SAPBEXformats 3 3 12" xfId="37106"/>
    <cellStyle name="SAPBEXformats 3 3 13" xfId="37107"/>
    <cellStyle name="SAPBEXformats 3 3 14" xfId="37108"/>
    <cellStyle name="SAPBEXformats 3 3 15" xfId="37109"/>
    <cellStyle name="SAPBEXformats 3 3 16" xfId="37110"/>
    <cellStyle name="SAPBEXformats 3 3 17" xfId="37111"/>
    <cellStyle name="SAPBEXformats 3 3 18" xfId="37112"/>
    <cellStyle name="SAPBEXformats 3 3 19" xfId="37113"/>
    <cellStyle name="SAPBEXformats 3 3 2" xfId="1973"/>
    <cellStyle name="SAPBEXformats 3 3 2 2" xfId="11830"/>
    <cellStyle name="SAPBEXformats 3 3 2 2 2" xfId="11831"/>
    <cellStyle name="SAPBEXformats 3 3 2 2 2 2" xfId="11832"/>
    <cellStyle name="SAPBEXformats 3 3 2 2 2 2 2" xfId="11833"/>
    <cellStyle name="SAPBEXformats 3 3 2 2 2 3" xfId="11834"/>
    <cellStyle name="SAPBEXformats 3 3 2 2 3" xfId="11835"/>
    <cellStyle name="SAPBEXformats 3 3 2 2 3 2" xfId="11836"/>
    <cellStyle name="SAPBEXformats 3 3 2 2 3 2 2" xfId="11837"/>
    <cellStyle name="SAPBEXformats 3 3 2 2 4" xfId="11838"/>
    <cellStyle name="SAPBEXformats 3 3 2 2 4 2" xfId="11839"/>
    <cellStyle name="SAPBEXformats 3 3 2 3" xfId="11840"/>
    <cellStyle name="SAPBEXformats 3 3 2 3 2" xfId="11841"/>
    <cellStyle name="SAPBEXformats 3 3 2 3 2 2" xfId="11842"/>
    <cellStyle name="SAPBEXformats 3 3 2 3 3" xfId="11843"/>
    <cellStyle name="SAPBEXformats 3 3 2 4" xfId="11844"/>
    <cellStyle name="SAPBEXformats 3 3 2 4 2" xfId="11845"/>
    <cellStyle name="SAPBEXformats 3 3 2 4 2 2" xfId="11846"/>
    <cellStyle name="SAPBEXformats 3 3 2 5" xfId="11847"/>
    <cellStyle name="SAPBEXformats 3 3 2 5 2" xfId="11848"/>
    <cellStyle name="SAPBEXformats 3 3 2 6" xfId="37114"/>
    <cellStyle name="SAPBEXformats 3 3 2 7" xfId="37115"/>
    <cellStyle name="SAPBEXformats 3 3 2 8" xfId="49836"/>
    <cellStyle name="SAPBEXformats 3 3 20" xfId="37116"/>
    <cellStyle name="SAPBEXformats 3 3 21" xfId="37117"/>
    <cellStyle name="SAPBEXformats 3 3 22" xfId="37118"/>
    <cellStyle name="SAPBEXformats 3 3 23" xfId="37119"/>
    <cellStyle name="SAPBEXformats 3 3 24" xfId="37120"/>
    <cellStyle name="SAPBEXformats 3 3 25" xfId="37121"/>
    <cellStyle name="SAPBEXformats 3 3 26" xfId="37122"/>
    <cellStyle name="SAPBEXformats 3 3 27" xfId="37123"/>
    <cellStyle name="SAPBEXformats 3 3 28" xfId="48536"/>
    <cellStyle name="SAPBEXformats 3 3 29" xfId="49321"/>
    <cellStyle name="SAPBEXformats 3 3 3" xfId="37124"/>
    <cellStyle name="SAPBEXformats 3 3 4" xfId="37125"/>
    <cellStyle name="SAPBEXformats 3 3 5" xfId="37126"/>
    <cellStyle name="SAPBEXformats 3 3 6" xfId="37127"/>
    <cellStyle name="SAPBEXformats 3 3 7" xfId="37128"/>
    <cellStyle name="SAPBEXformats 3 3 8" xfId="37129"/>
    <cellStyle name="SAPBEXformats 3 3 9" xfId="37130"/>
    <cellStyle name="SAPBEXformats 3 30" xfId="37131"/>
    <cellStyle name="SAPBEXformats 3 31" xfId="37132"/>
    <cellStyle name="SAPBEXformats 3 32" xfId="37133"/>
    <cellStyle name="SAPBEXformats 3 33" xfId="48537"/>
    <cellStyle name="SAPBEXformats 3 34" xfId="49319"/>
    <cellStyle name="SAPBEXformats 3 4" xfId="980"/>
    <cellStyle name="SAPBEXformats 3 4 10" xfId="37134"/>
    <cellStyle name="SAPBEXformats 3 4 11" xfId="37135"/>
    <cellStyle name="SAPBEXformats 3 4 12" xfId="37136"/>
    <cellStyle name="SAPBEXformats 3 4 13" xfId="37137"/>
    <cellStyle name="SAPBEXformats 3 4 14" xfId="37138"/>
    <cellStyle name="SAPBEXformats 3 4 15" xfId="37139"/>
    <cellStyle name="SAPBEXformats 3 4 16" xfId="37140"/>
    <cellStyle name="SAPBEXformats 3 4 17" xfId="37141"/>
    <cellStyle name="SAPBEXformats 3 4 18" xfId="37142"/>
    <cellStyle name="SAPBEXformats 3 4 19" xfId="37143"/>
    <cellStyle name="SAPBEXformats 3 4 2" xfId="1974"/>
    <cellStyle name="SAPBEXformats 3 4 2 2" xfId="11849"/>
    <cellStyle name="SAPBEXformats 3 4 2 2 2" xfId="11850"/>
    <cellStyle name="SAPBEXformats 3 4 2 2 2 2" xfId="11851"/>
    <cellStyle name="SAPBEXformats 3 4 2 2 2 2 2" xfId="11852"/>
    <cellStyle name="SAPBEXformats 3 4 2 2 2 3" xfId="11853"/>
    <cellStyle name="SAPBEXformats 3 4 2 2 3" xfId="11854"/>
    <cellStyle name="SAPBEXformats 3 4 2 2 3 2" xfId="11855"/>
    <cellStyle name="SAPBEXformats 3 4 2 2 3 2 2" xfId="11856"/>
    <cellStyle name="SAPBEXformats 3 4 2 2 4" xfId="11857"/>
    <cellStyle name="SAPBEXformats 3 4 2 2 4 2" xfId="11858"/>
    <cellStyle name="SAPBEXformats 3 4 2 3" xfId="11859"/>
    <cellStyle name="SAPBEXformats 3 4 2 3 2" xfId="11860"/>
    <cellStyle name="SAPBEXformats 3 4 2 3 2 2" xfId="11861"/>
    <cellStyle name="SAPBEXformats 3 4 2 3 3" xfId="11862"/>
    <cellStyle name="SAPBEXformats 3 4 2 4" xfId="11863"/>
    <cellStyle name="SAPBEXformats 3 4 2 4 2" xfId="11864"/>
    <cellStyle name="SAPBEXformats 3 4 2 4 2 2" xfId="11865"/>
    <cellStyle name="SAPBEXformats 3 4 2 5" xfId="11866"/>
    <cellStyle name="SAPBEXformats 3 4 2 5 2" xfId="11867"/>
    <cellStyle name="SAPBEXformats 3 4 2 6" xfId="37144"/>
    <cellStyle name="SAPBEXformats 3 4 2 7" xfId="37145"/>
    <cellStyle name="SAPBEXformats 3 4 2 8" xfId="49837"/>
    <cellStyle name="SAPBEXformats 3 4 20" xfId="37146"/>
    <cellStyle name="SAPBEXformats 3 4 21" xfId="37147"/>
    <cellStyle name="SAPBEXformats 3 4 22" xfId="37148"/>
    <cellStyle name="SAPBEXformats 3 4 23" xfId="37149"/>
    <cellStyle name="SAPBEXformats 3 4 24" xfId="37150"/>
    <cellStyle name="SAPBEXformats 3 4 25" xfId="37151"/>
    <cellStyle name="SAPBEXformats 3 4 26" xfId="37152"/>
    <cellStyle name="SAPBEXformats 3 4 27" xfId="37153"/>
    <cellStyle name="SAPBEXformats 3 4 28" xfId="48538"/>
    <cellStyle name="SAPBEXformats 3 4 29" xfId="49322"/>
    <cellStyle name="SAPBEXformats 3 4 3" xfId="37154"/>
    <cellStyle name="SAPBEXformats 3 4 4" xfId="37155"/>
    <cellStyle name="SAPBEXformats 3 4 5" xfId="37156"/>
    <cellStyle name="SAPBEXformats 3 4 6" xfId="37157"/>
    <cellStyle name="SAPBEXformats 3 4 7" xfId="37158"/>
    <cellStyle name="SAPBEXformats 3 4 8" xfId="37159"/>
    <cellStyle name="SAPBEXformats 3 4 9" xfId="37160"/>
    <cellStyle name="SAPBEXformats 3 5" xfId="981"/>
    <cellStyle name="SAPBEXformats 3 5 10" xfId="37161"/>
    <cellStyle name="SAPBEXformats 3 5 11" xfId="37162"/>
    <cellStyle name="SAPBEXformats 3 5 12" xfId="37163"/>
    <cellStyle name="SAPBEXformats 3 5 13" xfId="37164"/>
    <cellStyle name="SAPBEXformats 3 5 14" xfId="37165"/>
    <cellStyle name="SAPBEXformats 3 5 15" xfId="37166"/>
    <cellStyle name="SAPBEXformats 3 5 16" xfId="37167"/>
    <cellStyle name="SAPBEXformats 3 5 17" xfId="37168"/>
    <cellStyle name="SAPBEXformats 3 5 18" xfId="37169"/>
    <cellStyle name="SAPBEXformats 3 5 19" xfId="37170"/>
    <cellStyle name="SAPBEXformats 3 5 2" xfId="1975"/>
    <cellStyle name="SAPBEXformats 3 5 2 2" xfId="11868"/>
    <cellStyle name="SAPBEXformats 3 5 2 2 2" xfId="11869"/>
    <cellStyle name="SAPBEXformats 3 5 2 2 2 2" xfId="11870"/>
    <cellStyle name="SAPBEXformats 3 5 2 2 2 2 2" xfId="11871"/>
    <cellStyle name="SAPBEXformats 3 5 2 2 2 3" xfId="11872"/>
    <cellStyle name="SAPBEXformats 3 5 2 2 3" xfId="11873"/>
    <cellStyle name="SAPBEXformats 3 5 2 2 3 2" xfId="11874"/>
    <cellStyle name="SAPBEXformats 3 5 2 2 3 2 2" xfId="11875"/>
    <cellStyle name="SAPBEXformats 3 5 2 2 4" xfId="11876"/>
    <cellStyle name="SAPBEXformats 3 5 2 2 4 2" xfId="11877"/>
    <cellStyle name="SAPBEXformats 3 5 2 3" xfId="11878"/>
    <cellStyle name="SAPBEXformats 3 5 2 3 2" xfId="11879"/>
    <cellStyle name="SAPBEXformats 3 5 2 3 2 2" xfId="11880"/>
    <cellStyle name="SAPBEXformats 3 5 2 3 3" xfId="11881"/>
    <cellStyle name="SAPBEXformats 3 5 2 4" xfId="11882"/>
    <cellStyle name="SAPBEXformats 3 5 2 4 2" xfId="11883"/>
    <cellStyle name="SAPBEXformats 3 5 2 4 2 2" xfId="11884"/>
    <cellStyle name="SAPBEXformats 3 5 2 5" xfId="11885"/>
    <cellStyle name="SAPBEXformats 3 5 2 5 2" xfId="11886"/>
    <cellStyle name="SAPBEXformats 3 5 2 6" xfId="37171"/>
    <cellStyle name="SAPBEXformats 3 5 2 7" xfId="37172"/>
    <cellStyle name="SAPBEXformats 3 5 2 8" xfId="49838"/>
    <cellStyle name="SAPBEXformats 3 5 20" xfId="37173"/>
    <cellStyle name="SAPBEXformats 3 5 21" xfId="37174"/>
    <cellStyle name="SAPBEXformats 3 5 22" xfId="37175"/>
    <cellStyle name="SAPBEXformats 3 5 23" xfId="37176"/>
    <cellStyle name="SAPBEXformats 3 5 24" xfId="37177"/>
    <cellStyle name="SAPBEXformats 3 5 25" xfId="37178"/>
    <cellStyle name="SAPBEXformats 3 5 26" xfId="37179"/>
    <cellStyle name="SAPBEXformats 3 5 27" xfId="37180"/>
    <cellStyle name="SAPBEXformats 3 5 28" xfId="48539"/>
    <cellStyle name="SAPBEXformats 3 5 29" xfId="49323"/>
    <cellStyle name="SAPBEXformats 3 5 3" xfId="37181"/>
    <cellStyle name="SAPBEXformats 3 5 4" xfId="37182"/>
    <cellStyle name="SAPBEXformats 3 5 5" xfId="37183"/>
    <cellStyle name="SAPBEXformats 3 5 6" xfId="37184"/>
    <cellStyle name="SAPBEXformats 3 5 7" xfId="37185"/>
    <cellStyle name="SAPBEXformats 3 5 8" xfId="37186"/>
    <cellStyle name="SAPBEXformats 3 5 9" xfId="37187"/>
    <cellStyle name="SAPBEXformats 3 6" xfId="982"/>
    <cellStyle name="SAPBEXformats 3 6 10" xfId="37188"/>
    <cellStyle name="SAPBEXformats 3 6 11" xfId="37189"/>
    <cellStyle name="SAPBEXformats 3 6 12" xfId="37190"/>
    <cellStyle name="SAPBEXformats 3 6 13" xfId="37191"/>
    <cellStyle name="SAPBEXformats 3 6 14" xfId="37192"/>
    <cellStyle name="SAPBEXformats 3 6 15" xfId="37193"/>
    <cellStyle name="SAPBEXformats 3 6 16" xfId="37194"/>
    <cellStyle name="SAPBEXformats 3 6 17" xfId="37195"/>
    <cellStyle name="SAPBEXformats 3 6 18" xfId="37196"/>
    <cellStyle name="SAPBEXformats 3 6 19" xfId="37197"/>
    <cellStyle name="SAPBEXformats 3 6 2" xfId="1976"/>
    <cellStyle name="SAPBEXformats 3 6 2 2" xfId="11887"/>
    <cellStyle name="SAPBEXformats 3 6 2 2 2" xfId="11888"/>
    <cellStyle name="SAPBEXformats 3 6 2 2 2 2" xfId="11889"/>
    <cellStyle name="SAPBEXformats 3 6 2 2 2 2 2" xfId="11890"/>
    <cellStyle name="SAPBEXformats 3 6 2 2 2 3" xfId="11891"/>
    <cellStyle name="SAPBEXformats 3 6 2 2 3" xfId="11892"/>
    <cellStyle name="SAPBEXformats 3 6 2 2 3 2" xfId="11893"/>
    <cellStyle name="SAPBEXformats 3 6 2 2 3 2 2" xfId="11894"/>
    <cellStyle name="SAPBEXformats 3 6 2 2 4" xfId="11895"/>
    <cellStyle name="SAPBEXformats 3 6 2 2 4 2" xfId="11896"/>
    <cellStyle name="SAPBEXformats 3 6 2 3" xfId="11897"/>
    <cellStyle name="SAPBEXformats 3 6 2 3 2" xfId="11898"/>
    <cellStyle name="SAPBEXformats 3 6 2 3 2 2" xfId="11899"/>
    <cellStyle name="SAPBEXformats 3 6 2 3 3" xfId="11900"/>
    <cellStyle name="SAPBEXformats 3 6 2 4" xfId="11901"/>
    <cellStyle name="SAPBEXformats 3 6 2 4 2" xfId="11902"/>
    <cellStyle name="SAPBEXformats 3 6 2 4 2 2" xfId="11903"/>
    <cellStyle name="SAPBEXformats 3 6 2 5" xfId="11904"/>
    <cellStyle name="SAPBEXformats 3 6 2 5 2" xfId="11905"/>
    <cellStyle name="SAPBEXformats 3 6 2 6" xfId="37198"/>
    <cellStyle name="SAPBEXformats 3 6 2 7" xfId="37199"/>
    <cellStyle name="SAPBEXformats 3 6 2 8" xfId="49839"/>
    <cellStyle name="SAPBEXformats 3 6 20" xfId="37200"/>
    <cellStyle name="SAPBEXformats 3 6 21" xfId="37201"/>
    <cellStyle name="SAPBEXformats 3 6 22" xfId="37202"/>
    <cellStyle name="SAPBEXformats 3 6 23" xfId="37203"/>
    <cellStyle name="SAPBEXformats 3 6 24" xfId="37204"/>
    <cellStyle name="SAPBEXformats 3 6 25" xfId="37205"/>
    <cellStyle name="SAPBEXformats 3 6 26" xfId="37206"/>
    <cellStyle name="SAPBEXformats 3 6 27" xfId="37207"/>
    <cellStyle name="SAPBEXformats 3 6 28" xfId="48540"/>
    <cellStyle name="SAPBEXformats 3 6 29" xfId="49324"/>
    <cellStyle name="SAPBEXformats 3 6 3" xfId="37208"/>
    <cellStyle name="SAPBEXformats 3 6 4" xfId="37209"/>
    <cellStyle name="SAPBEXformats 3 6 5" xfId="37210"/>
    <cellStyle name="SAPBEXformats 3 6 6" xfId="37211"/>
    <cellStyle name="SAPBEXformats 3 6 7" xfId="37212"/>
    <cellStyle name="SAPBEXformats 3 6 8" xfId="37213"/>
    <cellStyle name="SAPBEXformats 3 6 9" xfId="37214"/>
    <cellStyle name="SAPBEXformats 3 7" xfId="1977"/>
    <cellStyle name="SAPBEXformats 3 7 2" xfId="11906"/>
    <cellStyle name="SAPBEXformats 3 7 2 2" xfId="11907"/>
    <cellStyle name="SAPBEXformats 3 7 2 2 2" xfId="11908"/>
    <cellStyle name="SAPBEXformats 3 7 2 2 2 2" xfId="11909"/>
    <cellStyle name="SAPBEXformats 3 7 2 2 3" xfId="11910"/>
    <cellStyle name="SAPBEXformats 3 7 2 3" xfId="11911"/>
    <cellStyle name="SAPBEXformats 3 7 2 3 2" xfId="11912"/>
    <cellStyle name="SAPBEXformats 3 7 2 3 2 2" xfId="11913"/>
    <cellStyle name="SAPBEXformats 3 7 2 4" xfId="11914"/>
    <cellStyle name="SAPBEXformats 3 7 2 4 2" xfId="11915"/>
    <cellStyle name="SAPBEXformats 3 7 3" xfId="11916"/>
    <cellStyle name="SAPBEXformats 3 7 3 2" xfId="11917"/>
    <cellStyle name="SAPBEXformats 3 7 3 2 2" xfId="11918"/>
    <cellStyle name="SAPBEXformats 3 7 3 3" xfId="11919"/>
    <cellStyle name="SAPBEXformats 3 7 4" xfId="11920"/>
    <cellStyle name="SAPBEXformats 3 7 4 2" xfId="11921"/>
    <cellStyle name="SAPBEXformats 3 7 4 2 2" xfId="11922"/>
    <cellStyle name="SAPBEXformats 3 7 5" xfId="11923"/>
    <cellStyle name="SAPBEXformats 3 7 5 2" xfId="11924"/>
    <cellStyle name="SAPBEXformats 3 7 6" xfId="37215"/>
    <cellStyle name="SAPBEXformats 3 7 7" xfId="37216"/>
    <cellStyle name="SAPBEXformats 3 7 8" xfId="49834"/>
    <cellStyle name="SAPBEXformats 3 8" xfId="37217"/>
    <cellStyle name="SAPBEXformats 3 9" xfId="37218"/>
    <cellStyle name="SAPBEXformats 30" xfId="37219"/>
    <cellStyle name="SAPBEXformats 31" xfId="37220"/>
    <cellStyle name="SAPBEXformats 32" xfId="37221"/>
    <cellStyle name="SAPBEXformats 33" xfId="37222"/>
    <cellStyle name="SAPBEXformats 34" xfId="37223"/>
    <cellStyle name="SAPBEXformats 35" xfId="37224"/>
    <cellStyle name="SAPBEXformats 36" xfId="48541"/>
    <cellStyle name="SAPBEXformats 37" xfId="49307"/>
    <cellStyle name="SAPBEXformats 4" xfId="983"/>
    <cellStyle name="SAPBEXformats 4 10" xfId="37225"/>
    <cellStyle name="SAPBEXformats 4 11" xfId="37226"/>
    <cellStyle name="SAPBEXformats 4 12" xfId="37227"/>
    <cellStyle name="SAPBEXformats 4 13" xfId="37228"/>
    <cellStyle name="SAPBEXformats 4 14" xfId="37229"/>
    <cellStyle name="SAPBEXformats 4 15" xfId="37230"/>
    <cellStyle name="SAPBEXformats 4 16" xfId="37231"/>
    <cellStyle name="SAPBEXformats 4 17" xfId="37232"/>
    <cellStyle name="SAPBEXformats 4 18" xfId="37233"/>
    <cellStyle name="SAPBEXformats 4 19" xfId="37234"/>
    <cellStyle name="SAPBEXformats 4 2" xfId="1978"/>
    <cellStyle name="SAPBEXformats 4 2 2" xfId="11925"/>
    <cellStyle name="SAPBEXformats 4 2 2 2" xfId="11926"/>
    <cellStyle name="SAPBEXformats 4 2 2 2 2" xfId="11927"/>
    <cellStyle name="SAPBEXformats 4 2 2 2 2 2" xfId="11928"/>
    <cellStyle name="SAPBEXformats 4 2 2 2 3" xfId="11929"/>
    <cellStyle name="SAPBEXformats 4 2 2 3" xfId="11930"/>
    <cellStyle name="SAPBEXformats 4 2 2 3 2" xfId="11931"/>
    <cellStyle name="SAPBEXformats 4 2 2 3 2 2" xfId="11932"/>
    <cellStyle name="SAPBEXformats 4 2 2 4" xfId="11933"/>
    <cellStyle name="SAPBEXformats 4 2 2 4 2" xfId="11934"/>
    <cellStyle name="SAPBEXformats 4 2 3" xfId="11935"/>
    <cellStyle name="SAPBEXformats 4 2 3 2" xfId="11936"/>
    <cellStyle name="SAPBEXformats 4 2 3 2 2" xfId="11937"/>
    <cellStyle name="SAPBEXformats 4 2 3 3" xfId="11938"/>
    <cellStyle name="SAPBEXformats 4 2 4" xfId="11939"/>
    <cellStyle name="SAPBEXformats 4 2 4 2" xfId="11940"/>
    <cellStyle name="SAPBEXformats 4 2 4 2 2" xfId="11941"/>
    <cellStyle name="SAPBEXformats 4 2 5" xfId="11942"/>
    <cellStyle name="SAPBEXformats 4 2 5 2" xfId="11943"/>
    <cellStyle name="SAPBEXformats 4 2 6" xfId="37235"/>
    <cellStyle name="SAPBEXformats 4 2 7" xfId="37236"/>
    <cellStyle name="SAPBEXformats 4 2 8" xfId="49840"/>
    <cellStyle name="SAPBEXformats 4 20" xfId="37237"/>
    <cellStyle name="SAPBEXformats 4 21" xfId="37238"/>
    <cellStyle name="SAPBEXformats 4 22" xfId="37239"/>
    <cellStyle name="SAPBEXformats 4 23" xfId="37240"/>
    <cellStyle name="SAPBEXformats 4 24" xfId="37241"/>
    <cellStyle name="SAPBEXformats 4 25" xfId="37242"/>
    <cellStyle name="SAPBEXformats 4 26" xfId="37243"/>
    <cellStyle name="SAPBEXformats 4 27" xfId="37244"/>
    <cellStyle name="SAPBEXformats 4 28" xfId="48542"/>
    <cellStyle name="SAPBEXformats 4 29" xfId="49325"/>
    <cellStyle name="SAPBEXformats 4 3" xfId="37245"/>
    <cellStyle name="SAPBEXformats 4 4" xfId="37246"/>
    <cellStyle name="SAPBEXformats 4 5" xfId="37247"/>
    <cellStyle name="SAPBEXformats 4 6" xfId="37248"/>
    <cellStyle name="SAPBEXformats 4 7" xfId="37249"/>
    <cellStyle name="SAPBEXformats 4 8" xfId="37250"/>
    <cellStyle name="SAPBEXformats 4 9" xfId="37251"/>
    <cellStyle name="SAPBEXformats 5" xfId="984"/>
    <cellStyle name="SAPBEXformats 5 10" xfId="37252"/>
    <cellStyle name="SAPBEXformats 5 11" xfId="37253"/>
    <cellStyle name="SAPBEXformats 5 12" xfId="37254"/>
    <cellStyle name="SAPBEXformats 5 13" xfId="37255"/>
    <cellStyle name="SAPBEXformats 5 14" xfId="37256"/>
    <cellStyle name="SAPBEXformats 5 15" xfId="37257"/>
    <cellStyle name="SAPBEXformats 5 16" xfId="37258"/>
    <cellStyle name="SAPBEXformats 5 17" xfId="37259"/>
    <cellStyle name="SAPBEXformats 5 18" xfId="37260"/>
    <cellStyle name="SAPBEXformats 5 19" xfId="37261"/>
    <cellStyle name="SAPBEXformats 5 2" xfId="1979"/>
    <cellStyle name="SAPBEXformats 5 2 2" xfId="11944"/>
    <cellStyle name="SAPBEXformats 5 2 2 2" xfId="11945"/>
    <cellStyle name="SAPBEXformats 5 2 2 2 2" xfId="11946"/>
    <cellStyle name="SAPBEXformats 5 2 2 2 2 2" xfId="11947"/>
    <cellStyle name="SAPBEXformats 5 2 2 2 3" xfId="11948"/>
    <cellStyle name="SAPBEXformats 5 2 2 3" xfId="11949"/>
    <cellStyle name="SAPBEXformats 5 2 2 3 2" xfId="11950"/>
    <cellStyle name="SAPBEXformats 5 2 2 3 2 2" xfId="11951"/>
    <cellStyle name="SAPBEXformats 5 2 2 4" xfId="11952"/>
    <cellStyle name="SAPBEXformats 5 2 2 4 2" xfId="11953"/>
    <cellStyle name="SAPBEXformats 5 2 3" xfId="11954"/>
    <cellStyle name="SAPBEXformats 5 2 3 2" xfId="11955"/>
    <cellStyle name="SAPBEXformats 5 2 3 2 2" xfId="11956"/>
    <cellStyle name="SAPBEXformats 5 2 3 3" xfId="11957"/>
    <cellStyle name="SAPBEXformats 5 2 4" xfId="11958"/>
    <cellStyle name="SAPBEXformats 5 2 4 2" xfId="11959"/>
    <cellStyle name="SAPBEXformats 5 2 4 2 2" xfId="11960"/>
    <cellStyle name="SAPBEXformats 5 2 5" xfId="11961"/>
    <cellStyle name="SAPBEXformats 5 2 5 2" xfId="11962"/>
    <cellStyle name="SAPBEXformats 5 2 6" xfId="37262"/>
    <cellStyle name="SAPBEXformats 5 2 7" xfId="37263"/>
    <cellStyle name="SAPBEXformats 5 2 8" xfId="49841"/>
    <cellStyle name="SAPBEXformats 5 20" xfId="37264"/>
    <cellStyle name="SAPBEXformats 5 21" xfId="37265"/>
    <cellStyle name="SAPBEXformats 5 22" xfId="37266"/>
    <cellStyle name="SAPBEXformats 5 23" xfId="37267"/>
    <cellStyle name="SAPBEXformats 5 24" xfId="37268"/>
    <cellStyle name="SAPBEXformats 5 25" xfId="37269"/>
    <cellStyle name="SAPBEXformats 5 26" xfId="37270"/>
    <cellStyle name="SAPBEXformats 5 27" xfId="37271"/>
    <cellStyle name="SAPBEXformats 5 28" xfId="48543"/>
    <cellStyle name="SAPBEXformats 5 29" xfId="49326"/>
    <cellStyle name="SAPBEXformats 5 3" xfId="37272"/>
    <cellStyle name="SAPBEXformats 5 4" xfId="37273"/>
    <cellStyle name="SAPBEXformats 5 5" xfId="37274"/>
    <cellStyle name="SAPBEXformats 5 6" xfId="37275"/>
    <cellStyle name="SAPBEXformats 5 7" xfId="37276"/>
    <cellStyle name="SAPBEXformats 5 8" xfId="37277"/>
    <cellStyle name="SAPBEXformats 5 9" xfId="37278"/>
    <cellStyle name="SAPBEXformats 6" xfId="985"/>
    <cellStyle name="SAPBEXformats 6 10" xfId="37279"/>
    <cellStyle name="SAPBEXformats 6 11" xfId="37280"/>
    <cellStyle name="SAPBEXformats 6 12" xfId="37281"/>
    <cellStyle name="SAPBEXformats 6 13" xfId="37282"/>
    <cellStyle name="SAPBEXformats 6 14" xfId="37283"/>
    <cellStyle name="SAPBEXformats 6 15" xfId="37284"/>
    <cellStyle name="SAPBEXformats 6 16" xfId="37285"/>
    <cellStyle name="SAPBEXformats 6 17" xfId="37286"/>
    <cellStyle name="SAPBEXformats 6 18" xfId="37287"/>
    <cellStyle name="SAPBEXformats 6 19" xfId="37288"/>
    <cellStyle name="SAPBEXformats 6 2" xfId="1980"/>
    <cellStyle name="SAPBEXformats 6 2 2" xfId="11963"/>
    <cellStyle name="SAPBEXformats 6 2 2 2" xfId="11964"/>
    <cellStyle name="SAPBEXformats 6 2 2 2 2" xfId="11965"/>
    <cellStyle name="SAPBEXformats 6 2 2 2 2 2" xfId="11966"/>
    <cellStyle name="SAPBEXformats 6 2 2 2 3" xfId="11967"/>
    <cellStyle name="SAPBEXformats 6 2 2 3" xfId="11968"/>
    <cellStyle name="SAPBEXformats 6 2 2 3 2" xfId="11969"/>
    <cellStyle name="SAPBEXformats 6 2 2 3 2 2" xfId="11970"/>
    <cellStyle name="SAPBEXformats 6 2 2 4" xfId="11971"/>
    <cellStyle name="SAPBEXformats 6 2 2 4 2" xfId="11972"/>
    <cellStyle name="SAPBEXformats 6 2 3" xfId="11973"/>
    <cellStyle name="SAPBEXformats 6 2 3 2" xfId="11974"/>
    <cellStyle name="SAPBEXformats 6 2 3 2 2" xfId="11975"/>
    <cellStyle name="SAPBEXformats 6 2 3 3" xfId="11976"/>
    <cellStyle name="SAPBEXformats 6 2 4" xfId="11977"/>
    <cellStyle name="SAPBEXformats 6 2 4 2" xfId="11978"/>
    <cellStyle name="SAPBEXformats 6 2 4 2 2" xfId="11979"/>
    <cellStyle name="SAPBEXformats 6 2 5" xfId="11980"/>
    <cellStyle name="SAPBEXformats 6 2 5 2" xfId="11981"/>
    <cellStyle name="SAPBEXformats 6 2 6" xfId="37289"/>
    <cellStyle name="SAPBEXformats 6 2 7" xfId="37290"/>
    <cellStyle name="SAPBEXformats 6 2 8" xfId="49842"/>
    <cellStyle name="SAPBEXformats 6 20" xfId="37291"/>
    <cellStyle name="SAPBEXformats 6 21" xfId="37292"/>
    <cellStyle name="SAPBEXformats 6 22" xfId="37293"/>
    <cellStyle name="SAPBEXformats 6 23" xfId="37294"/>
    <cellStyle name="SAPBEXformats 6 24" xfId="37295"/>
    <cellStyle name="SAPBEXformats 6 25" xfId="37296"/>
    <cellStyle name="SAPBEXformats 6 26" xfId="37297"/>
    <cellStyle name="SAPBEXformats 6 27" xfId="37298"/>
    <cellStyle name="SAPBEXformats 6 28" xfId="48544"/>
    <cellStyle name="SAPBEXformats 6 29" xfId="49327"/>
    <cellStyle name="SAPBEXformats 6 3" xfId="37299"/>
    <cellStyle name="SAPBEXformats 6 4" xfId="37300"/>
    <cellStyle name="SAPBEXformats 6 5" xfId="37301"/>
    <cellStyle name="SAPBEXformats 6 6" xfId="37302"/>
    <cellStyle name="SAPBEXformats 6 7" xfId="37303"/>
    <cellStyle name="SAPBEXformats 6 8" xfId="37304"/>
    <cellStyle name="SAPBEXformats 6 9" xfId="37305"/>
    <cellStyle name="SAPBEXformats 7" xfId="986"/>
    <cellStyle name="SAPBEXformats 7 10" xfId="37306"/>
    <cellStyle name="SAPBEXformats 7 11" xfId="37307"/>
    <cellStyle name="SAPBEXformats 7 12" xfId="37308"/>
    <cellStyle name="SAPBEXformats 7 13" xfId="37309"/>
    <cellStyle name="SAPBEXformats 7 14" xfId="37310"/>
    <cellStyle name="SAPBEXformats 7 15" xfId="37311"/>
    <cellStyle name="SAPBEXformats 7 16" xfId="37312"/>
    <cellStyle name="SAPBEXformats 7 17" xfId="37313"/>
    <cellStyle name="SAPBEXformats 7 18" xfId="37314"/>
    <cellStyle name="SAPBEXformats 7 19" xfId="37315"/>
    <cellStyle name="SAPBEXformats 7 2" xfId="1981"/>
    <cellStyle name="SAPBEXformats 7 2 2" xfId="11982"/>
    <cellStyle name="SAPBEXformats 7 2 2 2" xfId="11983"/>
    <cellStyle name="SAPBEXformats 7 2 2 2 2" xfId="11984"/>
    <cellStyle name="SAPBEXformats 7 2 2 2 2 2" xfId="11985"/>
    <cellStyle name="SAPBEXformats 7 2 2 2 3" xfId="11986"/>
    <cellStyle name="SAPBEXformats 7 2 2 3" xfId="11987"/>
    <cellStyle name="SAPBEXformats 7 2 2 3 2" xfId="11988"/>
    <cellStyle name="SAPBEXformats 7 2 2 3 2 2" xfId="11989"/>
    <cellStyle name="SAPBEXformats 7 2 2 4" xfId="11990"/>
    <cellStyle name="SAPBEXformats 7 2 2 4 2" xfId="11991"/>
    <cellStyle name="SAPBEXformats 7 2 3" xfId="11992"/>
    <cellStyle name="SAPBEXformats 7 2 3 2" xfId="11993"/>
    <cellStyle name="SAPBEXformats 7 2 3 2 2" xfId="11994"/>
    <cellStyle name="SAPBEXformats 7 2 3 3" xfId="11995"/>
    <cellStyle name="SAPBEXformats 7 2 4" xfId="11996"/>
    <cellStyle name="SAPBEXformats 7 2 4 2" xfId="11997"/>
    <cellStyle name="SAPBEXformats 7 2 4 2 2" xfId="11998"/>
    <cellStyle name="SAPBEXformats 7 2 5" xfId="11999"/>
    <cellStyle name="SAPBEXformats 7 2 5 2" xfId="12000"/>
    <cellStyle name="SAPBEXformats 7 2 6" xfId="37316"/>
    <cellStyle name="SAPBEXformats 7 2 7" xfId="37317"/>
    <cellStyle name="SAPBEXformats 7 2 8" xfId="49843"/>
    <cellStyle name="SAPBEXformats 7 20" xfId="37318"/>
    <cellStyle name="SAPBEXformats 7 21" xfId="37319"/>
    <cellStyle name="SAPBEXformats 7 22" xfId="37320"/>
    <cellStyle name="SAPBEXformats 7 23" xfId="37321"/>
    <cellStyle name="SAPBEXformats 7 24" xfId="37322"/>
    <cellStyle name="SAPBEXformats 7 25" xfId="37323"/>
    <cellStyle name="SAPBEXformats 7 26" xfId="37324"/>
    <cellStyle name="SAPBEXformats 7 27" xfId="37325"/>
    <cellStyle name="SAPBEXformats 7 28" xfId="48545"/>
    <cellStyle name="SAPBEXformats 7 29" xfId="49328"/>
    <cellStyle name="SAPBEXformats 7 3" xfId="37326"/>
    <cellStyle name="SAPBEXformats 7 4" xfId="37327"/>
    <cellStyle name="SAPBEXformats 7 5" xfId="37328"/>
    <cellStyle name="SAPBEXformats 7 6" xfId="37329"/>
    <cellStyle name="SAPBEXformats 7 7" xfId="37330"/>
    <cellStyle name="SAPBEXformats 7 8" xfId="37331"/>
    <cellStyle name="SAPBEXformats 7 9" xfId="37332"/>
    <cellStyle name="SAPBEXformats 8" xfId="968"/>
    <cellStyle name="SAPBEXformats 8 10" xfId="37333"/>
    <cellStyle name="SAPBEXformats 8 11" xfId="37334"/>
    <cellStyle name="SAPBEXformats 8 12" xfId="37335"/>
    <cellStyle name="SAPBEXformats 8 13" xfId="37336"/>
    <cellStyle name="SAPBEXformats 8 14" xfId="37337"/>
    <cellStyle name="SAPBEXformats 8 15" xfId="37338"/>
    <cellStyle name="SAPBEXformats 8 16" xfId="37339"/>
    <cellStyle name="SAPBEXformats 8 17" xfId="37340"/>
    <cellStyle name="SAPBEXformats 8 18" xfId="37341"/>
    <cellStyle name="SAPBEXformats 8 19" xfId="37342"/>
    <cellStyle name="SAPBEXformats 8 2" xfId="1982"/>
    <cellStyle name="SAPBEXformats 8 2 2" xfId="12001"/>
    <cellStyle name="SAPBEXformats 8 2 2 2" xfId="12002"/>
    <cellStyle name="SAPBEXformats 8 2 2 2 2" xfId="12003"/>
    <cellStyle name="SAPBEXformats 8 2 2 2 2 2" xfId="12004"/>
    <cellStyle name="SAPBEXformats 8 2 2 2 3" xfId="12005"/>
    <cellStyle name="SAPBEXformats 8 2 2 3" xfId="12006"/>
    <cellStyle name="SAPBEXformats 8 2 2 3 2" xfId="12007"/>
    <cellStyle name="SAPBEXformats 8 2 2 3 2 2" xfId="12008"/>
    <cellStyle name="SAPBEXformats 8 2 2 4" xfId="12009"/>
    <cellStyle name="SAPBEXformats 8 2 2 4 2" xfId="12010"/>
    <cellStyle name="SAPBEXformats 8 2 3" xfId="12011"/>
    <cellStyle name="SAPBEXformats 8 2 3 2" xfId="12012"/>
    <cellStyle name="SAPBEXformats 8 2 3 2 2" xfId="12013"/>
    <cellStyle name="SAPBEXformats 8 2 3 3" xfId="12014"/>
    <cellStyle name="SAPBEXformats 8 2 4" xfId="12015"/>
    <cellStyle name="SAPBEXformats 8 2 4 2" xfId="12016"/>
    <cellStyle name="SAPBEXformats 8 2 4 2 2" xfId="12017"/>
    <cellStyle name="SAPBEXformats 8 2 5" xfId="12018"/>
    <cellStyle name="SAPBEXformats 8 2 5 2" xfId="12019"/>
    <cellStyle name="SAPBEXformats 8 2 6" xfId="37343"/>
    <cellStyle name="SAPBEXformats 8 2 7" xfId="37344"/>
    <cellStyle name="SAPBEXformats 8 20" xfId="37345"/>
    <cellStyle name="SAPBEXformats 8 21" xfId="37346"/>
    <cellStyle name="SAPBEXformats 8 22" xfId="37347"/>
    <cellStyle name="SAPBEXformats 8 23" xfId="37348"/>
    <cellStyle name="SAPBEXformats 8 24" xfId="37349"/>
    <cellStyle name="SAPBEXformats 8 25" xfId="37350"/>
    <cellStyle name="SAPBEXformats 8 26" xfId="37351"/>
    <cellStyle name="SAPBEXformats 8 27" xfId="48546"/>
    <cellStyle name="SAPBEXformats 8 3" xfId="12020"/>
    <cellStyle name="SAPBEXformats 8 4" xfId="37352"/>
    <cellStyle name="SAPBEXformats 8 5" xfId="37353"/>
    <cellStyle name="SAPBEXformats 8 6" xfId="37354"/>
    <cellStyle name="SAPBEXformats 8 7" xfId="37355"/>
    <cellStyle name="SAPBEXformats 8 8" xfId="37356"/>
    <cellStyle name="SAPBEXformats 8 9" xfId="37357"/>
    <cellStyle name="SAPBEXformats 9" xfId="1983"/>
    <cellStyle name="SAPBEXformats 9 10" xfId="37358"/>
    <cellStyle name="SAPBEXformats 9 11" xfId="37359"/>
    <cellStyle name="SAPBEXformats 9 12" xfId="37360"/>
    <cellStyle name="SAPBEXformats 9 13" xfId="37361"/>
    <cellStyle name="SAPBEXformats 9 14" xfId="37362"/>
    <cellStyle name="SAPBEXformats 9 15" xfId="37363"/>
    <cellStyle name="SAPBEXformats 9 16" xfId="37364"/>
    <cellStyle name="SAPBEXformats 9 17" xfId="37365"/>
    <cellStyle name="SAPBEXformats 9 18" xfId="37366"/>
    <cellStyle name="SAPBEXformats 9 19" xfId="37367"/>
    <cellStyle name="SAPBEXformats 9 2" xfId="12021"/>
    <cellStyle name="SAPBEXformats 9 2 2" xfId="12022"/>
    <cellStyle name="SAPBEXformats 9 2 2 2" xfId="12023"/>
    <cellStyle name="SAPBEXformats 9 2 2 2 2" xfId="12024"/>
    <cellStyle name="SAPBEXformats 9 2 2 3" xfId="12025"/>
    <cellStyle name="SAPBEXformats 9 2 3" xfId="12026"/>
    <cellStyle name="SAPBEXformats 9 2 3 2" xfId="12027"/>
    <cellStyle name="SAPBEXformats 9 2 3 2 2" xfId="12028"/>
    <cellStyle name="SAPBEXformats 9 2 4" xfId="12029"/>
    <cellStyle name="SAPBEXformats 9 2 4 2" xfId="12030"/>
    <cellStyle name="SAPBEXformats 9 2 5" xfId="37368"/>
    <cellStyle name="SAPBEXformats 9 2 6" xfId="37369"/>
    <cellStyle name="SAPBEXformats 9 2 7" xfId="37370"/>
    <cellStyle name="SAPBEXformats 9 20" xfId="37371"/>
    <cellStyle name="SAPBEXformats 9 21" xfId="37372"/>
    <cellStyle name="SAPBEXformats 9 22" xfId="37373"/>
    <cellStyle name="SAPBEXformats 9 23" xfId="37374"/>
    <cellStyle name="SAPBEXformats 9 24" xfId="37375"/>
    <cellStyle name="SAPBEXformats 9 25" xfId="37376"/>
    <cellStyle name="SAPBEXformats 9 26" xfId="37377"/>
    <cellStyle name="SAPBEXformats 9 27" xfId="37378"/>
    <cellStyle name="SAPBEXformats 9 28" xfId="48547"/>
    <cellStyle name="SAPBEXformats 9 29" xfId="49822"/>
    <cellStyle name="SAPBEXformats 9 3" xfId="37379"/>
    <cellStyle name="SAPBEXformats 9 4" xfId="37380"/>
    <cellStyle name="SAPBEXformats 9 5" xfId="37381"/>
    <cellStyle name="SAPBEXformats 9 6" xfId="37382"/>
    <cellStyle name="SAPBEXformats 9 7" xfId="37383"/>
    <cellStyle name="SAPBEXformats 9 8" xfId="37384"/>
    <cellStyle name="SAPBEXformats 9 9" xfId="37385"/>
    <cellStyle name="SAPBEXformats_20120921_SF-grote-ronde-Liesbethdump2" xfId="431"/>
    <cellStyle name="SAPBEXheaderItem" xfId="135"/>
    <cellStyle name="SAPBEXheaderItem 10" xfId="12031"/>
    <cellStyle name="SAPBEXheaderItem 10 2" xfId="12032"/>
    <cellStyle name="SAPBEXheaderItem 10 2 2" xfId="12033"/>
    <cellStyle name="SAPBEXheaderItem 10 2 2 2" xfId="12034"/>
    <cellStyle name="SAPBEXheaderItem 10 2 3" xfId="12035"/>
    <cellStyle name="SAPBEXheaderItem 10 3" xfId="12036"/>
    <cellStyle name="SAPBEXheaderItem 10 3 2" xfId="12037"/>
    <cellStyle name="SAPBEXheaderItem 10 3 2 2" xfId="12038"/>
    <cellStyle name="SAPBEXheaderItem 10 4" xfId="12039"/>
    <cellStyle name="SAPBEXheaderItem 10 4 2" xfId="12040"/>
    <cellStyle name="SAPBEXheaderItem 10 5" xfId="37386"/>
    <cellStyle name="SAPBEXheaderItem 10 6" xfId="37387"/>
    <cellStyle name="SAPBEXheaderItem 10 7" xfId="37388"/>
    <cellStyle name="SAPBEXheaderItem 11" xfId="37389"/>
    <cellStyle name="SAPBEXheaderItem 12" xfId="37390"/>
    <cellStyle name="SAPBEXheaderItem 13" xfId="37391"/>
    <cellStyle name="SAPBEXheaderItem 14" xfId="37392"/>
    <cellStyle name="SAPBEXheaderItem 15" xfId="37393"/>
    <cellStyle name="SAPBEXheaderItem 16" xfId="37394"/>
    <cellStyle name="SAPBEXheaderItem 17" xfId="37395"/>
    <cellStyle name="SAPBEXheaderItem 18" xfId="37396"/>
    <cellStyle name="SAPBEXheaderItem 19" xfId="37397"/>
    <cellStyle name="SAPBEXheaderItem 2" xfId="432"/>
    <cellStyle name="SAPBEXheaderItem 2 10" xfId="37398"/>
    <cellStyle name="SAPBEXheaderItem 2 11" xfId="37399"/>
    <cellStyle name="SAPBEXheaderItem 2 12" xfId="37400"/>
    <cellStyle name="SAPBEXheaderItem 2 13" xfId="37401"/>
    <cellStyle name="SAPBEXheaderItem 2 14" xfId="37402"/>
    <cellStyle name="SAPBEXheaderItem 2 15" xfId="37403"/>
    <cellStyle name="SAPBEXheaderItem 2 16" xfId="37404"/>
    <cellStyle name="SAPBEXheaderItem 2 17" xfId="37405"/>
    <cellStyle name="SAPBEXheaderItem 2 18" xfId="37406"/>
    <cellStyle name="SAPBEXheaderItem 2 19" xfId="37407"/>
    <cellStyle name="SAPBEXheaderItem 2 2" xfId="534"/>
    <cellStyle name="SAPBEXheaderItem 2 2 10" xfId="37408"/>
    <cellStyle name="SAPBEXheaderItem 2 2 11" xfId="37409"/>
    <cellStyle name="SAPBEXheaderItem 2 2 12" xfId="37410"/>
    <cellStyle name="SAPBEXheaderItem 2 2 13" xfId="37411"/>
    <cellStyle name="SAPBEXheaderItem 2 2 14" xfId="37412"/>
    <cellStyle name="SAPBEXheaderItem 2 2 15" xfId="37413"/>
    <cellStyle name="SAPBEXheaderItem 2 2 16" xfId="37414"/>
    <cellStyle name="SAPBEXheaderItem 2 2 17" xfId="37415"/>
    <cellStyle name="SAPBEXheaderItem 2 2 18" xfId="37416"/>
    <cellStyle name="SAPBEXheaderItem 2 2 19" xfId="37417"/>
    <cellStyle name="SAPBEXheaderItem 2 2 2" xfId="988"/>
    <cellStyle name="SAPBEXheaderItem 2 2 2 10" xfId="37418"/>
    <cellStyle name="SAPBEXheaderItem 2 2 2 11" xfId="37419"/>
    <cellStyle name="SAPBEXheaderItem 2 2 2 12" xfId="37420"/>
    <cellStyle name="SAPBEXheaderItem 2 2 2 13" xfId="37421"/>
    <cellStyle name="SAPBEXheaderItem 2 2 2 14" xfId="37422"/>
    <cellStyle name="SAPBEXheaderItem 2 2 2 15" xfId="37423"/>
    <cellStyle name="SAPBEXheaderItem 2 2 2 16" xfId="37424"/>
    <cellStyle name="SAPBEXheaderItem 2 2 2 17" xfId="37425"/>
    <cellStyle name="SAPBEXheaderItem 2 2 2 18" xfId="37426"/>
    <cellStyle name="SAPBEXheaderItem 2 2 2 19" xfId="37427"/>
    <cellStyle name="SAPBEXheaderItem 2 2 2 2" xfId="1984"/>
    <cellStyle name="SAPBEXheaderItem 2 2 2 2 2" xfId="12041"/>
    <cellStyle name="SAPBEXheaderItem 2 2 2 2 2 2" xfId="12042"/>
    <cellStyle name="SAPBEXheaderItem 2 2 2 2 2 2 2" xfId="12043"/>
    <cellStyle name="SAPBEXheaderItem 2 2 2 2 2 2 2 2" xfId="12044"/>
    <cellStyle name="SAPBEXheaderItem 2 2 2 2 2 2 3" xfId="12045"/>
    <cellStyle name="SAPBEXheaderItem 2 2 2 2 2 3" xfId="12046"/>
    <cellStyle name="SAPBEXheaderItem 2 2 2 2 2 3 2" xfId="12047"/>
    <cellStyle name="SAPBEXheaderItem 2 2 2 2 2 3 2 2" xfId="12048"/>
    <cellStyle name="SAPBEXheaderItem 2 2 2 2 2 4" xfId="12049"/>
    <cellStyle name="SAPBEXheaderItem 2 2 2 2 2 4 2" xfId="12050"/>
    <cellStyle name="SAPBEXheaderItem 2 2 2 2 3" xfId="12051"/>
    <cellStyle name="SAPBEXheaderItem 2 2 2 2 3 2" xfId="12052"/>
    <cellStyle name="SAPBEXheaderItem 2 2 2 2 3 2 2" xfId="12053"/>
    <cellStyle name="SAPBEXheaderItem 2 2 2 2 3 3" xfId="12054"/>
    <cellStyle name="SAPBEXheaderItem 2 2 2 2 4" xfId="12055"/>
    <cellStyle name="SAPBEXheaderItem 2 2 2 2 4 2" xfId="12056"/>
    <cellStyle name="SAPBEXheaderItem 2 2 2 2 4 2 2" xfId="12057"/>
    <cellStyle name="SAPBEXheaderItem 2 2 2 2 5" xfId="12058"/>
    <cellStyle name="SAPBEXheaderItem 2 2 2 2 5 2" xfId="12059"/>
    <cellStyle name="SAPBEXheaderItem 2 2 2 2 6" xfId="37428"/>
    <cellStyle name="SAPBEXheaderItem 2 2 2 2 7" xfId="37429"/>
    <cellStyle name="SAPBEXheaderItem 2 2 2 20" xfId="37430"/>
    <cellStyle name="SAPBEXheaderItem 2 2 2 21" xfId="37431"/>
    <cellStyle name="SAPBEXheaderItem 2 2 2 22" xfId="37432"/>
    <cellStyle name="SAPBEXheaderItem 2 2 2 23" xfId="37433"/>
    <cellStyle name="SAPBEXheaderItem 2 2 2 24" xfId="37434"/>
    <cellStyle name="SAPBEXheaderItem 2 2 2 25" xfId="37435"/>
    <cellStyle name="SAPBEXheaderItem 2 2 2 26" xfId="37436"/>
    <cellStyle name="SAPBEXheaderItem 2 2 2 27" xfId="37437"/>
    <cellStyle name="SAPBEXheaderItem 2 2 2 28" xfId="48548"/>
    <cellStyle name="SAPBEXheaderItem 2 2 2 3" xfId="37438"/>
    <cellStyle name="SAPBEXheaderItem 2 2 2 4" xfId="37439"/>
    <cellStyle name="SAPBEXheaderItem 2 2 2 5" xfId="37440"/>
    <cellStyle name="SAPBEXheaderItem 2 2 2 6" xfId="37441"/>
    <cellStyle name="SAPBEXheaderItem 2 2 2 7" xfId="37442"/>
    <cellStyle name="SAPBEXheaderItem 2 2 2 8" xfId="37443"/>
    <cellStyle name="SAPBEXheaderItem 2 2 2 9" xfId="37444"/>
    <cellStyle name="SAPBEXheaderItem 2 2 20" xfId="37445"/>
    <cellStyle name="SAPBEXheaderItem 2 2 21" xfId="37446"/>
    <cellStyle name="SAPBEXheaderItem 2 2 22" xfId="37447"/>
    <cellStyle name="SAPBEXheaderItem 2 2 23" xfId="37448"/>
    <cellStyle name="SAPBEXheaderItem 2 2 24" xfId="37449"/>
    <cellStyle name="SAPBEXheaderItem 2 2 25" xfId="37450"/>
    <cellStyle name="SAPBEXheaderItem 2 2 26" xfId="37451"/>
    <cellStyle name="SAPBEXheaderItem 2 2 27" xfId="37452"/>
    <cellStyle name="SAPBEXheaderItem 2 2 28" xfId="37453"/>
    <cellStyle name="SAPBEXheaderItem 2 2 29" xfId="37454"/>
    <cellStyle name="SAPBEXheaderItem 2 2 3" xfId="989"/>
    <cellStyle name="SAPBEXheaderItem 2 2 3 10" xfId="37455"/>
    <cellStyle name="SAPBEXheaderItem 2 2 3 11" xfId="37456"/>
    <cellStyle name="SAPBEXheaderItem 2 2 3 12" xfId="37457"/>
    <cellStyle name="SAPBEXheaderItem 2 2 3 13" xfId="37458"/>
    <cellStyle name="SAPBEXheaderItem 2 2 3 14" xfId="37459"/>
    <cellStyle name="SAPBEXheaderItem 2 2 3 15" xfId="37460"/>
    <cellStyle name="SAPBEXheaderItem 2 2 3 16" xfId="37461"/>
    <cellStyle name="SAPBEXheaderItem 2 2 3 17" xfId="37462"/>
    <cellStyle name="SAPBEXheaderItem 2 2 3 18" xfId="37463"/>
    <cellStyle name="SAPBEXheaderItem 2 2 3 19" xfId="37464"/>
    <cellStyle name="SAPBEXheaderItem 2 2 3 2" xfId="1985"/>
    <cellStyle name="SAPBEXheaderItem 2 2 3 2 2" xfId="12060"/>
    <cellStyle name="SAPBEXheaderItem 2 2 3 2 2 2" xfId="12061"/>
    <cellStyle name="SAPBEXheaderItem 2 2 3 2 2 2 2" xfId="12062"/>
    <cellStyle name="SAPBEXheaderItem 2 2 3 2 2 2 2 2" xfId="12063"/>
    <cellStyle name="SAPBEXheaderItem 2 2 3 2 2 2 3" xfId="12064"/>
    <cellStyle name="SAPBEXheaderItem 2 2 3 2 2 3" xfId="12065"/>
    <cellStyle name="SAPBEXheaderItem 2 2 3 2 2 3 2" xfId="12066"/>
    <cellStyle name="SAPBEXheaderItem 2 2 3 2 2 3 2 2" xfId="12067"/>
    <cellStyle name="SAPBEXheaderItem 2 2 3 2 2 4" xfId="12068"/>
    <cellStyle name="SAPBEXheaderItem 2 2 3 2 2 4 2" xfId="12069"/>
    <cellStyle name="SAPBEXheaderItem 2 2 3 2 3" xfId="12070"/>
    <cellStyle name="SAPBEXheaderItem 2 2 3 2 3 2" xfId="12071"/>
    <cellStyle name="SAPBEXheaderItem 2 2 3 2 3 2 2" xfId="12072"/>
    <cellStyle name="SAPBEXheaderItem 2 2 3 2 3 3" xfId="12073"/>
    <cellStyle name="SAPBEXheaderItem 2 2 3 2 4" xfId="12074"/>
    <cellStyle name="SAPBEXheaderItem 2 2 3 2 4 2" xfId="12075"/>
    <cellStyle name="SAPBEXheaderItem 2 2 3 2 4 2 2" xfId="12076"/>
    <cellStyle name="SAPBEXheaderItem 2 2 3 2 5" xfId="12077"/>
    <cellStyle name="SAPBEXheaderItem 2 2 3 2 5 2" xfId="12078"/>
    <cellStyle name="SAPBEXheaderItem 2 2 3 2 6" xfId="37465"/>
    <cellStyle name="SAPBEXheaderItem 2 2 3 2 7" xfId="37466"/>
    <cellStyle name="SAPBEXheaderItem 2 2 3 20" xfId="37467"/>
    <cellStyle name="SAPBEXheaderItem 2 2 3 21" xfId="37468"/>
    <cellStyle name="SAPBEXheaderItem 2 2 3 22" xfId="37469"/>
    <cellStyle name="SAPBEXheaderItem 2 2 3 23" xfId="37470"/>
    <cellStyle name="SAPBEXheaderItem 2 2 3 24" xfId="37471"/>
    <cellStyle name="SAPBEXheaderItem 2 2 3 25" xfId="37472"/>
    <cellStyle name="SAPBEXheaderItem 2 2 3 26" xfId="37473"/>
    <cellStyle name="SAPBEXheaderItem 2 2 3 27" xfId="37474"/>
    <cellStyle name="SAPBEXheaderItem 2 2 3 28" xfId="48549"/>
    <cellStyle name="SAPBEXheaderItem 2 2 3 3" xfId="37475"/>
    <cellStyle name="SAPBEXheaderItem 2 2 3 4" xfId="37476"/>
    <cellStyle name="SAPBEXheaderItem 2 2 3 5" xfId="37477"/>
    <cellStyle name="SAPBEXheaderItem 2 2 3 6" xfId="37478"/>
    <cellStyle name="SAPBEXheaderItem 2 2 3 7" xfId="37479"/>
    <cellStyle name="SAPBEXheaderItem 2 2 3 8" xfId="37480"/>
    <cellStyle name="SAPBEXheaderItem 2 2 3 9" xfId="37481"/>
    <cellStyle name="SAPBEXheaderItem 2 2 30" xfId="37482"/>
    <cellStyle name="SAPBEXheaderItem 2 2 31" xfId="37483"/>
    <cellStyle name="SAPBEXheaderItem 2 2 32" xfId="37484"/>
    <cellStyle name="SAPBEXheaderItem 2 2 33" xfId="48550"/>
    <cellStyle name="SAPBEXheaderItem 2 2 4" xfId="990"/>
    <cellStyle name="SAPBEXheaderItem 2 2 4 10" xfId="37485"/>
    <cellStyle name="SAPBEXheaderItem 2 2 4 11" xfId="37486"/>
    <cellStyle name="SAPBEXheaderItem 2 2 4 12" xfId="37487"/>
    <cellStyle name="SAPBEXheaderItem 2 2 4 13" xfId="37488"/>
    <cellStyle name="SAPBEXheaderItem 2 2 4 14" xfId="37489"/>
    <cellStyle name="SAPBEXheaderItem 2 2 4 15" xfId="37490"/>
    <cellStyle name="SAPBEXheaderItem 2 2 4 16" xfId="37491"/>
    <cellStyle name="SAPBEXheaderItem 2 2 4 17" xfId="37492"/>
    <cellStyle name="SAPBEXheaderItem 2 2 4 18" xfId="37493"/>
    <cellStyle name="SAPBEXheaderItem 2 2 4 19" xfId="37494"/>
    <cellStyle name="SAPBEXheaderItem 2 2 4 2" xfId="1986"/>
    <cellStyle name="SAPBEXheaderItem 2 2 4 2 2" xfId="12079"/>
    <cellStyle name="SAPBEXheaderItem 2 2 4 2 2 2" xfId="12080"/>
    <cellStyle name="SAPBEXheaderItem 2 2 4 2 2 2 2" xfId="12081"/>
    <cellStyle name="SAPBEXheaderItem 2 2 4 2 2 2 2 2" xfId="12082"/>
    <cellStyle name="SAPBEXheaderItem 2 2 4 2 2 2 3" xfId="12083"/>
    <cellStyle name="SAPBEXheaderItem 2 2 4 2 2 3" xfId="12084"/>
    <cellStyle name="SAPBEXheaderItem 2 2 4 2 2 3 2" xfId="12085"/>
    <cellStyle name="SAPBEXheaderItem 2 2 4 2 2 3 2 2" xfId="12086"/>
    <cellStyle name="SAPBEXheaderItem 2 2 4 2 2 4" xfId="12087"/>
    <cellStyle name="SAPBEXheaderItem 2 2 4 2 2 4 2" xfId="12088"/>
    <cellStyle name="SAPBEXheaderItem 2 2 4 2 3" xfId="12089"/>
    <cellStyle name="SAPBEXheaderItem 2 2 4 2 3 2" xfId="12090"/>
    <cellStyle name="SAPBEXheaderItem 2 2 4 2 3 2 2" xfId="12091"/>
    <cellStyle name="SAPBEXheaderItem 2 2 4 2 3 3" xfId="12092"/>
    <cellStyle name="SAPBEXheaderItem 2 2 4 2 4" xfId="12093"/>
    <cellStyle name="SAPBEXheaderItem 2 2 4 2 4 2" xfId="12094"/>
    <cellStyle name="SAPBEXheaderItem 2 2 4 2 4 2 2" xfId="12095"/>
    <cellStyle name="SAPBEXheaderItem 2 2 4 2 5" xfId="12096"/>
    <cellStyle name="SAPBEXheaderItem 2 2 4 2 5 2" xfId="12097"/>
    <cellStyle name="SAPBEXheaderItem 2 2 4 2 6" xfId="37495"/>
    <cellStyle name="SAPBEXheaderItem 2 2 4 2 7" xfId="37496"/>
    <cellStyle name="SAPBEXheaderItem 2 2 4 20" xfId="37497"/>
    <cellStyle name="SAPBEXheaderItem 2 2 4 21" xfId="37498"/>
    <cellStyle name="SAPBEXheaderItem 2 2 4 22" xfId="37499"/>
    <cellStyle name="SAPBEXheaderItem 2 2 4 23" xfId="37500"/>
    <cellStyle name="SAPBEXheaderItem 2 2 4 24" xfId="37501"/>
    <cellStyle name="SAPBEXheaderItem 2 2 4 25" xfId="37502"/>
    <cellStyle name="SAPBEXheaderItem 2 2 4 26" xfId="37503"/>
    <cellStyle name="SAPBEXheaderItem 2 2 4 27" xfId="37504"/>
    <cellStyle name="SAPBEXheaderItem 2 2 4 28" xfId="48551"/>
    <cellStyle name="SAPBEXheaderItem 2 2 4 3" xfId="37505"/>
    <cellStyle name="SAPBEXheaderItem 2 2 4 4" xfId="37506"/>
    <cellStyle name="SAPBEXheaderItem 2 2 4 5" xfId="37507"/>
    <cellStyle name="SAPBEXheaderItem 2 2 4 6" xfId="37508"/>
    <cellStyle name="SAPBEXheaderItem 2 2 4 7" xfId="37509"/>
    <cellStyle name="SAPBEXheaderItem 2 2 4 8" xfId="37510"/>
    <cellStyle name="SAPBEXheaderItem 2 2 4 9" xfId="37511"/>
    <cellStyle name="SAPBEXheaderItem 2 2 5" xfId="991"/>
    <cellStyle name="SAPBEXheaderItem 2 2 5 10" xfId="37512"/>
    <cellStyle name="SAPBEXheaderItem 2 2 5 11" xfId="37513"/>
    <cellStyle name="SAPBEXheaderItem 2 2 5 12" xfId="37514"/>
    <cellStyle name="SAPBEXheaderItem 2 2 5 13" xfId="37515"/>
    <cellStyle name="SAPBEXheaderItem 2 2 5 14" xfId="37516"/>
    <cellStyle name="SAPBEXheaderItem 2 2 5 15" xfId="37517"/>
    <cellStyle name="SAPBEXheaderItem 2 2 5 16" xfId="37518"/>
    <cellStyle name="SAPBEXheaderItem 2 2 5 17" xfId="37519"/>
    <cellStyle name="SAPBEXheaderItem 2 2 5 18" xfId="37520"/>
    <cellStyle name="SAPBEXheaderItem 2 2 5 19" xfId="37521"/>
    <cellStyle name="SAPBEXheaderItem 2 2 5 2" xfId="1987"/>
    <cellStyle name="SAPBEXheaderItem 2 2 5 2 2" xfId="12098"/>
    <cellStyle name="SAPBEXheaderItem 2 2 5 2 2 2" xfId="12099"/>
    <cellStyle name="SAPBEXheaderItem 2 2 5 2 2 2 2" xfId="12100"/>
    <cellStyle name="SAPBEXheaderItem 2 2 5 2 2 2 2 2" xfId="12101"/>
    <cellStyle name="SAPBEXheaderItem 2 2 5 2 2 2 3" xfId="12102"/>
    <cellStyle name="SAPBEXheaderItem 2 2 5 2 2 3" xfId="12103"/>
    <cellStyle name="SAPBEXheaderItem 2 2 5 2 2 3 2" xfId="12104"/>
    <cellStyle name="SAPBEXheaderItem 2 2 5 2 2 3 2 2" xfId="12105"/>
    <cellStyle name="SAPBEXheaderItem 2 2 5 2 2 4" xfId="12106"/>
    <cellStyle name="SAPBEXheaderItem 2 2 5 2 2 4 2" xfId="12107"/>
    <cellStyle name="SAPBEXheaderItem 2 2 5 2 3" xfId="12108"/>
    <cellStyle name="SAPBEXheaderItem 2 2 5 2 3 2" xfId="12109"/>
    <cellStyle name="SAPBEXheaderItem 2 2 5 2 3 2 2" xfId="12110"/>
    <cellStyle name="SAPBEXheaderItem 2 2 5 2 3 3" xfId="12111"/>
    <cellStyle name="SAPBEXheaderItem 2 2 5 2 4" xfId="12112"/>
    <cellStyle name="SAPBEXheaderItem 2 2 5 2 4 2" xfId="12113"/>
    <cellStyle name="SAPBEXheaderItem 2 2 5 2 4 2 2" xfId="12114"/>
    <cellStyle name="SAPBEXheaderItem 2 2 5 2 5" xfId="12115"/>
    <cellStyle name="SAPBEXheaderItem 2 2 5 2 5 2" xfId="12116"/>
    <cellStyle name="SAPBEXheaderItem 2 2 5 2 6" xfId="37522"/>
    <cellStyle name="SAPBEXheaderItem 2 2 5 2 7" xfId="37523"/>
    <cellStyle name="SAPBEXheaderItem 2 2 5 20" xfId="37524"/>
    <cellStyle name="SAPBEXheaderItem 2 2 5 21" xfId="37525"/>
    <cellStyle name="SAPBEXheaderItem 2 2 5 22" xfId="37526"/>
    <cellStyle name="SAPBEXheaderItem 2 2 5 23" xfId="37527"/>
    <cellStyle name="SAPBEXheaderItem 2 2 5 24" xfId="37528"/>
    <cellStyle name="SAPBEXheaderItem 2 2 5 25" xfId="37529"/>
    <cellStyle name="SAPBEXheaderItem 2 2 5 26" xfId="37530"/>
    <cellStyle name="SAPBEXheaderItem 2 2 5 27" xfId="37531"/>
    <cellStyle name="SAPBEXheaderItem 2 2 5 28" xfId="48552"/>
    <cellStyle name="SAPBEXheaderItem 2 2 5 3" xfId="37532"/>
    <cellStyle name="SAPBEXheaderItem 2 2 5 4" xfId="37533"/>
    <cellStyle name="SAPBEXheaderItem 2 2 5 5" xfId="37534"/>
    <cellStyle name="SAPBEXheaderItem 2 2 5 6" xfId="37535"/>
    <cellStyle name="SAPBEXheaderItem 2 2 5 7" xfId="37536"/>
    <cellStyle name="SAPBEXheaderItem 2 2 5 8" xfId="37537"/>
    <cellStyle name="SAPBEXheaderItem 2 2 5 9" xfId="37538"/>
    <cellStyle name="SAPBEXheaderItem 2 2 6" xfId="992"/>
    <cellStyle name="SAPBEXheaderItem 2 2 6 10" xfId="37539"/>
    <cellStyle name="SAPBEXheaderItem 2 2 6 11" xfId="37540"/>
    <cellStyle name="SAPBEXheaderItem 2 2 6 12" xfId="37541"/>
    <cellStyle name="SAPBEXheaderItem 2 2 6 13" xfId="37542"/>
    <cellStyle name="SAPBEXheaderItem 2 2 6 14" xfId="37543"/>
    <cellStyle name="SAPBEXheaderItem 2 2 6 15" xfId="37544"/>
    <cellStyle name="SAPBEXheaderItem 2 2 6 16" xfId="37545"/>
    <cellStyle name="SAPBEXheaderItem 2 2 6 17" xfId="37546"/>
    <cellStyle name="SAPBEXheaderItem 2 2 6 18" xfId="37547"/>
    <cellStyle name="SAPBEXheaderItem 2 2 6 19" xfId="37548"/>
    <cellStyle name="SAPBEXheaderItem 2 2 6 2" xfId="1988"/>
    <cellStyle name="SAPBEXheaderItem 2 2 6 2 2" xfId="12117"/>
    <cellStyle name="SAPBEXheaderItem 2 2 6 2 2 2" xfId="12118"/>
    <cellStyle name="SAPBEXheaderItem 2 2 6 2 2 2 2" xfId="12119"/>
    <cellStyle name="SAPBEXheaderItem 2 2 6 2 2 2 2 2" xfId="12120"/>
    <cellStyle name="SAPBEXheaderItem 2 2 6 2 2 2 3" xfId="12121"/>
    <cellStyle name="SAPBEXheaderItem 2 2 6 2 2 3" xfId="12122"/>
    <cellStyle name="SAPBEXheaderItem 2 2 6 2 2 3 2" xfId="12123"/>
    <cellStyle name="SAPBEXheaderItem 2 2 6 2 2 3 2 2" xfId="12124"/>
    <cellStyle name="SAPBEXheaderItem 2 2 6 2 2 4" xfId="12125"/>
    <cellStyle name="SAPBEXheaderItem 2 2 6 2 2 4 2" xfId="12126"/>
    <cellStyle name="SAPBEXheaderItem 2 2 6 2 3" xfId="12127"/>
    <cellStyle name="SAPBEXheaderItem 2 2 6 2 3 2" xfId="12128"/>
    <cellStyle name="SAPBEXheaderItem 2 2 6 2 3 2 2" xfId="12129"/>
    <cellStyle name="SAPBEXheaderItem 2 2 6 2 3 3" xfId="12130"/>
    <cellStyle name="SAPBEXheaderItem 2 2 6 2 4" xfId="12131"/>
    <cellStyle name="SAPBEXheaderItem 2 2 6 2 4 2" xfId="12132"/>
    <cellStyle name="SAPBEXheaderItem 2 2 6 2 4 2 2" xfId="12133"/>
    <cellStyle name="SAPBEXheaderItem 2 2 6 2 5" xfId="12134"/>
    <cellStyle name="SAPBEXheaderItem 2 2 6 2 5 2" xfId="12135"/>
    <cellStyle name="SAPBEXheaderItem 2 2 6 2 6" xfId="37549"/>
    <cellStyle name="SAPBEXheaderItem 2 2 6 2 7" xfId="37550"/>
    <cellStyle name="SAPBEXheaderItem 2 2 6 20" xfId="37551"/>
    <cellStyle name="SAPBEXheaderItem 2 2 6 21" xfId="37552"/>
    <cellStyle name="SAPBEXheaderItem 2 2 6 22" xfId="37553"/>
    <cellStyle name="SAPBEXheaderItem 2 2 6 23" xfId="37554"/>
    <cellStyle name="SAPBEXheaderItem 2 2 6 24" xfId="37555"/>
    <cellStyle name="SAPBEXheaderItem 2 2 6 25" xfId="37556"/>
    <cellStyle name="SAPBEXheaderItem 2 2 6 26" xfId="37557"/>
    <cellStyle name="SAPBEXheaderItem 2 2 6 27" xfId="37558"/>
    <cellStyle name="SAPBEXheaderItem 2 2 6 28" xfId="48553"/>
    <cellStyle name="SAPBEXheaderItem 2 2 6 3" xfId="37559"/>
    <cellStyle name="SAPBEXheaderItem 2 2 6 4" xfId="37560"/>
    <cellStyle name="SAPBEXheaderItem 2 2 6 5" xfId="37561"/>
    <cellStyle name="SAPBEXheaderItem 2 2 6 6" xfId="37562"/>
    <cellStyle name="SAPBEXheaderItem 2 2 6 7" xfId="37563"/>
    <cellStyle name="SAPBEXheaderItem 2 2 6 8" xfId="37564"/>
    <cellStyle name="SAPBEXheaderItem 2 2 6 9" xfId="37565"/>
    <cellStyle name="SAPBEXheaderItem 2 2 7" xfId="1989"/>
    <cellStyle name="SAPBEXheaderItem 2 2 7 2" xfId="12136"/>
    <cellStyle name="SAPBEXheaderItem 2 2 7 2 2" xfId="12137"/>
    <cellStyle name="SAPBEXheaderItem 2 2 7 2 2 2" xfId="12138"/>
    <cellStyle name="SAPBEXheaderItem 2 2 7 2 2 2 2" xfId="12139"/>
    <cellStyle name="SAPBEXheaderItem 2 2 7 2 2 3" xfId="12140"/>
    <cellStyle name="SAPBEXheaderItem 2 2 7 2 3" xfId="12141"/>
    <cellStyle name="SAPBEXheaderItem 2 2 7 2 3 2" xfId="12142"/>
    <cellStyle name="SAPBEXheaderItem 2 2 7 2 3 2 2" xfId="12143"/>
    <cellStyle name="SAPBEXheaderItem 2 2 7 2 4" xfId="12144"/>
    <cellStyle name="SAPBEXheaderItem 2 2 7 2 4 2" xfId="12145"/>
    <cellStyle name="SAPBEXheaderItem 2 2 7 3" xfId="12146"/>
    <cellStyle name="SAPBEXheaderItem 2 2 7 3 2" xfId="12147"/>
    <cellStyle name="SAPBEXheaderItem 2 2 7 3 2 2" xfId="12148"/>
    <cellStyle name="SAPBEXheaderItem 2 2 7 3 3" xfId="12149"/>
    <cellStyle name="SAPBEXheaderItem 2 2 7 4" xfId="12150"/>
    <cellStyle name="SAPBEXheaderItem 2 2 7 4 2" xfId="12151"/>
    <cellStyle name="SAPBEXheaderItem 2 2 7 4 2 2" xfId="12152"/>
    <cellStyle name="SAPBEXheaderItem 2 2 7 5" xfId="12153"/>
    <cellStyle name="SAPBEXheaderItem 2 2 7 5 2" xfId="12154"/>
    <cellStyle name="SAPBEXheaderItem 2 2 7 6" xfId="37566"/>
    <cellStyle name="SAPBEXheaderItem 2 2 7 7" xfId="37567"/>
    <cellStyle name="SAPBEXheaderItem 2 2 8" xfId="37568"/>
    <cellStyle name="SAPBEXheaderItem 2 2 9" xfId="37569"/>
    <cellStyle name="SAPBEXheaderItem 2 20" xfId="37570"/>
    <cellStyle name="SAPBEXheaderItem 2 21" xfId="37571"/>
    <cellStyle name="SAPBEXheaderItem 2 22" xfId="37572"/>
    <cellStyle name="SAPBEXheaderItem 2 23" xfId="37573"/>
    <cellStyle name="SAPBEXheaderItem 2 24" xfId="37574"/>
    <cellStyle name="SAPBEXheaderItem 2 25" xfId="37575"/>
    <cellStyle name="SAPBEXheaderItem 2 26" xfId="37576"/>
    <cellStyle name="SAPBEXheaderItem 2 27" xfId="37577"/>
    <cellStyle name="SAPBEXheaderItem 2 28" xfId="37578"/>
    <cellStyle name="SAPBEXheaderItem 2 29" xfId="37579"/>
    <cellStyle name="SAPBEXheaderItem 2 3" xfId="993"/>
    <cellStyle name="SAPBEXheaderItem 2 3 10" xfId="37580"/>
    <cellStyle name="SAPBEXheaderItem 2 3 11" xfId="37581"/>
    <cellStyle name="SAPBEXheaderItem 2 3 12" xfId="37582"/>
    <cellStyle name="SAPBEXheaderItem 2 3 13" xfId="37583"/>
    <cellStyle name="SAPBEXheaderItem 2 3 14" xfId="37584"/>
    <cellStyle name="SAPBEXheaderItem 2 3 15" xfId="37585"/>
    <cellStyle name="SAPBEXheaderItem 2 3 16" xfId="37586"/>
    <cellStyle name="SAPBEXheaderItem 2 3 17" xfId="37587"/>
    <cellStyle name="SAPBEXheaderItem 2 3 18" xfId="37588"/>
    <cellStyle name="SAPBEXheaderItem 2 3 19" xfId="37589"/>
    <cellStyle name="SAPBEXheaderItem 2 3 2" xfId="1990"/>
    <cellStyle name="SAPBEXheaderItem 2 3 2 2" xfId="12155"/>
    <cellStyle name="SAPBEXheaderItem 2 3 2 2 2" xfId="12156"/>
    <cellStyle name="SAPBEXheaderItem 2 3 2 2 2 2" xfId="12157"/>
    <cellStyle name="SAPBEXheaderItem 2 3 2 2 2 2 2" xfId="12158"/>
    <cellStyle name="SAPBEXheaderItem 2 3 2 2 2 3" xfId="12159"/>
    <cellStyle name="SAPBEXheaderItem 2 3 2 2 3" xfId="12160"/>
    <cellStyle name="SAPBEXheaderItem 2 3 2 2 3 2" xfId="12161"/>
    <cellStyle name="SAPBEXheaderItem 2 3 2 2 3 2 2" xfId="12162"/>
    <cellStyle name="SAPBEXheaderItem 2 3 2 2 4" xfId="12163"/>
    <cellStyle name="SAPBEXheaderItem 2 3 2 2 4 2" xfId="12164"/>
    <cellStyle name="SAPBEXheaderItem 2 3 2 3" xfId="12165"/>
    <cellStyle name="SAPBEXheaderItem 2 3 2 3 2" xfId="12166"/>
    <cellStyle name="SAPBEXheaderItem 2 3 2 3 2 2" xfId="12167"/>
    <cellStyle name="SAPBEXheaderItem 2 3 2 3 3" xfId="12168"/>
    <cellStyle name="SAPBEXheaderItem 2 3 2 4" xfId="12169"/>
    <cellStyle name="SAPBEXheaderItem 2 3 2 4 2" xfId="12170"/>
    <cellStyle name="SAPBEXheaderItem 2 3 2 4 2 2" xfId="12171"/>
    <cellStyle name="SAPBEXheaderItem 2 3 2 5" xfId="12172"/>
    <cellStyle name="SAPBEXheaderItem 2 3 2 5 2" xfId="12173"/>
    <cellStyle name="SAPBEXheaderItem 2 3 2 6" xfId="37590"/>
    <cellStyle name="SAPBEXheaderItem 2 3 2 7" xfId="37591"/>
    <cellStyle name="SAPBEXheaderItem 2 3 20" xfId="37592"/>
    <cellStyle name="SAPBEXheaderItem 2 3 21" xfId="37593"/>
    <cellStyle name="SAPBEXheaderItem 2 3 22" xfId="37594"/>
    <cellStyle name="SAPBEXheaderItem 2 3 23" xfId="37595"/>
    <cellStyle name="SAPBEXheaderItem 2 3 24" xfId="37596"/>
    <cellStyle name="SAPBEXheaderItem 2 3 25" xfId="37597"/>
    <cellStyle name="SAPBEXheaderItem 2 3 26" xfId="37598"/>
    <cellStyle name="SAPBEXheaderItem 2 3 27" xfId="37599"/>
    <cellStyle name="SAPBEXheaderItem 2 3 28" xfId="48554"/>
    <cellStyle name="SAPBEXheaderItem 2 3 3" xfId="37600"/>
    <cellStyle name="SAPBEXheaderItem 2 3 4" xfId="37601"/>
    <cellStyle name="SAPBEXheaderItem 2 3 5" xfId="37602"/>
    <cellStyle name="SAPBEXheaderItem 2 3 6" xfId="37603"/>
    <cellStyle name="SAPBEXheaderItem 2 3 7" xfId="37604"/>
    <cellStyle name="SAPBEXheaderItem 2 3 8" xfId="37605"/>
    <cellStyle name="SAPBEXheaderItem 2 3 9" xfId="37606"/>
    <cellStyle name="SAPBEXheaderItem 2 30" xfId="37607"/>
    <cellStyle name="SAPBEXheaderItem 2 31" xfId="37608"/>
    <cellStyle name="SAPBEXheaderItem 2 32" xfId="37609"/>
    <cellStyle name="SAPBEXheaderItem 2 33" xfId="48555"/>
    <cellStyle name="SAPBEXheaderItem 2 4" xfId="994"/>
    <cellStyle name="SAPBEXheaderItem 2 4 10" xfId="37610"/>
    <cellStyle name="SAPBEXheaderItem 2 4 11" xfId="37611"/>
    <cellStyle name="SAPBEXheaderItem 2 4 12" xfId="37612"/>
    <cellStyle name="SAPBEXheaderItem 2 4 13" xfId="37613"/>
    <cellStyle name="SAPBEXheaderItem 2 4 14" xfId="37614"/>
    <cellStyle name="SAPBEXheaderItem 2 4 15" xfId="37615"/>
    <cellStyle name="SAPBEXheaderItem 2 4 16" xfId="37616"/>
    <cellStyle name="SAPBEXheaderItem 2 4 17" xfId="37617"/>
    <cellStyle name="SAPBEXheaderItem 2 4 18" xfId="37618"/>
    <cellStyle name="SAPBEXheaderItem 2 4 19" xfId="37619"/>
    <cellStyle name="SAPBEXheaderItem 2 4 2" xfId="1991"/>
    <cellStyle name="SAPBEXheaderItem 2 4 2 2" xfId="12174"/>
    <cellStyle name="SAPBEXheaderItem 2 4 2 2 2" xfId="12175"/>
    <cellStyle name="SAPBEXheaderItem 2 4 2 2 2 2" xfId="12176"/>
    <cellStyle name="SAPBEXheaderItem 2 4 2 2 2 2 2" xfId="12177"/>
    <cellStyle name="SAPBEXheaderItem 2 4 2 2 2 3" xfId="12178"/>
    <cellStyle name="SAPBEXheaderItem 2 4 2 2 3" xfId="12179"/>
    <cellStyle name="SAPBEXheaderItem 2 4 2 2 3 2" xfId="12180"/>
    <cellStyle name="SAPBEXheaderItem 2 4 2 2 3 2 2" xfId="12181"/>
    <cellStyle name="SAPBEXheaderItem 2 4 2 2 4" xfId="12182"/>
    <cellStyle name="SAPBEXheaderItem 2 4 2 2 4 2" xfId="12183"/>
    <cellStyle name="SAPBEXheaderItem 2 4 2 3" xfId="12184"/>
    <cellStyle name="SAPBEXheaderItem 2 4 2 3 2" xfId="12185"/>
    <cellStyle name="SAPBEXheaderItem 2 4 2 3 2 2" xfId="12186"/>
    <cellStyle name="SAPBEXheaderItem 2 4 2 3 3" xfId="12187"/>
    <cellStyle name="SAPBEXheaderItem 2 4 2 4" xfId="12188"/>
    <cellStyle name="SAPBEXheaderItem 2 4 2 4 2" xfId="12189"/>
    <cellStyle name="SAPBEXheaderItem 2 4 2 4 2 2" xfId="12190"/>
    <cellStyle name="SAPBEXheaderItem 2 4 2 5" xfId="12191"/>
    <cellStyle name="SAPBEXheaderItem 2 4 2 5 2" xfId="12192"/>
    <cellStyle name="SAPBEXheaderItem 2 4 2 6" xfId="37620"/>
    <cellStyle name="SAPBEXheaderItem 2 4 2 7" xfId="37621"/>
    <cellStyle name="SAPBEXheaderItem 2 4 20" xfId="37622"/>
    <cellStyle name="SAPBEXheaderItem 2 4 21" xfId="37623"/>
    <cellStyle name="SAPBEXheaderItem 2 4 22" xfId="37624"/>
    <cellStyle name="SAPBEXheaderItem 2 4 23" xfId="37625"/>
    <cellStyle name="SAPBEXheaderItem 2 4 24" xfId="37626"/>
    <cellStyle name="SAPBEXheaderItem 2 4 25" xfId="37627"/>
    <cellStyle name="SAPBEXheaderItem 2 4 26" xfId="37628"/>
    <cellStyle name="SAPBEXheaderItem 2 4 27" xfId="37629"/>
    <cellStyle name="SAPBEXheaderItem 2 4 28" xfId="48556"/>
    <cellStyle name="SAPBEXheaderItem 2 4 3" xfId="37630"/>
    <cellStyle name="SAPBEXheaderItem 2 4 4" xfId="37631"/>
    <cellStyle name="SAPBEXheaderItem 2 4 5" xfId="37632"/>
    <cellStyle name="SAPBEXheaderItem 2 4 6" xfId="37633"/>
    <cellStyle name="SAPBEXheaderItem 2 4 7" xfId="37634"/>
    <cellStyle name="SAPBEXheaderItem 2 4 8" xfId="37635"/>
    <cellStyle name="SAPBEXheaderItem 2 4 9" xfId="37636"/>
    <cellStyle name="SAPBEXheaderItem 2 5" xfId="995"/>
    <cellStyle name="SAPBEXheaderItem 2 5 10" xfId="37637"/>
    <cellStyle name="SAPBEXheaderItem 2 5 11" xfId="37638"/>
    <cellStyle name="SAPBEXheaderItem 2 5 12" xfId="37639"/>
    <cellStyle name="SAPBEXheaderItem 2 5 13" xfId="37640"/>
    <cellStyle name="SAPBEXheaderItem 2 5 14" xfId="37641"/>
    <cellStyle name="SAPBEXheaderItem 2 5 15" xfId="37642"/>
    <cellStyle name="SAPBEXheaderItem 2 5 16" xfId="37643"/>
    <cellStyle name="SAPBEXheaderItem 2 5 17" xfId="37644"/>
    <cellStyle name="SAPBEXheaderItem 2 5 18" xfId="37645"/>
    <cellStyle name="SAPBEXheaderItem 2 5 19" xfId="37646"/>
    <cellStyle name="SAPBEXheaderItem 2 5 2" xfId="1992"/>
    <cellStyle name="SAPBEXheaderItem 2 5 2 2" xfId="12193"/>
    <cellStyle name="SAPBEXheaderItem 2 5 2 2 2" xfId="12194"/>
    <cellStyle name="SAPBEXheaderItem 2 5 2 2 2 2" xfId="12195"/>
    <cellStyle name="SAPBEXheaderItem 2 5 2 2 2 2 2" xfId="12196"/>
    <cellStyle name="SAPBEXheaderItem 2 5 2 2 2 3" xfId="12197"/>
    <cellStyle name="SAPBEXheaderItem 2 5 2 2 3" xfId="12198"/>
    <cellStyle name="SAPBEXheaderItem 2 5 2 2 3 2" xfId="12199"/>
    <cellStyle name="SAPBEXheaderItem 2 5 2 2 3 2 2" xfId="12200"/>
    <cellStyle name="SAPBEXheaderItem 2 5 2 2 4" xfId="12201"/>
    <cellStyle name="SAPBEXheaderItem 2 5 2 2 4 2" xfId="12202"/>
    <cellStyle name="SAPBEXheaderItem 2 5 2 3" xfId="12203"/>
    <cellStyle name="SAPBEXheaderItem 2 5 2 3 2" xfId="12204"/>
    <cellStyle name="SAPBEXheaderItem 2 5 2 3 2 2" xfId="12205"/>
    <cellStyle name="SAPBEXheaderItem 2 5 2 3 3" xfId="12206"/>
    <cellStyle name="SAPBEXheaderItem 2 5 2 4" xfId="12207"/>
    <cellStyle name="SAPBEXheaderItem 2 5 2 4 2" xfId="12208"/>
    <cellStyle name="SAPBEXheaderItem 2 5 2 4 2 2" xfId="12209"/>
    <cellStyle name="SAPBEXheaderItem 2 5 2 5" xfId="12210"/>
    <cellStyle name="SAPBEXheaderItem 2 5 2 5 2" xfId="12211"/>
    <cellStyle name="SAPBEXheaderItem 2 5 2 6" xfId="37647"/>
    <cellStyle name="SAPBEXheaderItem 2 5 2 7" xfId="37648"/>
    <cellStyle name="SAPBEXheaderItem 2 5 20" xfId="37649"/>
    <cellStyle name="SAPBEXheaderItem 2 5 21" xfId="37650"/>
    <cellStyle name="SAPBEXheaderItem 2 5 22" xfId="37651"/>
    <cellStyle name="SAPBEXheaderItem 2 5 23" xfId="37652"/>
    <cellStyle name="SAPBEXheaderItem 2 5 24" xfId="37653"/>
    <cellStyle name="SAPBEXheaderItem 2 5 25" xfId="37654"/>
    <cellStyle name="SAPBEXheaderItem 2 5 26" xfId="37655"/>
    <cellStyle name="SAPBEXheaderItem 2 5 27" xfId="37656"/>
    <cellStyle name="SAPBEXheaderItem 2 5 28" xfId="48557"/>
    <cellStyle name="SAPBEXheaderItem 2 5 3" xfId="37657"/>
    <cellStyle name="SAPBEXheaderItem 2 5 4" xfId="37658"/>
    <cellStyle name="SAPBEXheaderItem 2 5 5" xfId="37659"/>
    <cellStyle name="SAPBEXheaderItem 2 5 6" xfId="37660"/>
    <cellStyle name="SAPBEXheaderItem 2 5 7" xfId="37661"/>
    <cellStyle name="SAPBEXheaderItem 2 5 8" xfId="37662"/>
    <cellStyle name="SAPBEXheaderItem 2 5 9" xfId="37663"/>
    <cellStyle name="SAPBEXheaderItem 2 6" xfId="996"/>
    <cellStyle name="SAPBEXheaderItem 2 6 10" xfId="37664"/>
    <cellStyle name="SAPBEXheaderItem 2 6 11" xfId="37665"/>
    <cellStyle name="SAPBEXheaderItem 2 6 12" xfId="37666"/>
    <cellStyle name="SAPBEXheaderItem 2 6 13" xfId="37667"/>
    <cellStyle name="SAPBEXheaderItem 2 6 14" xfId="37668"/>
    <cellStyle name="SAPBEXheaderItem 2 6 15" xfId="37669"/>
    <cellStyle name="SAPBEXheaderItem 2 6 16" xfId="37670"/>
    <cellStyle name="SAPBEXheaderItem 2 6 17" xfId="37671"/>
    <cellStyle name="SAPBEXheaderItem 2 6 18" xfId="37672"/>
    <cellStyle name="SAPBEXheaderItem 2 6 19" xfId="37673"/>
    <cellStyle name="SAPBEXheaderItem 2 6 2" xfId="1993"/>
    <cellStyle name="SAPBEXheaderItem 2 6 2 2" xfId="12212"/>
    <cellStyle name="SAPBEXheaderItem 2 6 2 2 2" xfId="12213"/>
    <cellStyle name="SAPBEXheaderItem 2 6 2 2 2 2" xfId="12214"/>
    <cellStyle name="SAPBEXheaderItem 2 6 2 2 2 2 2" xfId="12215"/>
    <cellStyle name="SAPBEXheaderItem 2 6 2 2 2 3" xfId="12216"/>
    <cellStyle name="SAPBEXheaderItem 2 6 2 2 3" xfId="12217"/>
    <cellStyle name="SAPBEXheaderItem 2 6 2 2 3 2" xfId="12218"/>
    <cellStyle name="SAPBEXheaderItem 2 6 2 2 3 2 2" xfId="12219"/>
    <cellStyle name="SAPBEXheaderItem 2 6 2 2 4" xfId="12220"/>
    <cellStyle name="SAPBEXheaderItem 2 6 2 2 4 2" xfId="12221"/>
    <cellStyle name="SAPBEXheaderItem 2 6 2 3" xfId="12222"/>
    <cellStyle name="SAPBEXheaderItem 2 6 2 3 2" xfId="12223"/>
    <cellStyle name="SAPBEXheaderItem 2 6 2 3 2 2" xfId="12224"/>
    <cellStyle name="SAPBEXheaderItem 2 6 2 3 3" xfId="12225"/>
    <cellStyle name="SAPBEXheaderItem 2 6 2 4" xfId="12226"/>
    <cellStyle name="SAPBEXheaderItem 2 6 2 4 2" xfId="12227"/>
    <cellStyle name="SAPBEXheaderItem 2 6 2 4 2 2" xfId="12228"/>
    <cellStyle name="SAPBEXheaderItem 2 6 2 5" xfId="12229"/>
    <cellStyle name="SAPBEXheaderItem 2 6 2 5 2" xfId="12230"/>
    <cellStyle name="SAPBEXheaderItem 2 6 2 6" xfId="37674"/>
    <cellStyle name="SAPBEXheaderItem 2 6 2 7" xfId="37675"/>
    <cellStyle name="SAPBEXheaderItem 2 6 20" xfId="37676"/>
    <cellStyle name="SAPBEXheaderItem 2 6 21" xfId="37677"/>
    <cellStyle name="SAPBEXheaderItem 2 6 22" xfId="37678"/>
    <cellStyle name="SAPBEXheaderItem 2 6 23" xfId="37679"/>
    <cellStyle name="SAPBEXheaderItem 2 6 24" xfId="37680"/>
    <cellStyle name="SAPBEXheaderItem 2 6 25" xfId="37681"/>
    <cellStyle name="SAPBEXheaderItem 2 6 26" xfId="37682"/>
    <cellStyle name="SAPBEXheaderItem 2 6 27" xfId="37683"/>
    <cellStyle name="SAPBEXheaderItem 2 6 28" xfId="48558"/>
    <cellStyle name="SAPBEXheaderItem 2 6 3" xfId="37684"/>
    <cellStyle name="SAPBEXheaderItem 2 6 4" xfId="37685"/>
    <cellStyle name="SAPBEXheaderItem 2 6 5" xfId="37686"/>
    <cellStyle name="SAPBEXheaderItem 2 6 6" xfId="37687"/>
    <cellStyle name="SAPBEXheaderItem 2 6 7" xfId="37688"/>
    <cellStyle name="SAPBEXheaderItem 2 6 8" xfId="37689"/>
    <cellStyle name="SAPBEXheaderItem 2 6 9" xfId="37690"/>
    <cellStyle name="SAPBEXheaderItem 2 7" xfId="1994"/>
    <cellStyle name="SAPBEXheaderItem 2 7 2" xfId="1995"/>
    <cellStyle name="SAPBEXheaderItem 2 7 2 2" xfId="12231"/>
    <cellStyle name="SAPBEXheaderItem 2 7 2 2 2" xfId="12232"/>
    <cellStyle name="SAPBEXheaderItem 2 7 2 2 2 2" xfId="12233"/>
    <cellStyle name="SAPBEXheaderItem 2 7 2 2 3" xfId="12234"/>
    <cellStyle name="SAPBEXheaderItem 2 7 2 3" xfId="12235"/>
    <cellStyle name="SAPBEXheaderItem 2 7 2 3 2" xfId="12236"/>
    <cellStyle name="SAPBEXheaderItem 2 7 2 3 2 2" xfId="12237"/>
    <cellStyle name="SAPBEXheaderItem 2 7 2 4" xfId="12238"/>
    <cellStyle name="SAPBEXheaderItem 2 7 2 4 2" xfId="12239"/>
    <cellStyle name="SAPBEXheaderItem 2 7 2 5" xfId="49844"/>
    <cellStyle name="SAPBEXheaderItem 2 7 3" xfId="12240"/>
    <cellStyle name="SAPBEXheaderItem 2 7 3 2" xfId="12241"/>
    <cellStyle name="SAPBEXheaderItem 2 7 3 2 2" xfId="12242"/>
    <cellStyle name="SAPBEXheaderItem 2 7 3 2 2 2" xfId="12243"/>
    <cellStyle name="SAPBEXheaderItem 2 7 3 2 3" xfId="12244"/>
    <cellStyle name="SAPBEXheaderItem 2 7 3 3" xfId="12245"/>
    <cellStyle name="SAPBEXheaderItem 2 7 3 3 2" xfId="12246"/>
    <cellStyle name="SAPBEXheaderItem 2 7 3 3 2 2" xfId="12247"/>
    <cellStyle name="SAPBEXheaderItem 2 7 3 4" xfId="12248"/>
    <cellStyle name="SAPBEXheaderItem 2 7 3 4 2" xfId="12249"/>
    <cellStyle name="SAPBEXheaderItem 2 7 3 5" xfId="37691"/>
    <cellStyle name="SAPBEXheaderItem 2 7 4" xfId="12250"/>
    <cellStyle name="SAPBEXheaderItem 2 7 4 2" xfId="12251"/>
    <cellStyle name="SAPBEXheaderItem 2 7 4 2 2" xfId="12252"/>
    <cellStyle name="SAPBEXheaderItem 2 7 4 2 2 2" xfId="12253"/>
    <cellStyle name="SAPBEXheaderItem 2 7 4 3" xfId="12254"/>
    <cellStyle name="SAPBEXheaderItem 2 7 4 3 2" xfId="12255"/>
    <cellStyle name="SAPBEXheaderItem 2 7 5" xfId="12256"/>
    <cellStyle name="SAPBEXheaderItem 2 7 5 2" xfId="12257"/>
    <cellStyle name="SAPBEXheaderItem 2 7 5 2 2" xfId="12258"/>
    <cellStyle name="SAPBEXheaderItem 2 7 5 3" xfId="12259"/>
    <cellStyle name="SAPBEXheaderItem 2 7 6" xfId="12260"/>
    <cellStyle name="SAPBEXheaderItem 2 7 6 2" xfId="12261"/>
    <cellStyle name="SAPBEXheaderItem 2 7 6 2 2" xfId="12262"/>
    <cellStyle name="SAPBEXheaderItem 2 7 7" xfId="12263"/>
    <cellStyle name="SAPBEXheaderItem 2 7 7 2" xfId="12264"/>
    <cellStyle name="SAPBEXheaderItem 2 7 8" xfId="48559"/>
    <cellStyle name="SAPBEXheaderItem 2 8" xfId="37692"/>
    <cellStyle name="SAPBEXheaderItem 2 9" xfId="37693"/>
    <cellStyle name="SAPBEXheaderItem 20" xfId="37694"/>
    <cellStyle name="SAPBEXheaderItem 21" xfId="37695"/>
    <cellStyle name="SAPBEXheaderItem 22" xfId="37696"/>
    <cellStyle name="SAPBEXheaderItem 23" xfId="37697"/>
    <cellStyle name="SAPBEXheaderItem 24" xfId="37698"/>
    <cellStyle name="SAPBEXheaderItem 25" xfId="37699"/>
    <cellStyle name="SAPBEXheaderItem 26" xfId="37700"/>
    <cellStyle name="SAPBEXheaderItem 27" xfId="37701"/>
    <cellStyle name="SAPBEXheaderItem 28" xfId="37702"/>
    <cellStyle name="SAPBEXheaderItem 29" xfId="37703"/>
    <cellStyle name="SAPBEXheaderItem 3" xfId="535"/>
    <cellStyle name="SAPBEXheaderItem 3 10" xfId="37704"/>
    <cellStyle name="SAPBEXheaderItem 3 11" xfId="37705"/>
    <cellStyle name="SAPBEXheaderItem 3 12" xfId="37706"/>
    <cellStyle name="SAPBEXheaderItem 3 13" xfId="37707"/>
    <cellStyle name="SAPBEXheaderItem 3 14" xfId="37708"/>
    <cellStyle name="SAPBEXheaderItem 3 15" xfId="37709"/>
    <cellStyle name="SAPBEXheaderItem 3 16" xfId="37710"/>
    <cellStyle name="SAPBEXheaderItem 3 17" xfId="37711"/>
    <cellStyle name="SAPBEXheaderItem 3 18" xfId="37712"/>
    <cellStyle name="SAPBEXheaderItem 3 19" xfId="37713"/>
    <cellStyle name="SAPBEXheaderItem 3 2" xfId="997"/>
    <cellStyle name="SAPBEXheaderItem 3 2 10" xfId="37714"/>
    <cellStyle name="SAPBEXheaderItem 3 2 11" xfId="37715"/>
    <cellStyle name="SAPBEXheaderItem 3 2 12" xfId="37716"/>
    <cellStyle name="SAPBEXheaderItem 3 2 13" xfId="37717"/>
    <cellStyle name="SAPBEXheaderItem 3 2 14" xfId="37718"/>
    <cellStyle name="SAPBEXheaderItem 3 2 15" xfId="37719"/>
    <cellStyle name="SAPBEXheaderItem 3 2 16" xfId="37720"/>
    <cellStyle name="SAPBEXheaderItem 3 2 17" xfId="37721"/>
    <cellStyle name="SAPBEXheaderItem 3 2 18" xfId="37722"/>
    <cellStyle name="SAPBEXheaderItem 3 2 19" xfId="37723"/>
    <cellStyle name="SAPBEXheaderItem 3 2 2" xfId="1996"/>
    <cellStyle name="SAPBEXheaderItem 3 2 2 2" xfId="12265"/>
    <cellStyle name="SAPBEXheaderItem 3 2 2 2 2" xfId="12266"/>
    <cellStyle name="SAPBEXheaderItem 3 2 2 2 2 2" xfId="12267"/>
    <cellStyle name="SAPBEXheaderItem 3 2 2 2 2 2 2" xfId="12268"/>
    <cellStyle name="SAPBEXheaderItem 3 2 2 2 2 3" xfId="12269"/>
    <cellStyle name="SAPBEXheaderItem 3 2 2 2 3" xfId="12270"/>
    <cellStyle name="SAPBEXheaderItem 3 2 2 2 3 2" xfId="12271"/>
    <cellStyle name="SAPBEXheaderItem 3 2 2 2 3 2 2" xfId="12272"/>
    <cellStyle name="SAPBEXheaderItem 3 2 2 2 4" xfId="12273"/>
    <cellStyle name="SAPBEXheaderItem 3 2 2 2 4 2" xfId="12274"/>
    <cellStyle name="SAPBEXheaderItem 3 2 2 3" xfId="12275"/>
    <cellStyle name="SAPBEXheaderItem 3 2 2 3 2" xfId="12276"/>
    <cellStyle name="SAPBEXheaderItem 3 2 2 3 2 2" xfId="12277"/>
    <cellStyle name="SAPBEXheaderItem 3 2 2 3 3" xfId="12278"/>
    <cellStyle name="SAPBEXheaderItem 3 2 2 4" xfId="12279"/>
    <cellStyle name="SAPBEXheaderItem 3 2 2 4 2" xfId="12280"/>
    <cellStyle name="SAPBEXheaderItem 3 2 2 4 2 2" xfId="12281"/>
    <cellStyle name="SAPBEXheaderItem 3 2 2 5" xfId="12282"/>
    <cellStyle name="SAPBEXheaderItem 3 2 2 5 2" xfId="12283"/>
    <cellStyle name="SAPBEXheaderItem 3 2 2 6" xfId="37724"/>
    <cellStyle name="SAPBEXheaderItem 3 2 2 7" xfId="37725"/>
    <cellStyle name="SAPBEXheaderItem 3 2 20" xfId="37726"/>
    <cellStyle name="SAPBEXheaderItem 3 2 21" xfId="37727"/>
    <cellStyle name="SAPBEXheaderItem 3 2 22" xfId="37728"/>
    <cellStyle name="SAPBEXheaderItem 3 2 23" xfId="37729"/>
    <cellStyle name="SAPBEXheaderItem 3 2 24" xfId="37730"/>
    <cellStyle name="SAPBEXheaderItem 3 2 25" xfId="37731"/>
    <cellStyle name="SAPBEXheaderItem 3 2 26" xfId="37732"/>
    <cellStyle name="SAPBEXheaderItem 3 2 27" xfId="37733"/>
    <cellStyle name="SAPBEXheaderItem 3 2 28" xfId="48560"/>
    <cellStyle name="SAPBEXheaderItem 3 2 3" xfId="37734"/>
    <cellStyle name="SAPBEXheaderItem 3 2 4" xfId="37735"/>
    <cellStyle name="SAPBEXheaderItem 3 2 5" xfId="37736"/>
    <cellStyle name="SAPBEXheaderItem 3 2 6" xfId="37737"/>
    <cellStyle name="SAPBEXheaderItem 3 2 7" xfId="37738"/>
    <cellStyle name="SAPBEXheaderItem 3 2 8" xfId="37739"/>
    <cellStyle name="SAPBEXheaderItem 3 2 9" xfId="37740"/>
    <cellStyle name="SAPBEXheaderItem 3 20" xfId="37741"/>
    <cellStyle name="SAPBEXheaderItem 3 21" xfId="37742"/>
    <cellStyle name="SAPBEXheaderItem 3 22" xfId="37743"/>
    <cellStyle name="SAPBEXheaderItem 3 23" xfId="37744"/>
    <cellStyle name="SAPBEXheaderItem 3 24" xfId="37745"/>
    <cellStyle name="SAPBEXheaderItem 3 25" xfId="37746"/>
    <cellStyle name="SAPBEXheaderItem 3 26" xfId="37747"/>
    <cellStyle name="SAPBEXheaderItem 3 27" xfId="37748"/>
    <cellStyle name="SAPBEXheaderItem 3 28" xfId="37749"/>
    <cellStyle name="SAPBEXheaderItem 3 29" xfId="37750"/>
    <cellStyle name="SAPBEXheaderItem 3 3" xfId="998"/>
    <cellStyle name="SAPBEXheaderItem 3 3 10" xfId="37751"/>
    <cellStyle name="SAPBEXheaderItem 3 3 11" xfId="37752"/>
    <cellStyle name="SAPBEXheaderItem 3 3 12" xfId="37753"/>
    <cellStyle name="SAPBEXheaderItem 3 3 13" xfId="37754"/>
    <cellStyle name="SAPBEXheaderItem 3 3 14" xfId="37755"/>
    <cellStyle name="SAPBEXheaderItem 3 3 15" xfId="37756"/>
    <cellStyle name="SAPBEXheaderItem 3 3 16" xfId="37757"/>
    <cellStyle name="SAPBEXheaderItem 3 3 17" xfId="37758"/>
    <cellStyle name="SAPBEXheaderItem 3 3 18" xfId="37759"/>
    <cellStyle name="SAPBEXheaderItem 3 3 19" xfId="37760"/>
    <cellStyle name="SAPBEXheaderItem 3 3 2" xfId="1997"/>
    <cellStyle name="SAPBEXheaderItem 3 3 2 2" xfId="12284"/>
    <cellStyle name="SAPBEXheaderItem 3 3 2 2 2" xfId="12285"/>
    <cellStyle name="SAPBEXheaderItem 3 3 2 2 2 2" xfId="12286"/>
    <cellStyle name="SAPBEXheaderItem 3 3 2 2 2 2 2" xfId="12287"/>
    <cellStyle name="SAPBEXheaderItem 3 3 2 2 2 3" xfId="12288"/>
    <cellStyle name="SAPBEXheaderItem 3 3 2 2 3" xfId="12289"/>
    <cellStyle name="SAPBEXheaderItem 3 3 2 2 3 2" xfId="12290"/>
    <cellStyle name="SAPBEXheaderItem 3 3 2 2 3 2 2" xfId="12291"/>
    <cellStyle name="SAPBEXheaderItem 3 3 2 2 4" xfId="12292"/>
    <cellStyle name="SAPBEXheaderItem 3 3 2 2 4 2" xfId="12293"/>
    <cellStyle name="SAPBEXheaderItem 3 3 2 3" xfId="12294"/>
    <cellStyle name="SAPBEXheaderItem 3 3 2 3 2" xfId="12295"/>
    <cellStyle name="SAPBEXheaderItem 3 3 2 3 2 2" xfId="12296"/>
    <cellStyle name="SAPBEXheaderItem 3 3 2 3 3" xfId="12297"/>
    <cellStyle name="SAPBEXheaderItem 3 3 2 4" xfId="12298"/>
    <cellStyle name="SAPBEXheaderItem 3 3 2 4 2" xfId="12299"/>
    <cellStyle name="SAPBEXheaderItem 3 3 2 4 2 2" xfId="12300"/>
    <cellStyle name="SAPBEXheaderItem 3 3 2 5" xfId="12301"/>
    <cellStyle name="SAPBEXheaderItem 3 3 2 5 2" xfId="12302"/>
    <cellStyle name="SAPBEXheaderItem 3 3 2 6" xfId="37761"/>
    <cellStyle name="SAPBEXheaderItem 3 3 2 7" xfId="37762"/>
    <cellStyle name="SAPBEXheaderItem 3 3 20" xfId="37763"/>
    <cellStyle name="SAPBEXheaderItem 3 3 21" xfId="37764"/>
    <cellStyle name="SAPBEXheaderItem 3 3 22" xfId="37765"/>
    <cellStyle name="SAPBEXheaderItem 3 3 23" xfId="37766"/>
    <cellStyle name="SAPBEXheaderItem 3 3 24" xfId="37767"/>
    <cellStyle name="SAPBEXheaderItem 3 3 25" xfId="37768"/>
    <cellStyle name="SAPBEXheaderItem 3 3 26" xfId="37769"/>
    <cellStyle name="SAPBEXheaderItem 3 3 27" xfId="37770"/>
    <cellStyle name="SAPBEXheaderItem 3 3 28" xfId="48561"/>
    <cellStyle name="SAPBEXheaderItem 3 3 3" xfId="37771"/>
    <cellStyle name="SAPBEXheaderItem 3 3 4" xfId="37772"/>
    <cellStyle name="SAPBEXheaderItem 3 3 5" xfId="37773"/>
    <cellStyle name="SAPBEXheaderItem 3 3 6" xfId="37774"/>
    <cellStyle name="SAPBEXheaderItem 3 3 7" xfId="37775"/>
    <cellStyle name="SAPBEXheaderItem 3 3 8" xfId="37776"/>
    <cellStyle name="SAPBEXheaderItem 3 3 9" xfId="37777"/>
    <cellStyle name="SAPBEXheaderItem 3 30" xfId="37778"/>
    <cellStyle name="SAPBEXheaderItem 3 31" xfId="37779"/>
    <cellStyle name="SAPBEXheaderItem 3 32" xfId="37780"/>
    <cellStyle name="SAPBEXheaderItem 3 33" xfId="48562"/>
    <cellStyle name="SAPBEXheaderItem 3 4" xfId="999"/>
    <cellStyle name="SAPBEXheaderItem 3 4 10" xfId="37781"/>
    <cellStyle name="SAPBEXheaderItem 3 4 11" xfId="37782"/>
    <cellStyle name="SAPBEXheaderItem 3 4 12" xfId="37783"/>
    <cellStyle name="SAPBEXheaderItem 3 4 13" xfId="37784"/>
    <cellStyle name="SAPBEXheaderItem 3 4 14" xfId="37785"/>
    <cellStyle name="SAPBEXheaderItem 3 4 15" xfId="37786"/>
    <cellStyle name="SAPBEXheaderItem 3 4 16" xfId="37787"/>
    <cellStyle name="SAPBEXheaderItem 3 4 17" xfId="37788"/>
    <cellStyle name="SAPBEXheaderItem 3 4 18" xfId="37789"/>
    <cellStyle name="SAPBEXheaderItem 3 4 19" xfId="37790"/>
    <cellStyle name="SAPBEXheaderItem 3 4 2" xfId="1998"/>
    <cellStyle name="SAPBEXheaderItem 3 4 2 2" xfId="12303"/>
    <cellStyle name="SAPBEXheaderItem 3 4 2 2 2" xfId="12304"/>
    <cellStyle name="SAPBEXheaderItem 3 4 2 2 2 2" xfId="12305"/>
    <cellStyle name="SAPBEXheaderItem 3 4 2 2 2 2 2" xfId="12306"/>
    <cellStyle name="SAPBEXheaderItem 3 4 2 2 2 3" xfId="12307"/>
    <cellStyle name="SAPBEXheaderItem 3 4 2 2 3" xfId="12308"/>
    <cellStyle name="SAPBEXheaderItem 3 4 2 2 3 2" xfId="12309"/>
    <cellStyle name="SAPBEXheaderItem 3 4 2 2 3 2 2" xfId="12310"/>
    <cellStyle name="SAPBEXheaderItem 3 4 2 2 4" xfId="12311"/>
    <cellStyle name="SAPBEXheaderItem 3 4 2 2 4 2" xfId="12312"/>
    <cellStyle name="SAPBEXheaderItem 3 4 2 3" xfId="12313"/>
    <cellStyle name="SAPBEXheaderItem 3 4 2 3 2" xfId="12314"/>
    <cellStyle name="SAPBEXheaderItem 3 4 2 3 2 2" xfId="12315"/>
    <cellStyle name="SAPBEXheaderItem 3 4 2 3 3" xfId="12316"/>
    <cellStyle name="SAPBEXheaderItem 3 4 2 4" xfId="12317"/>
    <cellStyle name="SAPBEXheaderItem 3 4 2 4 2" xfId="12318"/>
    <cellStyle name="SAPBEXheaderItem 3 4 2 4 2 2" xfId="12319"/>
    <cellStyle name="SAPBEXheaderItem 3 4 2 5" xfId="12320"/>
    <cellStyle name="SAPBEXheaderItem 3 4 2 5 2" xfId="12321"/>
    <cellStyle name="SAPBEXheaderItem 3 4 2 6" xfId="37791"/>
    <cellStyle name="SAPBEXheaderItem 3 4 2 7" xfId="37792"/>
    <cellStyle name="SAPBEXheaderItem 3 4 20" xfId="37793"/>
    <cellStyle name="SAPBEXheaderItem 3 4 21" xfId="37794"/>
    <cellStyle name="SAPBEXheaderItem 3 4 22" xfId="37795"/>
    <cellStyle name="SAPBEXheaderItem 3 4 23" xfId="37796"/>
    <cellStyle name="SAPBEXheaderItem 3 4 24" xfId="37797"/>
    <cellStyle name="SAPBEXheaderItem 3 4 25" xfId="37798"/>
    <cellStyle name="SAPBEXheaderItem 3 4 26" xfId="37799"/>
    <cellStyle name="SAPBEXheaderItem 3 4 27" xfId="37800"/>
    <cellStyle name="SAPBEXheaderItem 3 4 28" xfId="48563"/>
    <cellStyle name="SAPBEXheaderItem 3 4 3" xfId="37801"/>
    <cellStyle name="SAPBEXheaderItem 3 4 4" xfId="37802"/>
    <cellStyle name="SAPBEXheaderItem 3 4 5" xfId="37803"/>
    <cellStyle name="SAPBEXheaderItem 3 4 6" xfId="37804"/>
    <cellStyle name="SAPBEXheaderItem 3 4 7" xfId="37805"/>
    <cellStyle name="SAPBEXheaderItem 3 4 8" xfId="37806"/>
    <cellStyle name="SAPBEXheaderItem 3 4 9" xfId="37807"/>
    <cellStyle name="SAPBEXheaderItem 3 5" xfId="1000"/>
    <cellStyle name="SAPBEXheaderItem 3 5 10" xfId="37808"/>
    <cellStyle name="SAPBEXheaderItem 3 5 11" xfId="37809"/>
    <cellStyle name="SAPBEXheaderItem 3 5 12" xfId="37810"/>
    <cellStyle name="SAPBEXheaderItem 3 5 13" xfId="37811"/>
    <cellStyle name="SAPBEXheaderItem 3 5 14" xfId="37812"/>
    <cellStyle name="SAPBEXheaderItem 3 5 15" xfId="37813"/>
    <cellStyle name="SAPBEXheaderItem 3 5 16" xfId="37814"/>
    <cellStyle name="SAPBEXheaderItem 3 5 17" xfId="37815"/>
    <cellStyle name="SAPBEXheaderItem 3 5 18" xfId="37816"/>
    <cellStyle name="SAPBEXheaderItem 3 5 19" xfId="37817"/>
    <cellStyle name="SAPBEXheaderItem 3 5 2" xfId="1999"/>
    <cellStyle name="SAPBEXheaderItem 3 5 2 2" xfId="12322"/>
    <cellStyle name="SAPBEXheaderItem 3 5 2 2 2" xfId="12323"/>
    <cellStyle name="SAPBEXheaderItem 3 5 2 2 2 2" xfId="12324"/>
    <cellStyle name="SAPBEXheaderItem 3 5 2 2 2 2 2" xfId="12325"/>
    <cellStyle name="SAPBEXheaderItem 3 5 2 2 2 3" xfId="12326"/>
    <cellStyle name="SAPBEXheaderItem 3 5 2 2 3" xfId="12327"/>
    <cellStyle name="SAPBEXheaderItem 3 5 2 2 3 2" xfId="12328"/>
    <cellStyle name="SAPBEXheaderItem 3 5 2 2 3 2 2" xfId="12329"/>
    <cellStyle name="SAPBEXheaderItem 3 5 2 2 4" xfId="12330"/>
    <cellStyle name="SAPBEXheaderItem 3 5 2 2 4 2" xfId="12331"/>
    <cellStyle name="SAPBEXheaderItem 3 5 2 3" xfId="12332"/>
    <cellStyle name="SAPBEXheaderItem 3 5 2 3 2" xfId="12333"/>
    <cellStyle name="SAPBEXheaderItem 3 5 2 3 2 2" xfId="12334"/>
    <cellStyle name="SAPBEXheaderItem 3 5 2 3 3" xfId="12335"/>
    <cellStyle name="SAPBEXheaderItem 3 5 2 4" xfId="12336"/>
    <cellStyle name="SAPBEXheaderItem 3 5 2 4 2" xfId="12337"/>
    <cellStyle name="SAPBEXheaderItem 3 5 2 4 2 2" xfId="12338"/>
    <cellStyle name="SAPBEXheaderItem 3 5 2 5" xfId="12339"/>
    <cellStyle name="SAPBEXheaderItem 3 5 2 5 2" xfId="12340"/>
    <cellStyle name="SAPBEXheaderItem 3 5 2 6" xfId="37818"/>
    <cellStyle name="SAPBEXheaderItem 3 5 2 7" xfId="37819"/>
    <cellStyle name="SAPBEXheaderItem 3 5 20" xfId="37820"/>
    <cellStyle name="SAPBEXheaderItem 3 5 21" xfId="37821"/>
    <cellStyle name="SAPBEXheaderItem 3 5 22" xfId="37822"/>
    <cellStyle name="SAPBEXheaderItem 3 5 23" xfId="37823"/>
    <cellStyle name="SAPBEXheaderItem 3 5 24" xfId="37824"/>
    <cellStyle name="SAPBEXheaderItem 3 5 25" xfId="37825"/>
    <cellStyle name="SAPBEXheaderItem 3 5 26" xfId="37826"/>
    <cellStyle name="SAPBEXheaderItem 3 5 27" xfId="37827"/>
    <cellStyle name="SAPBEXheaderItem 3 5 28" xfId="48564"/>
    <cellStyle name="SAPBEXheaderItem 3 5 3" xfId="37828"/>
    <cellStyle name="SAPBEXheaderItem 3 5 4" xfId="37829"/>
    <cellStyle name="SAPBEXheaderItem 3 5 5" xfId="37830"/>
    <cellStyle name="SAPBEXheaderItem 3 5 6" xfId="37831"/>
    <cellStyle name="SAPBEXheaderItem 3 5 7" xfId="37832"/>
    <cellStyle name="SAPBEXheaderItem 3 5 8" xfId="37833"/>
    <cellStyle name="SAPBEXheaderItem 3 5 9" xfId="37834"/>
    <cellStyle name="SAPBEXheaderItem 3 6" xfId="1001"/>
    <cellStyle name="SAPBEXheaderItem 3 6 10" xfId="37835"/>
    <cellStyle name="SAPBEXheaderItem 3 6 11" xfId="37836"/>
    <cellStyle name="SAPBEXheaderItem 3 6 12" xfId="37837"/>
    <cellStyle name="SAPBEXheaderItem 3 6 13" xfId="37838"/>
    <cellStyle name="SAPBEXheaderItem 3 6 14" xfId="37839"/>
    <cellStyle name="SAPBEXheaderItem 3 6 15" xfId="37840"/>
    <cellStyle name="SAPBEXheaderItem 3 6 16" xfId="37841"/>
    <cellStyle name="SAPBEXheaderItem 3 6 17" xfId="37842"/>
    <cellStyle name="SAPBEXheaderItem 3 6 18" xfId="37843"/>
    <cellStyle name="SAPBEXheaderItem 3 6 19" xfId="37844"/>
    <cellStyle name="SAPBEXheaderItem 3 6 2" xfId="2000"/>
    <cellStyle name="SAPBEXheaderItem 3 6 2 2" xfId="12341"/>
    <cellStyle name="SAPBEXheaderItem 3 6 2 2 2" xfId="12342"/>
    <cellStyle name="SAPBEXheaderItem 3 6 2 2 2 2" xfId="12343"/>
    <cellStyle name="SAPBEXheaderItem 3 6 2 2 2 2 2" xfId="12344"/>
    <cellStyle name="SAPBEXheaderItem 3 6 2 2 2 3" xfId="12345"/>
    <cellStyle name="SAPBEXheaderItem 3 6 2 2 3" xfId="12346"/>
    <cellStyle name="SAPBEXheaderItem 3 6 2 2 3 2" xfId="12347"/>
    <cellStyle name="SAPBEXheaderItem 3 6 2 2 3 2 2" xfId="12348"/>
    <cellStyle name="SAPBEXheaderItem 3 6 2 2 4" xfId="12349"/>
    <cellStyle name="SAPBEXheaderItem 3 6 2 2 4 2" xfId="12350"/>
    <cellStyle name="SAPBEXheaderItem 3 6 2 3" xfId="12351"/>
    <cellStyle name="SAPBEXheaderItem 3 6 2 3 2" xfId="12352"/>
    <cellStyle name="SAPBEXheaderItem 3 6 2 3 2 2" xfId="12353"/>
    <cellStyle name="SAPBEXheaderItem 3 6 2 3 3" xfId="12354"/>
    <cellStyle name="SAPBEXheaderItem 3 6 2 4" xfId="12355"/>
    <cellStyle name="SAPBEXheaderItem 3 6 2 4 2" xfId="12356"/>
    <cellStyle name="SAPBEXheaderItem 3 6 2 4 2 2" xfId="12357"/>
    <cellStyle name="SAPBEXheaderItem 3 6 2 5" xfId="12358"/>
    <cellStyle name="SAPBEXheaderItem 3 6 2 5 2" xfId="12359"/>
    <cellStyle name="SAPBEXheaderItem 3 6 2 6" xfId="37845"/>
    <cellStyle name="SAPBEXheaderItem 3 6 2 7" xfId="37846"/>
    <cellStyle name="SAPBEXheaderItem 3 6 20" xfId="37847"/>
    <cellStyle name="SAPBEXheaderItem 3 6 21" xfId="37848"/>
    <cellStyle name="SAPBEXheaderItem 3 6 22" xfId="37849"/>
    <cellStyle name="SAPBEXheaderItem 3 6 23" xfId="37850"/>
    <cellStyle name="SAPBEXheaderItem 3 6 24" xfId="37851"/>
    <cellStyle name="SAPBEXheaderItem 3 6 25" xfId="37852"/>
    <cellStyle name="SAPBEXheaderItem 3 6 26" xfId="37853"/>
    <cellStyle name="SAPBEXheaderItem 3 6 27" xfId="37854"/>
    <cellStyle name="SAPBEXheaderItem 3 6 28" xfId="48565"/>
    <cellStyle name="SAPBEXheaderItem 3 6 3" xfId="37855"/>
    <cellStyle name="SAPBEXheaderItem 3 6 4" xfId="37856"/>
    <cellStyle name="SAPBEXheaderItem 3 6 5" xfId="37857"/>
    <cellStyle name="SAPBEXheaderItem 3 6 6" xfId="37858"/>
    <cellStyle name="SAPBEXheaderItem 3 6 7" xfId="37859"/>
    <cellStyle name="SAPBEXheaderItem 3 6 8" xfId="37860"/>
    <cellStyle name="SAPBEXheaderItem 3 6 9" xfId="37861"/>
    <cellStyle name="SAPBEXheaderItem 3 7" xfId="2001"/>
    <cellStyle name="SAPBEXheaderItem 3 7 2" xfId="12360"/>
    <cellStyle name="SAPBEXheaderItem 3 7 2 2" xfId="12361"/>
    <cellStyle name="SAPBEXheaderItem 3 7 2 2 2" xfId="12362"/>
    <cellStyle name="SAPBEXheaderItem 3 7 2 2 2 2" xfId="12363"/>
    <cellStyle name="SAPBEXheaderItem 3 7 2 2 3" xfId="12364"/>
    <cellStyle name="SAPBEXheaderItem 3 7 2 3" xfId="12365"/>
    <cellStyle name="SAPBEXheaderItem 3 7 2 3 2" xfId="12366"/>
    <cellStyle name="SAPBEXheaderItem 3 7 2 3 2 2" xfId="12367"/>
    <cellStyle name="SAPBEXheaderItem 3 7 2 4" xfId="12368"/>
    <cellStyle name="SAPBEXheaderItem 3 7 2 4 2" xfId="12369"/>
    <cellStyle name="SAPBEXheaderItem 3 7 3" xfId="12370"/>
    <cellStyle name="SAPBEXheaderItem 3 7 3 2" xfId="12371"/>
    <cellStyle name="SAPBEXheaderItem 3 7 3 2 2" xfId="12372"/>
    <cellStyle name="SAPBEXheaderItem 3 7 3 3" xfId="12373"/>
    <cellStyle name="SAPBEXheaderItem 3 7 4" xfId="12374"/>
    <cellStyle name="SAPBEXheaderItem 3 7 4 2" xfId="12375"/>
    <cellStyle name="SAPBEXheaderItem 3 7 4 2 2" xfId="12376"/>
    <cellStyle name="SAPBEXheaderItem 3 7 5" xfId="12377"/>
    <cellStyle name="SAPBEXheaderItem 3 7 5 2" xfId="12378"/>
    <cellStyle name="SAPBEXheaderItem 3 7 6" xfId="37862"/>
    <cellStyle name="SAPBEXheaderItem 3 7 7" xfId="37863"/>
    <cellStyle name="SAPBEXheaderItem 3 8" xfId="37864"/>
    <cellStyle name="SAPBEXheaderItem 3 9" xfId="37865"/>
    <cellStyle name="SAPBEXheaderItem 30" xfId="37866"/>
    <cellStyle name="SAPBEXheaderItem 31" xfId="37867"/>
    <cellStyle name="SAPBEXheaderItem 32" xfId="37868"/>
    <cellStyle name="SAPBEXheaderItem 33" xfId="37869"/>
    <cellStyle name="SAPBEXheaderItem 34" xfId="37870"/>
    <cellStyle name="SAPBEXheaderItem 35" xfId="37871"/>
    <cellStyle name="SAPBEXheaderItem 36" xfId="48566"/>
    <cellStyle name="SAPBEXheaderItem 4" xfId="1002"/>
    <cellStyle name="SAPBEXheaderItem 4 10" xfId="37872"/>
    <cellStyle name="SAPBEXheaderItem 4 11" xfId="37873"/>
    <cellStyle name="SAPBEXheaderItem 4 12" xfId="37874"/>
    <cellStyle name="SAPBEXheaderItem 4 13" xfId="37875"/>
    <cellStyle name="SAPBEXheaderItem 4 14" xfId="37876"/>
    <cellStyle name="SAPBEXheaderItem 4 15" xfId="37877"/>
    <cellStyle name="SAPBEXheaderItem 4 16" xfId="37878"/>
    <cellStyle name="SAPBEXheaderItem 4 17" xfId="37879"/>
    <cellStyle name="SAPBEXheaderItem 4 18" xfId="37880"/>
    <cellStyle name="SAPBEXheaderItem 4 19" xfId="37881"/>
    <cellStyle name="SAPBEXheaderItem 4 2" xfId="2002"/>
    <cellStyle name="SAPBEXheaderItem 4 2 2" xfId="12379"/>
    <cellStyle name="SAPBEXheaderItem 4 2 2 2" xfId="12380"/>
    <cellStyle name="SAPBEXheaderItem 4 2 2 2 2" xfId="12381"/>
    <cellStyle name="SAPBEXheaderItem 4 2 2 2 2 2" xfId="12382"/>
    <cellStyle name="SAPBEXheaderItem 4 2 2 2 3" xfId="12383"/>
    <cellStyle name="SAPBEXheaderItem 4 2 2 3" xfId="12384"/>
    <cellStyle name="SAPBEXheaderItem 4 2 2 3 2" xfId="12385"/>
    <cellStyle name="SAPBEXheaderItem 4 2 2 3 2 2" xfId="12386"/>
    <cellStyle name="SAPBEXheaderItem 4 2 2 4" xfId="12387"/>
    <cellStyle name="SAPBEXheaderItem 4 2 2 4 2" xfId="12388"/>
    <cellStyle name="SAPBEXheaderItem 4 2 3" xfId="12389"/>
    <cellStyle name="SAPBEXheaderItem 4 2 3 2" xfId="12390"/>
    <cellStyle name="SAPBEXheaderItem 4 2 3 2 2" xfId="12391"/>
    <cellStyle name="SAPBEXheaderItem 4 2 3 3" xfId="12392"/>
    <cellStyle name="SAPBEXheaderItem 4 2 4" xfId="12393"/>
    <cellStyle name="SAPBEXheaderItem 4 2 4 2" xfId="12394"/>
    <cellStyle name="SAPBEXheaderItem 4 2 4 2 2" xfId="12395"/>
    <cellStyle name="SAPBEXheaderItem 4 2 5" xfId="12396"/>
    <cellStyle name="SAPBEXheaderItem 4 2 5 2" xfId="12397"/>
    <cellStyle name="SAPBEXheaderItem 4 2 6" xfId="37882"/>
    <cellStyle name="SAPBEXheaderItem 4 2 7" xfId="37883"/>
    <cellStyle name="SAPBEXheaderItem 4 20" xfId="37884"/>
    <cellStyle name="SAPBEXheaderItem 4 21" xfId="37885"/>
    <cellStyle name="SAPBEXheaderItem 4 22" xfId="37886"/>
    <cellStyle name="SAPBEXheaderItem 4 23" xfId="37887"/>
    <cellStyle name="SAPBEXheaderItem 4 24" xfId="37888"/>
    <cellStyle name="SAPBEXheaderItem 4 25" xfId="37889"/>
    <cellStyle name="SAPBEXheaderItem 4 26" xfId="37890"/>
    <cellStyle name="SAPBEXheaderItem 4 27" xfId="37891"/>
    <cellStyle name="SAPBEXheaderItem 4 28" xfId="48567"/>
    <cellStyle name="SAPBEXheaderItem 4 3" xfId="37892"/>
    <cellStyle name="SAPBEXheaderItem 4 4" xfId="37893"/>
    <cellStyle name="SAPBEXheaderItem 4 5" xfId="37894"/>
    <cellStyle name="SAPBEXheaderItem 4 6" xfId="37895"/>
    <cellStyle name="SAPBEXheaderItem 4 7" xfId="37896"/>
    <cellStyle name="SAPBEXheaderItem 4 8" xfId="37897"/>
    <cellStyle name="SAPBEXheaderItem 4 9" xfId="37898"/>
    <cellStyle name="SAPBEXheaderItem 5" xfId="1003"/>
    <cellStyle name="SAPBEXheaderItem 5 10" xfId="37899"/>
    <cellStyle name="SAPBEXheaderItem 5 11" xfId="37900"/>
    <cellStyle name="SAPBEXheaderItem 5 12" xfId="37901"/>
    <cellStyle name="SAPBEXheaderItem 5 13" xfId="37902"/>
    <cellStyle name="SAPBEXheaderItem 5 14" xfId="37903"/>
    <cellStyle name="SAPBEXheaderItem 5 15" xfId="37904"/>
    <cellStyle name="SAPBEXheaderItem 5 16" xfId="37905"/>
    <cellStyle name="SAPBEXheaderItem 5 17" xfId="37906"/>
    <cellStyle name="SAPBEXheaderItem 5 18" xfId="37907"/>
    <cellStyle name="SAPBEXheaderItem 5 19" xfId="37908"/>
    <cellStyle name="SAPBEXheaderItem 5 2" xfId="2003"/>
    <cellStyle name="SAPBEXheaderItem 5 2 2" xfId="12398"/>
    <cellStyle name="SAPBEXheaderItem 5 2 2 2" xfId="12399"/>
    <cellStyle name="SAPBEXheaderItem 5 2 2 2 2" xfId="12400"/>
    <cellStyle name="SAPBEXheaderItem 5 2 2 2 2 2" xfId="12401"/>
    <cellStyle name="SAPBEXheaderItem 5 2 2 2 3" xfId="12402"/>
    <cellStyle name="SAPBEXheaderItem 5 2 2 3" xfId="12403"/>
    <cellStyle name="SAPBEXheaderItem 5 2 2 3 2" xfId="12404"/>
    <cellStyle name="SAPBEXheaderItem 5 2 2 3 2 2" xfId="12405"/>
    <cellStyle name="SAPBEXheaderItem 5 2 2 4" xfId="12406"/>
    <cellStyle name="SAPBEXheaderItem 5 2 2 4 2" xfId="12407"/>
    <cellStyle name="SAPBEXheaderItem 5 2 3" xfId="12408"/>
    <cellStyle name="SAPBEXheaderItem 5 2 3 2" xfId="12409"/>
    <cellStyle name="SAPBEXheaderItem 5 2 3 2 2" xfId="12410"/>
    <cellStyle name="SAPBEXheaderItem 5 2 3 3" xfId="12411"/>
    <cellStyle name="SAPBEXheaderItem 5 2 4" xfId="12412"/>
    <cellStyle name="SAPBEXheaderItem 5 2 4 2" xfId="12413"/>
    <cellStyle name="SAPBEXheaderItem 5 2 4 2 2" xfId="12414"/>
    <cellStyle name="SAPBEXheaderItem 5 2 5" xfId="12415"/>
    <cellStyle name="SAPBEXheaderItem 5 2 5 2" xfId="12416"/>
    <cellStyle name="SAPBEXheaderItem 5 2 6" xfId="37909"/>
    <cellStyle name="SAPBEXheaderItem 5 2 7" xfId="37910"/>
    <cellStyle name="SAPBEXheaderItem 5 20" xfId="37911"/>
    <cellStyle name="SAPBEXheaderItem 5 21" xfId="37912"/>
    <cellStyle name="SAPBEXheaderItem 5 22" xfId="37913"/>
    <cellStyle name="SAPBEXheaderItem 5 23" xfId="37914"/>
    <cellStyle name="SAPBEXheaderItem 5 24" xfId="37915"/>
    <cellStyle name="SAPBEXheaderItem 5 25" xfId="37916"/>
    <cellStyle name="SAPBEXheaderItem 5 26" xfId="37917"/>
    <cellStyle name="SAPBEXheaderItem 5 27" xfId="37918"/>
    <cellStyle name="SAPBEXheaderItem 5 28" xfId="48568"/>
    <cellStyle name="SAPBEXheaderItem 5 3" xfId="37919"/>
    <cellStyle name="SAPBEXheaderItem 5 4" xfId="37920"/>
    <cellStyle name="SAPBEXheaderItem 5 5" xfId="37921"/>
    <cellStyle name="SAPBEXheaderItem 5 6" xfId="37922"/>
    <cellStyle name="SAPBEXheaderItem 5 7" xfId="37923"/>
    <cellStyle name="SAPBEXheaderItem 5 8" xfId="37924"/>
    <cellStyle name="SAPBEXheaderItem 5 9" xfId="37925"/>
    <cellStyle name="SAPBEXheaderItem 6" xfId="1004"/>
    <cellStyle name="SAPBEXheaderItem 6 10" xfId="37926"/>
    <cellStyle name="SAPBEXheaderItem 6 11" xfId="37927"/>
    <cellStyle name="SAPBEXheaderItem 6 12" xfId="37928"/>
    <cellStyle name="SAPBEXheaderItem 6 13" xfId="37929"/>
    <cellStyle name="SAPBEXheaderItem 6 14" xfId="37930"/>
    <cellStyle name="SAPBEXheaderItem 6 15" xfId="37931"/>
    <cellStyle name="SAPBEXheaderItem 6 16" xfId="37932"/>
    <cellStyle name="SAPBEXheaderItem 6 17" xfId="37933"/>
    <cellStyle name="SAPBEXheaderItem 6 18" xfId="37934"/>
    <cellStyle name="SAPBEXheaderItem 6 19" xfId="37935"/>
    <cellStyle name="SAPBEXheaderItem 6 2" xfId="2004"/>
    <cellStyle name="SAPBEXheaderItem 6 2 2" xfId="12417"/>
    <cellStyle name="SAPBEXheaderItem 6 2 2 2" xfId="12418"/>
    <cellStyle name="SAPBEXheaderItem 6 2 2 2 2" xfId="12419"/>
    <cellStyle name="SAPBEXheaderItem 6 2 2 2 2 2" xfId="12420"/>
    <cellStyle name="SAPBEXheaderItem 6 2 2 2 3" xfId="12421"/>
    <cellStyle name="SAPBEXheaderItem 6 2 2 3" xfId="12422"/>
    <cellStyle name="SAPBEXheaderItem 6 2 2 3 2" xfId="12423"/>
    <cellStyle name="SAPBEXheaderItem 6 2 2 3 2 2" xfId="12424"/>
    <cellStyle name="SAPBEXheaderItem 6 2 2 4" xfId="12425"/>
    <cellStyle name="SAPBEXheaderItem 6 2 2 4 2" xfId="12426"/>
    <cellStyle name="SAPBEXheaderItem 6 2 3" xfId="12427"/>
    <cellStyle name="SAPBEXheaderItem 6 2 3 2" xfId="12428"/>
    <cellStyle name="SAPBEXheaderItem 6 2 3 2 2" xfId="12429"/>
    <cellStyle name="SAPBEXheaderItem 6 2 3 3" xfId="12430"/>
    <cellStyle name="SAPBEXheaderItem 6 2 4" xfId="12431"/>
    <cellStyle name="SAPBEXheaderItem 6 2 4 2" xfId="12432"/>
    <cellStyle name="SAPBEXheaderItem 6 2 4 2 2" xfId="12433"/>
    <cellStyle name="SAPBEXheaderItem 6 2 5" xfId="12434"/>
    <cellStyle name="SAPBEXheaderItem 6 2 5 2" xfId="12435"/>
    <cellStyle name="SAPBEXheaderItem 6 2 6" xfId="37936"/>
    <cellStyle name="SAPBEXheaderItem 6 2 7" xfId="37937"/>
    <cellStyle name="SAPBEXheaderItem 6 20" xfId="37938"/>
    <cellStyle name="SAPBEXheaderItem 6 21" xfId="37939"/>
    <cellStyle name="SAPBEXheaderItem 6 22" xfId="37940"/>
    <cellStyle name="SAPBEXheaderItem 6 23" xfId="37941"/>
    <cellStyle name="SAPBEXheaderItem 6 24" xfId="37942"/>
    <cellStyle name="SAPBEXheaderItem 6 25" xfId="37943"/>
    <cellStyle name="SAPBEXheaderItem 6 26" xfId="37944"/>
    <cellStyle name="SAPBEXheaderItem 6 27" xfId="37945"/>
    <cellStyle name="SAPBEXheaderItem 6 28" xfId="48569"/>
    <cellStyle name="SAPBEXheaderItem 6 3" xfId="37946"/>
    <cellStyle name="SAPBEXheaderItem 6 4" xfId="37947"/>
    <cellStyle name="SAPBEXheaderItem 6 5" xfId="37948"/>
    <cellStyle name="SAPBEXheaderItem 6 6" xfId="37949"/>
    <cellStyle name="SAPBEXheaderItem 6 7" xfId="37950"/>
    <cellStyle name="SAPBEXheaderItem 6 8" xfId="37951"/>
    <cellStyle name="SAPBEXheaderItem 6 9" xfId="37952"/>
    <cellStyle name="SAPBEXheaderItem 7" xfId="1005"/>
    <cellStyle name="SAPBEXheaderItem 7 10" xfId="37953"/>
    <cellStyle name="SAPBEXheaderItem 7 11" xfId="37954"/>
    <cellStyle name="SAPBEXheaderItem 7 12" xfId="37955"/>
    <cellStyle name="SAPBEXheaderItem 7 13" xfId="37956"/>
    <cellStyle name="SAPBEXheaderItem 7 14" xfId="37957"/>
    <cellStyle name="SAPBEXheaderItem 7 15" xfId="37958"/>
    <cellStyle name="SAPBEXheaderItem 7 16" xfId="37959"/>
    <cellStyle name="SAPBEXheaderItem 7 17" xfId="37960"/>
    <cellStyle name="SAPBEXheaderItem 7 18" xfId="37961"/>
    <cellStyle name="SAPBEXheaderItem 7 19" xfId="37962"/>
    <cellStyle name="SAPBEXheaderItem 7 2" xfId="2005"/>
    <cellStyle name="SAPBEXheaderItem 7 2 2" xfId="12436"/>
    <cellStyle name="SAPBEXheaderItem 7 2 2 2" xfId="12437"/>
    <cellStyle name="SAPBEXheaderItem 7 2 2 2 2" xfId="12438"/>
    <cellStyle name="SAPBEXheaderItem 7 2 2 2 2 2" xfId="12439"/>
    <cellStyle name="SAPBEXheaderItem 7 2 2 2 3" xfId="12440"/>
    <cellStyle name="SAPBEXheaderItem 7 2 2 3" xfId="12441"/>
    <cellStyle name="SAPBEXheaderItem 7 2 2 3 2" xfId="12442"/>
    <cellStyle name="SAPBEXheaderItem 7 2 2 3 2 2" xfId="12443"/>
    <cellStyle name="SAPBEXheaderItem 7 2 2 4" xfId="12444"/>
    <cellStyle name="SAPBEXheaderItem 7 2 2 4 2" xfId="12445"/>
    <cellStyle name="SAPBEXheaderItem 7 2 3" xfId="12446"/>
    <cellStyle name="SAPBEXheaderItem 7 2 3 2" xfId="12447"/>
    <cellStyle name="SAPBEXheaderItem 7 2 3 2 2" xfId="12448"/>
    <cellStyle name="SAPBEXheaderItem 7 2 3 3" xfId="12449"/>
    <cellStyle name="SAPBEXheaderItem 7 2 4" xfId="12450"/>
    <cellStyle name="SAPBEXheaderItem 7 2 4 2" xfId="12451"/>
    <cellStyle name="SAPBEXheaderItem 7 2 4 2 2" xfId="12452"/>
    <cellStyle name="SAPBEXheaderItem 7 2 5" xfId="12453"/>
    <cellStyle name="SAPBEXheaderItem 7 2 5 2" xfId="12454"/>
    <cellStyle name="SAPBEXheaderItem 7 2 6" xfId="37963"/>
    <cellStyle name="SAPBEXheaderItem 7 2 7" xfId="37964"/>
    <cellStyle name="SAPBEXheaderItem 7 20" xfId="37965"/>
    <cellStyle name="SAPBEXheaderItem 7 21" xfId="37966"/>
    <cellStyle name="SAPBEXheaderItem 7 22" xfId="37967"/>
    <cellStyle name="SAPBEXheaderItem 7 23" xfId="37968"/>
    <cellStyle name="SAPBEXheaderItem 7 24" xfId="37969"/>
    <cellStyle name="SAPBEXheaderItem 7 25" xfId="37970"/>
    <cellStyle name="SAPBEXheaderItem 7 26" xfId="37971"/>
    <cellStyle name="SAPBEXheaderItem 7 27" xfId="37972"/>
    <cellStyle name="SAPBEXheaderItem 7 28" xfId="48570"/>
    <cellStyle name="SAPBEXheaderItem 7 3" xfId="37973"/>
    <cellStyle name="SAPBEXheaderItem 7 4" xfId="37974"/>
    <cellStyle name="SAPBEXheaderItem 7 5" xfId="37975"/>
    <cellStyle name="SAPBEXheaderItem 7 6" xfId="37976"/>
    <cellStyle name="SAPBEXheaderItem 7 7" xfId="37977"/>
    <cellStyle name="SAPBEXheaderItem 7 8" xfId="37978"/>
    <cellStyle name="SAPBEXheaderItem 7 9" xfId="37979"/>
    <cellStyle name="SAPBEXheaderItem 8" xfId="987"/>
    <cellStyle name="SAPBEXheaderItem 8 10" xfId="37980"/>
    <cellStyle name="SAPBEXheaderItem 8 11" xfId="37981"/>
    <cellStyle name="SAPBEXheaderItem 8 12" xfId="37982"/>
    <cellStyle name="SAPBEXheaderItem 8 13" xfId="37983"/>
    <cellStyle name="SAPBEXheaderItem 8 14" xfId="37984"/>
    <cellStyle name="SAPBEXheaderItem 8 15" xfId="37985"/>
    <cellStyle name="SAPBEXheaderItem 8 16" xfId="37986"/>
    <cellStyle name="SAPBEXheaderItem 8 17" xfId="37987"/>
    <cellStyle name="SAPBEXheaderItem 8 18" xfId="37988"/>
    <cellStyle name="SAPBEXheaderItem 8 19" xfId="37989"/>
    <cellStyle name="SAPBEXheaderItem 8 2" xfId="2006"/>
    <cellStyle name="SAPBEXheaderItem 8 2 2" xfId="12455"/>
    <cellStyle name="SAPBEXheaderItem 8 2 2 2" xfId="12456"/>
    <cellStyle name="SAPBEXheaderItem 8 2 2 2 2" xfId="12457"/>
    <cellStyle name="SAPBEXheaderItem 8 2 2 2 2 2" xfId="12458"/>
    <cellStyle name="SAPBEXheaderItem 8 2 2 2 3" xfId="12459"/>
    <cellStyle name="SAPBEXheaderItem 8 2 2 3" xfId="12460"/>
    <cellStyle name="SAPBEXheaderItem 8 2 2 3 2" xfId="12461"/>
    <cellStyle name="SAPBEXheaderItem 8 2 2 3 2 2" xfId="12462"/>
    <cellStyle name="SAPBEXheaderItem 8 2 2 4" xfId="12463"/>
    <cellStyle name="SAPBEXheaderItem 8 2 2 4 2" xfId="12464"/>
    <cellStyle name="SAPBEXheaderItem 8 2 3" xfId="12465"/>
    <cellStyle name="SAPBEXheaderItem 8 2 3 2" xfId="12466"/>
    <cellStyle name="SAPBEXheaderItem 8 2 3 2 2" xfId="12467"/>
    <cellStyle name="SAPBEXheaderItem 8 2 3 3" xfId="12468"/>
    <cellStyle name="SAPBEXheaderItem 8 2 4" xfId="12469"/>
    <cellStyle name="SAPBEXheaderItem 8 2 4 2" xfId="12470"/>
    <cellStyle name="SAPBEXheaderItem 8 2 4 2 2" xfId="12471"/>
    <cellStyle name="SAPBEXheaderItem 8 2 5" xfId="12472"/>
    <cellStyle name="SAPBEXheaderItem 8 2 5 2" xfId="12473"/>
    <cellStyle name="SAPBEXheaderItem 8 2 6" xfId="37990"/>
    <cellStyle name="SAPBEXheaderItem 8 2 7" xfId="37991"/>
    <cellStyle name="SAPBEXheaderItem 8 20" xfId="37992"/>
    <cellStyle name="SAPBEXheaderItem 8 21" xfId="37993"/>
    <cellStyle name="SAPBEXheaderItem 8 22" xfId="37994"/>
    <cellStyle name="SAPBEXheaderItem 8 23" xfId="37995"/>
    <cellStyle name="SAPBEXheaderItem 8 24" xfId="37996"/>
    <cellStyle name="SAPBEXheaderItem 8 25" xfId="37997"/>
    <cellStyle name="SAPBEXheaderItem 8 26" xfId="37998"/>
    <cellStyle name="SAPBEXheaderItem 8 27" xfId="48571"/>
    <cellStyle name="SAPBEXheaderItem 8 3" xfId="37999"/>
    <cellStyle name="SAPBEXheaderItem 8 4" xfId="38000"/>
    <cellStyle name="SAPBEXheaderItem 8 5" xfId="38001"/>
    <cellStyle name="SAPBEXheaderItem 8 6" xfId="38002"/>
    <cellStyle name="SAPBEXheaderItem 8 7" xfId="38003"/>
    <cellStyle name="SAPBEXheaderItem 8 8" xfId="38004"/>
    <cellStyle name="SAPBEXheaderItem 8 9" xfId="38005"/>
    <cellStyle name="SAPBEXheaderItem 9" xfId="2007"/>
    <cellStyle name="SAPBEXheaderItem 9 10" xfId="38006"/>
    <cellStyle name="SAPBEXheaderItem 9 11" xfId="38007"/>
    <cellStyle name="SAPBEXheaderItem 9 12" xfId="38008"/>
    <cellStyle name="SAPBEXheaderItem 9 13" xfId="38009"/>
    <cellStyle name="SAPBEXheaderItem 9 14" xfId="38010"/>
    <cellStyle name="SAPBEXheaderItem 9 15" xfId="38011"/>
    <cellStyle name="SAPBEXheaderItem 9 16" xfId="38012"/>
    <cellStyle name="SAPBEXheaderItem 9 17" xfId="38013"/>
    <cellStyle name="SAPBEXheaderItem 9 18" xfId="38014"/>
    <cellStyle name="SAPBEXheaderItem 9 19" xfId="38015"/>
    <cellStyle name="SAPBEXheaderItem 9 2" xfId="2008"/>
    <cellStyle name="SAPBEXheaderItem 9 2 2" xfId="12474"/>
    <cellStyle name="SAPBEXheaderItem 9 2 2 2" xfId="12475"/>
    <cellStyle name="SAPBEXheaderItem 9 2 2 2 2" xfId="12476"/>
    <cellStyle name="SAPBEXheaderItem 9 2 2 2 2 2" xfId="12477"/>
    <cellStyle name="SAPBEXheaderItem 9 2 2 2 3" xfId="12478"/>
    <cellStyle name="SAPBEXheaderItem 9 2 2 3" xfId="12479"/>
    <cellStyle name="SAPBEXheaderItem 9 2 2 3 2" xfId="12480"/>
    <cellStyle name="SAPBEXheaderItem 9 2 2 3 2 2" xfId="12481"/>
    <cellStyle name="SAPBEXheaderItem 9 2 2 4" xfId="12482"/>
    <cellStyle name="SAPBEXheaderItem 9 2 2 4 2" xfId="12483"/>
    <cellStyle name="SAPBEXheaderItem 9 2 3" xfId="12484"/>
    <cellStyle name="SAPBEXheaderItem 9 2 3 2" xfId="12485"/>
    <cellStyle name="SAPBEXheaderItem 9 2 3 2 2" xfId="12486"/>
    <cellStyle name="SAPBEXheaderItem 9 2 3 3" xfId="12487"/>
    <cellStyle name="SAPBEXheaderItem 9 2 4" xfId="12488"/>
    <cellStyle name="SAPBEXheaderItem 9 2 4 2" xfId="12489"/>
    <cellStyle name="SAPBEXheaderItem 9 2 4 2 2" xfId="12490"/>
    <cellStyle name="SAPBEXheaderItem 9 2 5" xfId="12491"/>
    <cellStyle name="SAPBEXheaderItem 9 2 5 2" xfId="12492"/>
    <cellStyle name="SAPBEXheaderItem 9 2 6" xfId="38016"/>
    <cellStyle name="SAPBEXheaderItem 9 2 7" xfId="38017"/>
    <cellStyle name="SAPBEXheaderItem 9 2 8" xfId="49845"/>
    <cellStyle name="SAPBEXheaderItem 9 20" xfId="38018"/>
    <cellStyle name="SAPBEXheaderItem 9 21" xfId="38019"/>
    <cellStyle name="SAPBEXheaderItem 9 22" xfId="38020"/>
    <cellStyle name="SAPBEXheaderItem 9 23" xfId="38021"/>
    <cellStyle name="SAPBEXheaderItem 9 24" xfId="38022"/>
    <cellStyle name="SAPBEXheaderItem 9 25" xfId="38023"/>
    <cellStyle name="SAPBEXheaderItem 9 26" xfId="38024"/>
    <cellStyle name="SAPBEXheaderItem 9 27" xfId="38025"/>
    <cellStyle name="SAPBEXheaderItem 9 28" xfId="38026"/>
    <cellStyle name="SAPBEXheaderItem 9 29" xfId="48572"/>
    <cellStyle name="SAPBEXheaderItem 9 3" xfId="12493"/>
    <cellStyle name="SAPBEXheaderItem 9 3 2" xfId="12494"/>
    <cellStyle name="SAPBEXheaderItem 9 3 2 2" xfId="12495"/>
    <cellStyle name="SAPBEXheaderItem 9 3 2 2 2" xfId="12496"/>
    <cellStyle name="SAPBEXheaderItem 9 3 3" xfId="12497"/>
    <cellStyle name="SAPBEXheaderItem 9 3 3 2" xfId="12498"/>
    <cellStyle name="SAPBEXheaderItem 9 3 4" xfId="38027"/>
    <cellStyle name="SAPBEXheaderItem 9 4" xfId="38028"/>
    <cellStyle name="SAPBEXheaderItem 9 5" xfId="38029"/>
    <cellStyle name="SAPBEXheaderItem 9 6" xfId="38030"/>
    <cellStyle name="SAPBEXheaderItem 9 7" xfId="38031"/>
    <cellStyle name="SAPBEXheaderItem 9 8" xfId="38032"/>
    <cellStyle name="SAPBEXheaderItem 9 9" xfId="38033"/>
    <cellStyle name="SAPBEXheaderItem_20120921_SF-grote-ronde-Liesbethdump2" xfId="433"/>
    <cellStyle name="SAPBEXheaderText" xfId="136"/>
    <cellStyle name="SAPBEXheaderText 10" xfId="12499"/>
    <cellStyle name="SAPBEXheaderText 10 2" xfId="12500"/>
    <cellStyle name="SAPBEXheaderText 10 2 2" xfId="12501"/>
    <cellStyle name="SAPBEXheaderText 10 2 2 2" xfId="12502"/>
    <cellStyle name="SAPBEXheaderText 10 2 3" xfId="12503"/>
    <cellStyle name="SAPBEXheaderText 10 3" xfId="12504"/>
    <cellStyle name="SAPBEXheaderText 10 3 2" xfId="12505"/>
    <cellStyle name="SAPBEXheaderText 10 3 2 2" xfId="12506"/>
    <cellStyle name="SAPBEXheaderText 10 4" xfId="12507"/>
    <cellStyle name="SAPBEXheaderText 10 4 2" xfId="12508"/>
    <cellStyle name="SAPBEXheaderText 10 5" xfId="38034"/>
    <cellStyle name="SAPBEXheaderText 10 6" xfId="38035"/>
    <cellStyle name="SAPBEXheaderText 10 7" xfId="38036"/>
    <cellStyle name="SAPBEXheaderText 11" xfId="38037"/>
    <cellStyle name="SAPBEXheaderText 12" xfId="38038"/>
    <cellStyle name="SAPBEXheaderText 13" xfId="38039"/>
    <cellStyle name="SAPBEXheaderText 14" xfId="38040"/>
    <cellStyle name="SAPBEXheaderText 15" xfId="38041"/>
    <cellStyle name="SAPBEXheaderText 16" xfId="38042"/>
    <cellStyle name="SAPBEXheaderText 17" xfId="38043"/>
    <cellStyle name="SAPBEXheaderText 18" xfId="38044"/>
    <cellStyle name="SAPBEXheaderText 19" xfId="38045"/>
    <cellStyle name="SAPBEXheaderText 2" xfId="434"/>
    <cellStyle name="SAPBEXheaderText 2 10" xfId="38046"/>
    <cellStyle name="SAPBEXheaderText 2 11" xfId="38047"/>
    <cellStyle name="SAPBEXheaderText 2 12" xfId="38048"/>
    <cellStyle name="SAPBEXheaderText 2 13" xfId="38049"/>
    <cellStyle name="SAPBEXheaderText 2 14" xfId="38050"/>
    <cellStyle name="SAPBEXheaderText 2 15" xfId="38051"/>
    <cellStyle name="SAPBEXheaderText 2 16" xfId="38052"/>
    <cellStyle name="SAPBEXheaderText 2 17" xfId="38053"/>
    <cellStyle name="SAPBEXheaderText 2 18" xfId="38054"/>
    <cellStyle name="SAPBEXheaderText 2 19" xfId="38055"/>
    <cellStyle name="SAPBEXheaderText 2 2" xfId="536"/>
    <cellStyle name="SAPBEXheaderText 2 2 10" xfId="38056"/>
    <cellStyle name="SAPBEXheaderText 2 2 11" xfId="38057"/>
    <cellStyle name="SAPBEXheaderText 2 2 12" xfId="38058"/>
    <cellStyle name="SAPBEXheaderText 2 2 13" xfId="38059"/>
    <cellStyle name="SAPBEXheaderText 2 2 14" xfId="38060"/>
    <cellStyle name="SAPBEXheaderText 2 2 15" xfId="38061"/>
    <cellStyle name="SAPBEXheaderText 2 2 16" xfId="38062"/>
    <cellStyle name="SAPBEXheaderText 2 2 17" xfId="38063"/>
    <cellStyle name="SAPBEXheaderText 2 2 18" xfId="38064"/>
    <cellStyle name="SAPBEXheaderText 2 2 19" xfId="38065"/>
    <cellStyle name="SAPBEXheaderText 2 2 2" xfId="1007"/>
    <cellStyle name="SAPBEXheaderText 2 2 2 10" xfId="38066"/>
    <cellStyle name="SAPBEXheaderText 2 2 2 11" xfId="38067"/>
    <cellStyle name="SAPBEXheaderText 2 2 2 12" xfId="38068"/>
    <cellStyle name="SAPBEXheaderText 2 2 2 13" xfId="38069"/>
    <cellStyle name="SAPBEXheaderText 2 2 2 14" xfId="38070"/>
    <cellStyle name="SAPBEXheaderText 2 2 2 15" xfId="38071"/>
    <cellStyle name="SAPBEXheaderText 2 2 2 16" xfId="38072"/>
    <cellStyle name="SAPBEXheaderText 2 2 2 17" xfId="38073"/>
    <cellStyle name="SAPBEXheaderText 2 2 2 18" xfId="38074"/>
    <cellStyle name="SAPBEXheaderText 2 2 2 19" xfId="38075"/>
    <cellStyle name="SAPBEXheaderText 2 2 2 2" xfId="2009"/>
    <cellStyle name="SAPBEXheaderText 2 2 2 2 2" xfId="12509"/>
    <cellStyle name="SAPBEXheaderText 2 2 2 2 2 2" xfId="12510"/>
    <cellStyle name="SAPBEXheaderText 2 2 2 2 2 2 2" xfId="12511"/>
    <cellStyle name="SAPBEXheaderText 2 2 2 2 2 2 2 2" xfId="12512"/>
    <cellStyle name="SAPBEXheaderText 2 2 2 2 2 2 3" xfId="12513"/>
    <cellStyle name="SAPBEXheaderText 2 2 2 2 2 3" xfId="12514"/>
    <cellStyle name="SAPBEXheaderText 2 2 2 2 2 3 2" xfId="12515"/>
    <cellStyle name="SAPBEXheaderText 2 2 2 2 2 3 2 2" xfId="12516"/>
    <cellStyle name="SAPBEXheaderText 2 2 2 2 2 4" xfId="12517"/>
    <cellStyle name="SAPBEXheaderText 2 2 2 2 2 4 2" xfId="12518"/>
    <cellStyle name="SAPBEXheaderText 2 2 2 2 3" xfId="12519"/>
    <cellStyle name="SAPBEXheaderText 2 2 2 2 3 2" xfId="12520"/>
    <cellStyle name="SAPBEXheaderText 2 2 2 2 3 2 2" xfId="12521"/>
    <cellStyle name="SAPBEXheaderText 2 2 2 2 3 3" xfId="12522"/>
    <cellStyle name="SAPBEXheaderText 2 2 2 2 4" xfId="12523"/>
    <cellStyle name="SAPBEXheaderText 2 2 2 2 4 2" xfId="12524"/>
    <cellStyle name="SAPBEXheaderText 2 2 2 2 4 2 2" xfId="12525"/>
    <cellStyle name="SAPBEXheaderText 2 2 2 2 5" xfId="12526"/>
    <cellStyle name="SAPBEXheaderText 2 2 2 2 5 2" xfId="12527"/>
    <cellStyle name="SAPBEXheaderText 2 2 2 2 6" xfId="38076"/>
    <cellStyle name="SAPBEXheaderText 2 2 2 2 7" xfId="38077"/>
    <cellStyle name="SAPBEXheaderText 2 2 2 20" xfId="38078"/>
    <cellStyle name="SAPBEXheaderText 2 2 2 21" xfId="38079"/>
    <cellStyle name="SAPBEXheaderText 2 2 2 22" xfId="38080"/>
    <cellStyle name="SAPBEXheaderText 2 2 2 23" xfId="38081"/>
    <cellStyle name="SAPBEXheaderText 2 2 2 24" xfId="38082"/>
    <cellStyle name="SAPBEXheaderText 2 2 2 25" xfId="38083"/>
    <cellStyle name="SAPBEXheaderText 2 2 2 26" xfId="38084"/>
    <cellStyle name="SAPBEXheaderText 2 2 2 27" xfId="38085"/>
    <cellStyle name="SAPBEXheaderText 2 2 2 28" xfId="48573"/>
    <cellStyle name="SAPBEXheaderText 2 2 2 3" xfId="38086"/>
    <cellStyle name="SAPBEXheaderText 2 2 2 4" xfId="38087"/>
    <cellStyle name="SAPBEXheaderText 2 2 2 5" xfId="38088"/>
    <cellStyle name="SAPBEXheaderText 2 2 2 6" xfId="38089"/>
    <cellStyle name="SAPBEXheaderText 2 2 2 7" xfId="38090"/>
    <cellStyle name="SAPBEXheaderText 2 2 2 8" xfId="38091"/>
    <cellStyle name="SAPBEXheaderText 2 2 2 9" xfId="38092"/>
    <cellStyle name="SAPBEXheaderText 2 2 20" xfId="38093"/>
    <cellStyle name="SAPBEXheaderText 2 2 21" xfId="38094"/>
    <cellStyle name="SAPBEXheaderText 2 2 22" xfId="38095"/>
    <cellStyle name="SAPBEXheaderText 2 2 23" xfId="38096"/>
    <cellStyle name="SAPBEXheaderText 2 2 24" xfId="38097"/>
    <cellStyle name="SAPBEXheaderText 2 2 25" xfId="38098"/>
    <cellStyle name="SAPBEXheaderText 2 2 26" xfId="38099"/>
    <cellStyle name="SAPBEXheaderText 2 2 27" xfId="38100"/>
    <cellStyle name="SAPBEXheaderText 2 2 28" xfId="38101"/>
    <cellStyle name="SAPBEXheaderText 2 2 29" xfId="38102"/>
    <cellStyle name="SAPBEXheaderText 2 2 3" xfId="1008"/>
    <cellStyle name="SAPBEXheaderText 2 2 3 10" xfId="38103"/>
    <cellStyle name="SAPBEXheaderText 2 2 3 11" xfId="38104"/>
    <cellStyle name="SAPBEXheaderText 2 2 3 12" xfId="38105"/>
    <cellStyle name="SAPBEXheaderText 2 2 3 13" xfId="38106"/>
    <cellStyle name="SAPBEXheaderText 2 2 3 14" xfId="38107"/>
    <cellStyle name="SAPBEXheaderText 2 2 3 15" xfId="38108"/>
    <cellStyle name="SAPBEXheaderText 2 2 3 16" xfId="38109"/>
    <cellStyle name="SAPBEXheaderText 2 2 3 17" xfId="38110"/>
    <cellStyle name="SAPBEXheaderText 2 2 3 18" xfId="38111"/>
    <cellStyle name="SAPBEXheaderText 2 2 3 19" xfId="38112"/>
    <cellStyle name="SAPBEXheaderText 2 2 3 2" xfId="2010"/>
    <cellStyle name="SAPBEXheaderText 2 2 3 2 2" xfId="12528"/>
    <cellStyle name="SAPBEXheaderText 2 2 3 2 2 2" xfId="12529"/>
    <cellStyle name="SAPBEXheaderText 2 2 3 2 2 2 2" xfId="12530"/>
    <cellStyle name="SAPBEXheaderText 2 2 3 2 2 2 2 2" xfId="12531"/>
    <cellStyle name="SAPBEXheaderText 2 2 3 2 2 2 3" xfId="12532"/>
    <cellStyle name="SAPBEXheaderText 2 2 3 2 2 3" xfId="12533"/>
    <cellStyle name="SAPBEXheaderText 2 2 3 2 2 3 2" xfId="12534"/>
    <cellStyle name="SAPBEXheaderText 2 2 3 2 2 3 2 2" xfId="12535"/>
    <cellStyle name="SAPBEXheaderText 2 2 3 2 2 4" xfId="12536"/>
    <cellStyle name="SAPBEXheaderText 2 2 3 2 2 4 2" xfId="12537"/>
    <cellStyle name="SAPBEXheaderText 2 2 3 2 3" xfId="12538"/>
    <cellStyle name="SAPBEXheaderText 2 2 3 2 3 2" xfId="12539"/>
    <cellStyle name="SAPBEXheaderText 2 2 3 2 3 2 2" xfId="12540"/>
    <cellStyle name="SAPBEXheaderText 2 2 3 2 3 3" xfId="12541"/>
    <cellStyle name="SAPBEXheaderText 2 2 3 2 4" xfId="12542"/>
    <cellStyle name="SAPBEXheaderText 2 2 3 2 4 2" xfId="12543"/>
    <cellStyle name="SAPBEXheaderText 2 2 3 2 4 2 2" xfId="12544"/>
    <cellStyle name="SAPBEXheaderText 2 2 3 2 5" xfId="12545"/>
    <cellStyle name="SAPBEXheaderText 2 2 3 2 5 2" xfId="12546"/>
    <cellStyle name="SAPBEXheaderText 2 2 3 2 6" xfId="38113"/>
    <cellStyle name="SAPBEXheaderText 2 2 3 2 7" xfId="38114"/>
    <cellStyle name="SAPBEXheaderText 2 2 3 20" xfId="38115"/>
    <cellStyle name="SAPBEXheaderText 2 2 3 21" xfId="38116"/>
    <cellStyle name="SAPBEXheaderText 2 2 3 22" xfId="38117"/>
    <cellStyle name="SAPBEXheaderText 2 2 3 23" xfId="38118"/>
    <cellStyle name="SAPBEXheaderText 2 2 3 24" xfId="38119"/>
    <cellStyle name="SAPBEXheaderText 2 2 3 25" xfId="38120"/>
    <cellStyle name="SAPBEXheaderText 2 2 3 26" xfId="38121"/>
    <cellStyle name="SAPBEXheaderText 2 2 3 27" xfId="38122"/>
    <cellStyle name="SAPBEXheaderText 2 2 3 28" xfId="48574"/>
    <cellStyle name="SAPBEXheaderText 2 2 3 3" xfId="38123"/>
    <cellStyle name="SAPBEXheaderText 2 2 3 4" xfId="38124"/>
    <cellStyle name="SAPBEXheaderText 2 2 3 5" xfId="38125"/>
    <cellStyle name="SAPBEXheaderText 2 2 3 6" xfId="38126"/>
    <cellStyle name="SAPBEXheaderText 2 2 3 7" xfId="38127"/>
    <cellStyle name="SAPBEXheaderText 2 2 3 8" xfId="38128"/>
    <cellStyle name="SAPBEXheaderText 2 2 3 9" xfId="38129"/>
    <cellStyle name="SAPBEXheaderText 2 2 30" xfId="38130"/>
    <cellStyle name="SAPBEXheaderText 2 2 31" xfId="38131"/>
    <cellStyle name="SAPBEXheaderText 2 2 32" xfId="38132"/>
    <cellStyle name="SAPBEXheaderText 2 2 33" xfId="48575"/>
    <cellStyle name="SAPBEXheaderText 2 2 4" xfId="1009"/>
    <cellStyle name="SAPBEXheaderText 2 2 4 10" xfId="38133"/>
    <cellStyle name="SAPBEXheaderText 2 2 4 11" xfId="38134"/>
    <cellStyle name="SAPBEXheaderText 2 2 4 12" xfId="38135"/>
    <cellStyle name="SAPBEXheaderText 2 2 4 13" xfId="38136"/>
    <cellStyle name="SAPBEXheaderText 2 2 4 14" xfId="38137"/>
    <cellStyle name="SAPBEXheaderText 2 2 4 15" xfId="38138"/>
    <cellStyle name="SAPBEXheaderText 2 2 4 16" xfId="38139"/>
    <cellStyle name="SAPBEXheaderText 2 2 4 17" xfId="38140"/>
    <cellStyle name="SAPBEXheaderText 2 2 4 18" xfId="38141"/>
    <cellStyle name="SAPBEXheaderText 2 2 4 19" xfId="38142"/>
    <cellStyle name="SAPBEXheaderText 2 2 4 2" xfId="2011"/>
    <cellStyle name="SAPBEXheaderText 2 2 4 2 2" xfId="12547"/>
    <cellStyle name="SAPBEXheaderText 2 2 4 2 2 2" xfId="12548"/>
    <cellStyle name="SAPBEXheaderText 2 2 4 2 2 2 2" xfId="12549"/>
    <cellStyle name="SAPBEXheaderText 2 2 4 2 2 2 2 2" xfId="12550"/>
    <cellStyle name="SAPBEXheaderText 2 2 4 2 2 2 3" xfId="12551"/>
    <cellStyle name="SAPBEXheaderText 2 2 4 2 2 3" xfId="12552"/>
    <cellStyle name="SAPBEXheaderText 2 2 4 2 2 3 2" xfId="12553"/>
    <cellStyle name="SAPBEXheaderText 2 2 4 2 2 3 2 2" xfId="12554"/>
    <cellStyle name="SAPBEXheaderText 2 2 4 2 2 4" xfId="12555"/>
    <cellStyle name="SAPBEXheaderText 2 2 4 2 2 4 2" xfId="12556"/>
    <cellStyle name="SAPBEXheaderText 2 2 4 2 3" xfId="12557"/>
    <cellStyle name="SAPBEXheaderText 2 2 4 2 3 2" xfId="12558"/>
    <cellStyle name="SAPBEXheaderText 2 2 4 2 3 2 2" xfId="12559"/>
    <cellStyle name="SAPBEXheaderText 2 2 4 2 3 3" xfId="12560"/>
    <cellStyle name="SAPBEXheaderText 2 2 4 2 4" xfId="12561"/>
    <cellStyle name="SAPBEXheaderText 2 2 4 2 4 2" xfId="12562"/>
    <cellStyle name="SAPBEXheaderText 2 2 4 2 4 2 2" xfId="12563"/>
    <cellStyle name="SAPBEXheaderText 2 2 4 2 5" xfId="12564"/>
    <cellStyle name="SAPBEXheaderText 2 2 4 2 5 2" xfId="12565"/>
    <cellStyle name="SAPBEXheaderText 2 2 4 2 6" xfId="38143"/>
    <cellStyle name="SAPBEXheaderText 2 2 4 2 7" xfId="38144"/>
    <cellStyle name="SAPBEXheaderText 2 2 4 20" xfId="38145"/>
    <cellStyle name="SAPBEXheaderText 2 2 4 21" xfId="38146"/>
    <cellStyle name="SAPBEXheaderText 2 2 4 22" xfId="38147"/>
    <cellStyle name="SAPBEXheaderText 2 2 4 23" xfId="38148"/>
    <cellStyle name="SAPBEXheaderText 2 2 4 24" xfId="38149"/>
    <cellStyle name="SAPBEXheaderText 2 2 4 25" xfId="38150"/>
    <cellStyle name="SAPBEXheaderText 2 2 4 26" xfId="38151"/>
    <cellStyle name="SAPBEXheaderText 2 2 4 27" xfId="38152"/>
    <cellStyle name="SAPBEXheaderText 2 2 4 28" xfId="48576"/>
    <cellStyle name="SAPBEXheaderText 2 2 4 3" xfId="38153"/>
    <cellStyle name="SAPBEXheaderText 2 2 4 4" xfId="38154"/>
    <cellStyle name="SAPBEXheaderText 2 2 4 5" xfId="38155"/>
    <cellStyle name="SAPBEXheaderText 2 2 4 6" xfId="38156"/>
    <cellStyle name="SAPBEXheaderText 2 2 4 7" xfId="38157"/>
    <cellStyle name="SAPBEXheaderText 2 2 4 8" xfId="38158"/>
    <cellStyle name="SAPBEXheaderText 2 2 4 9" xfId="38159"/>
    <cellStyle name="SAPBEXheaderText 2 2 5" xfId="1010"/>
    <cellStyle name="SAPBEXheaderText 2 2 5 10" xfId="38160"/>
    <cellStyle name="SAPBEXheaderText 2 2 5 11" xfId="38161"/>
    <cellStyle name="SAPBEXheaderText 2 2 5 12" xfId="38162"/>
    <cellStyle name="SAPBEXheaderText 2 2 5 13" xfId="38163"/>
    <cellStyle name="SAPBEXheaderText 2 2 5 14" xfId="38164"/>
    <cellStyle name="SAPBEXheaderText 2 2 5 15" xfId="38165"/>
    <cellStyle name="SAPBEXheaderText 2 2 5 16" xfId="38166"/>
    <cellStyle name="SAPBEXheaderText 2 2 5 17" xfId="38167"/>
    <cellStyle name="SAPBEXheaderText 2 2 5 18" xfId="38168"/>
    <cellStyle name="SAPBEXheaderText 2 2 5 19" xfId="38169"/>
    <cellStyle name="SAPBEXheaderText 2 2 5 2" xfId="2012"/>
    <cellStyle name="SAPBEXheaderText 2 2 5 2 2" xfId="12566"/>
    <cellStyle name="SAPBEXheaderText 2 2 5 2 2 2" xfId="12567"/>
    <cellStyle name="SAPBEXheaderText 2 2 5 2 2 2 2" xfId="12568"/>
    <cellStyle name="SAPBEXheaderText 2 2 5 2 2 2 2 2" xfId="12569"/>
    <cellStyle name="SAPBEXheaderText 2 2 5 2 2 2 3" xfId="12570"/>
    <cellStyle name="SAPBEXheaderText 2 2 5 2 2 3" xfId="12571"/>
    <cellStyle name="SAPBEXheaderText 2 2 5 2 2 3 2" xfId="12572"/>
    <cellStyle name="SAPBEXheaderText 2 2 5 2 2 3 2 2" xfId="12573"/>
    <cellStyle name="SAPBEXheaderText 2 2 5 2 2 4" xfId="12574"/>
    <cellStyle name="SAPBEXheaderText 2 2 5 2 2 4 2" xfId="12575"/>
    <cellStyle name="SAPBEXheaderText 2 2 5 2 3" xfId="12576"/>
    <cellStyle name="SAPBEXheaderText 2 2 5 2 3 2" xfId="12577"/>
    <cellStyle name="SAPBEXheaderText 2 2 5 2 3 2 2" xfId="12578"/>
    <cellStyle name="SAPBEXheaderText 2 2 5 2 3 3" xfId="12579"/>
    <cellStyle name="SAPBEXheaderText 2 2 5 2 4" xfId="12580"/>
    <cellStyle name="SAPBEXheaderText 2 2 5 2 4 2" xfId="12581"/>
    <cellStyle name="SAPBEXheaderText 2 2 5 2 4 2 2" xfId="12582"/>
    <cellStyle name="SAPBEXheaderText 2 2 5 2 5" xfId="12583"/>
    <cellStyle name="SAPBEXheaderText 2 2 5 2 5 2" xfId="12584"/>
    <cellStyle name="SAPBEXheaderText 2 2 5 2 6" xfId="38170"/>
    <cellStyle name="SAPBEXheaderText 2 2 5 2 7" xfId="38171"/>
    <cellStyle name="SAPBEXheaderText 2 2 5 20" xfId="38172"/>
    <cellStyle name="SAPBEXheaderText 2 2 5 21" xfId="38173"/>
    <cellStyle name="SAPBEXheaderText 2 2 5 22" xfId="38174"/>
    <cellStyle name="SAPBEXheaderText 2 2 5 23" xfId="38175"/>
    <cellStyle name="SAPBEXheaderText 2 2 5 24" xfId="38176"/>
    <cellStyle name="SAPBEXheaderText 2 2 5 25" xfId="38177"/>
    <cellStyle name="SAPBEXheaderText 2 2 5 26" xfId="38178"/>
    <cellStyle name="SAPBEXheaderText 2 2 5 27" xfId="38179"/>
    <cellStyle name="SAPBEXheaderText 2 2 5 28" xfId="48577"/>
    <cellStyle name="SAPBEXheaderText 2 2 5 3" xfId="38180"/>
    <cellStyle name="SAPBEXheaderText 2 2 5 4" xfId="38181"/>
    <cellStyle name="SAPBEXheaderText 2 2 5 5" xfId="38182"/>
    <cellStyle name="SAPBEXheaderText 2 2 5 6" xfId="38183"/>
    <cellStyle name="SAPBEXheaderText 2 2 5 7" xfId="38184"/>
    <cellStyle name="SAPBEXheaderText 2 2 5 8" xfId="38185"/>
    <cellStyle name="SAPBEXheaderText 2 2 5 9" xfId="38186"/>
    <cellStyle name="SAPBEXheaderText 2 2 6" xfId="1011"/>
    <cellStyle name="SAPBEXheaderText 2 2 6 10" xfId="38187"/>
    <cellStyle name="SAPBEXheaderText 2 2 6 11" xfId="38188"/>
    <cellStyle name="SAPBEXheaderText 2 2 6 12" xfId="38189"/>
    <cellStyle name="SAPBEXheaderText 2 2 6 13" xfId="38190"/>
    <cellStyle name="SAPBEXheaderText 2 2 6 14" xfId="38191"/>
    <cellStyle name="SAPBEXheaderText 2 2 6 15" xfId="38192"/>
    <cellStyle name="SAPBEXheaderText 2 2 6 16" xfId="38193"/>
    <cellStyle name="SAPBEXheaderText 2 2 6 17" xfId="38194"/>
    <cellStyle name="SAPBEXheaderText 2 2 6 18" xfId="38195"/>
    <cellStyle name="SAPBEXheaderText 2 2 6 19" xfId="38196"/>
    <cellStyle name="SAPBEXheaderText 2 2 6 2" xfId="2013"/>
    <cellStyle name="SAPBEXheaderText 2 2 6 2 2" xfId="12585"/>
    <cellStyle name="SAPBEXheaderText 2 2 6 2 2 2" xfId="12586"/>
    <cellStyle name="SAPBEXheaderText 2 2 6 2 2 2 2" xfId="12587"/>
    <cellStyle name="SAPBEXheaderText 2 2 6 2 2 2 2 2" xfId="12588"/>
    <cellStyle name="SAPBEXheaderText 2 2 6 2 2 2 3" xfId="12589"/>
    <cellStyle name="SAPBEXheaderText 2 2 6 2 2 3" xfId="12590"/>
    <cellStyle name="SAPBEXheaderText 2 2 6 2 2 3 2" xfId="12591"/>
    <cellStyle name="SAPBEXheaderText 2 2 6 2 2 3 2 2" xfId="12592"/>
    <cellStyle name="SAPBEXheaderText 2 2 6 2 2 4" xfId="12593"/>
    <cellStyle name="SAPBEXheaderText 2 2 6 2 2 4 2" xfId="12594"/>
    <cellStyle name="SAPBEXheaderText 2 2 6 2 3" xfId="12595"/>
    <cellStyle name="SAPBEXheaderText 2 2 6 2 3 2" xfId="12596"/>
    <cellStyle name="SAPBEXheaderText 2 2 6 2 3 2 2" xfId="12597"/>
    <cellStyle name="SAPBEXheaderText 2 2 6 2 3 3" xfId="12598"/>
    <cellStyle name="SAPBEXheaderText 2 2 6 2 4" xfId="12599"/>
    <cellStyle name="SAPBEXheaderText 2 2 6 2 4 2" xfId="12600"/>
    <cellStyle name="SAPBEXheaderText 2 2 6 2 4 2 2" xfId="12601"/>
    <cellStyle name="SAPBEXheaderText 2 2 6 2 5" xfId="12602"/>
    <cellStyle name="SAPBEXheaderText 2 2 6 2 5 2" xfId="12603"/>
    <cellStyle name="SAPBEXheaderText 2 2 6 2 6" xfId="38197"/>
    <cellStyle name="SAPBEXheaderText 2 2 6 2 7" xfId="38198"/>
    <cellStyle name="SAPBEXheaderText 2 2 6 20" xfId="38199"/>
    <cellStyle name="SAPBEXheaderText 2 2 6 21" xfId="38200"/>
    <cellStyle name="SAPBEXheaderText 2 2 6 22" xfId="38201"/>
    <cellStyle name="SAPBEXheaderText 2 2 6 23" xfId="38202"/>
    <cellStyle name="SAPBEXheaderText 2 2 6 24" xfId="38203"/>
    <cellStyle name="SAPBEXheaderText 2 2 6 25" xfId="38204"/>
    <cellStyle name="SAPBEXheaderText 2 2 6 26" xfId="38205"/>
    <cellStyle name="SAPBEXheaderText 2 2 6 27" xfId="38206"/>
    <cellStyle name="SAPBEXheaderText 2 2 6 28" xfId="48578"/>
    <cellStyle name="SAPBEXheaderText 2 2 6 3" xfId="38207"/>
    <cellStyle name="SAPBEXheaderText 2 2 6 4" xfId="38208"/>
    <cellStyle name="SAPBEXheaderText 2 2 6 5" xfId="38209"/>
    <cellStyle name="SAPBEXheaderText 2 2 6 6" xfId="38210"/>
    <cellStyle name="SAPBEXheaderText 2 2 6 7" xfId="38211"/>
    <cellStyle name="SAPBEXheaderText 2 2 6 8" xfId="38212"/>
    <cellStyle name="SAPBEXheaderText 2 2 6 9" xfId="38213"/>
    <cellStyle name="SAPBEXheaderText 2 2 7" xfId="2014"/>
    <cellStyle name="SAPBEXheaderText 2 2 7 2" xfId="12604"/>
    <cellStyle name="SAPBEXheaderText 2 2 7 2 2" xfId="12605"/>
    <cellStyle name="SAPBEXheaderText 2 2 7 2 2 2" xfId="12606"/>
    <cellStyle name="SAPBEXheaderText 2 2 7 2 2 2 2" xfId="12607"/>
    <cellStyle name="SAPBEXheaderText 2 2 7 2 2 3" xfId="12608"/>
    <cellStyle name="SAPBEXheaderText 2 2 7 2 3" xfId="12609"/>
    <cellStyle name="SAPBEXheaderText 2 2 7 2 3 2" xfId="12610"/>
    <cellStyle name="SAPBEXheaderText 2 2 7 2 3 2 2" xfId="12611"/>
    <cellStyle name="SAPBEXheaderText 2 2 7 2 4" xfId="12612"/>
    <cellStyle name="SAPBEXheaderText 2 2 7 2 4 2" xfId="12613"/>
    <cellStyle name="SAPBEXheaderText 2 2 7 3" xfId="12614"/>
    <cellStyle name="SAPBEXheaderText 2 2 7 3 2" xfId="12615"/>
    <cellStyle name="SAPBEXheaderText 2 2 7 3 2 2" xfId="12616"/>
    <cellStyle name="SAPBEXheaderText 2 2 7 3 3" xfId="12617"/>
    <cellStyle name="SAPBEXheaderText 2 2 7 4" xfId="12618"/>
    <cellStyle name="SAPBEXheaderText 2 2 7 4 2" xfId="12619"/>
    <cellStyle name="SAPBEXheaderText 2 2 7 4 2 2" xfId="12620"/>
    <cellStyle name="SAPBEXheaderText 2 2 7 5" xfId="12621"/>
    <cellStyle name="SAPBEXheaderText 2 2 7 5 2" xfId="12622"/>
    <cellStyle name="SAPBEXheaderText 2 2 7 6" xfId="38214"/>
    <cellStyle name="SAPBEXheaderText 2 2 7 7" xfId="38215"/>
    <cellStyle name="SAPBEXheaderText 2 2 8" xfId="38216"/>
    <cellStyle name="SAPBEXheaderText 2 2 9" xfId="38217"/>
    <cellStyle name="SAPBEXheaderText 2 20" xfId="38218"/>
    <cellStyle name="SAPBEXheaderText 2 21" xfId="38219"/>
    <cellStyle name="SAPBEXheaderText 2 22" xfId="38220"/>
    <cellStyle name="SAPBEXheaderText 2 23" xfId="38221"/>
    <cellStyle name="SAPBEXheaderText 2 24" xfId="38222"/>
    <cellStyle name="SAPBEXheaderText 2 25" xfId="38223"/>
    <cellStyle name="SAPBEXheaderText 2 26" xfId="38224"/>
    <cellStyle name="SAPBEXheaderText 2 27" xfId="38225"/>
    <cellStyle name="SAPBEXheaderText 2 28" xfId="38226"/>
    <cellStyle name="SAPBEXheaderText 2 29" xfId="38227"/>
    <cellStyle name="SAPBEXheaderText 2 3" xfId="1012"/>
    <cellStyle name="SAPBEXheaderText 2 3 10" xfId="38228"/>
    <cellStyle name="SAPBEXheaderText 2 3 11" xfId="38229"/>
    <cellStyle name="SAPBEXheaderText 2 3 12" xfId="38230"/>
    <cellStyle name="SAPBEXheaderText 2 3 13" xfId="38231"/>
    <cellStyle name="SAPBEXheaderText 2 3 14" xfId="38232"/>
    <cellStyle name="SAPBEXheaderText 2 3 15" xfId="38233"/>
    <cellStyle name="SAPBEXheaderText 2 3 16" xfId="38234"/>
    <cellStyle name="SAPBEXheaderText 2 3 17" xfId="38235"/>
    <cellStyle name="SAPBEXheaderText 2 3 18" xfId="38236"/>
    <cellStyle name="SAPBEXheaderText 2 3 19" xfId="38237"/>
    <cellStyle name="SAPBEXheaderText 2 3 2" xfId="2015"/>
    <cellStyle name="SAPBEXheaderText 2 3 2 2" xfId="12623"/>
    <cellStyle name="SAPBEXheaderText 2 3 2 2 2" xfId="12624"/>
    <cellStyle name="SAPBEXheaderText 2 3 2 2 2 2" xfId="12625"/>
    <cellStyle name="SAPBEXheaderText 2 3 2 2 2 2 2" xfId="12626"/>
    <cellStyle name="SAPBEXheaderText 2 3 2 2 2 3" xfId="12627"/>
    <cellStyle name="SAPBEXheaderText 2 3 2 2 3" xfId="12628"/>
    <cellStyle name="SAPBEXheaderText 2 3 2 2 3 2" xfId="12629"/>
    <cellStyle name="SAPBEXheaderText 2 3 2 2 3 2 2" xfId="12630"/>
    <cellStyle name="SAPBEXheaderText 2 3 2 2 4" xfId="12631"/>
    <cellStyle name="SAPBEXheaderText 2 3 2 2 4 2" xfId="12632"/>
    <cellStyle name="SAPBEXheaderText 2 3 2 3" xfId="12633"/>
    <cellStyle name="SAPBEXheaderText 2 3 2 3 2" xfId="12634"/>
    <cellStyle name="SAPBEXheaderText 2 3 2 3 2 2" xfId="12635"/>
    <cellStyle name="SAPBEXheaderText 2 3 2 3 3" xfId="12636"/>
    <cellStyle name="SAPBEXheaderText 2 3 2 4" xfId="12637"/>
    <cellStyle name="SAPBEXheaderText 2 3 2 4 2" xfId="12638"/>
    <cellStyle name="SAPBEXheaderText 2 3 2 4 2 2" xfId="12639"/>
    <cellStyle name="SAPBEXheaderText 2 3 2 5" xfId="12640"/>
    <cellStyle name="SAPBEXheaderText 2 3 2 5 2" xfId="12641"/>
    <cellStyle name="SAPBEXheaderText 2 3 2 6" xfId="38238"/>
    <cellStyle name="SAPBEXheaderText 2 3 2 7" xfId="38239"/>
    <cellStyle name="SAPBEXheaderText 2 3 20" xfId="38240"/>
    <cellStyle name="SAPBEXheaderText 2 3 21" xfId="38241"/>
    <cellStyle name="SAPBEXheaderText 2 3 22" xfId="38242"/>
    <cellStyle name="SAPBEXheaderText 2 3 23" xfId="38243"/>
    <cellStyle name="SAPBEXheaderText 2 3 24" xfId="38244"/>
    <cellStyle name="SAPBEXheaderText 2 3 25" xfId="38245"/>
    <cellStyle name="SAPBEXheaderText 2 3 26" xfId="38246"/>
    <cellStyle name="SAPBEXheaderText 2 3 27" xfId="38247"/>
    <cellStyle name="SAPBEXheaderText 2 3 28" xfId="48579"/>
    <cellStyle name="SAPBEXheaderText 2 3 3" xfId="38248"/>
    <cellStyle name="SAPBEXheaderText 2 3 4" xfId="38249"/>
    <cellStyle name="SAPBEXheaderText 2 3 5" xfId="38250"/>
    <cellStyle name="SAPBEXheaderText 2 3 6" xfId="38251"/>
    <cellStyle name="SAPBEXheaderText 2 3 7" xfId="38252"/>
    <cellStyle name="SAPBEXheaderText 2 3 8" xfId="38253"/>
    <cellStyle name="SAPBEXheaderText 2 3 9" xfId="38254"/>
    <cellStyle name="SAPBEXheaderText 2 30" xfId="38255"/>
    <cellStyle name="SAPBEXheaderText 2 31" xfId="38256"/>
    <cellStyle name="SAPBEXheaderText 2 32" xfId="38257"/>
    <cellStyle name="SAPBEXheaderText 2 33" xfId="48580"/>
    <cellStyle name="SAPBEXheaderText 2 4" xfId="1013"/>
    <cellStyle name="SAPBEXheaderText 2 4 10" xfId="38258"/>
    <cellStyle name="SAPBEXheaderText 2 4 11" xfId="38259"/>
    <cellStyle name="SAPBEXheaderText 2 4 12" xfId="38260"/>
    <cellStyle name="SAPBEXheaderText 2 4 13" xfId="38261"/>
    <cellStyle name="SAPBEXheaderText 2 4 14" xfId="38262"/>
    <cellStyle name="SAPBEXheaderText 2 4 15" xfId="38263"/>
    <cellStyle name="SAPBEXheaderText 2 4 16" xfId="38264"/>
    <cellStyle name="SAPBEXheaderText 2 4 17" xfId="38265"/>
    <cellStyle name="SAPBEXheaderText 2 4 18" xfId="38266"/>
    <cellStyle name="SAPBEXheaderText 2 4 19" xfId="38267"/>
    <cellStyle name="SAPBEXheaderText 2 4 2" xfId="2016"/>
    <cellStyle name="SAPBEXheaderText 2 4 2 2" xfId="12642"/>
    <cellStyle name="SAPBEXheaderText 2 4 2 2 2" xfId="12643"/>
    <cellStyle name="SAPBEXheaderText 2 4 2 2 2 2" xfId="12644"/>
    <cellStyle name="SAPBEXheaderText 2 4 2 2 2 2 2" xfId="12645"/>
    <cellStyle name="SAPBEXheaderText 2 4 2 2 2 3" xfId="12646"/>
    <cellStyle name="SAPBEXheaderText 2 4 2 2 3" xfId="12647"/>
    <cellStyle name="SAPBEXheaderText 2 4 2 2 3 2" xfId="12648"/>
    <cellStyle name="SAPBEXheaderText 2 4 2 2 3 2 2" xfId="12649"/>
    <cellStyle name="SAPBEXheaderText 2 4 2 2 4" xfId="12650"/>
    <cellStyle name="SAPBEXheaderText 2 4 2 2 4 2" xfId="12651"/>
    <cellStyle name="SAPBEXheaderText 2 4 2 3" xfId="12652"/>
    <cellStyle name="SAPBEXheaderText 2 4 2 3 2" xfId="12653"/>
    <cellStyle name="SAPBEXheaderText 2 4 2 3 2 2" xfId="12654"/>
    <cellStyle name="SAPBEXheaderText 2 4 2 3 3" xfId="12655"/>
    <cellStyle name="SAPBEXheaderText 2 4 2 4" xfId="12656"/>
    <cellStyle name="SAPBEXheaderText 2 4 2 4 2" xfId="12657"/>
    <cellStyle name="SAPBEXheaderText 2 4 2 4 2 2" xfId="12658"/>
    <cellStyle name="SAPBEXheaderText 2 4 2 5" xfId="12659"/>
    <cellStyle name="SAPBEXheaderText 2 4 2 5 2" xfId="12660"/>
    <cellStyle name="SAPBEXheaderText 2 4 2 6" xfId="38268"/>
    <cellStyle name="SAPBEXheaderText 2 4 2 7" xfId="38269"/>
    <cellStyle name="SAPBEXheaderText 2 4 20" xfId="38270"/>
    <cellStyle name="SAPBEXheaderText 2 4 21" xfId="38271"/>
    <cellStyle name="SAPBEXheaderText 2 4 22" xfId="38272"/>
    <cellStyle name="SAPBEXheaderText 2 4 23" xfId="38273"/>
    <cellStyle name="SAPBEXheaderText 2 4 24" xfId="38274"/>
    <cellStyle name="SAPBEXheaderText 2 4 25" xfId="38275"/>
    <cellStyle name="SAPBEXheaderText 2 4 26" xfId="38276"/>
    <cellStyle name="SAPBEXheaderText 2 4 27" xfId="38277"/>
    <cellStyle name="SAPBEXheaderText 2 4 28" xfId="48581"/>
    <cellStyle name="SAPBEXheaderText 2 4 3" xfId="38278"/>
    <cellStyle name="SAPBEXheaderText 2 4 4" xfId="38279"/>
    <cellStyle name="SAPBEXheaderText 2 4 5" xfId="38280"/>
    <cellStyle name="SAPBEXheaderText 2 4 6" xfId="38281"/>
    <cellStyle name="SAPBEXheaderText 2 4 7" xfId="38282"/>
    <cellStyle name="SAPBEXheaderText 2 4 8" xfId="38283"/>
    <cellStyle name="SAPBEXheaderText 2 4 9" xfId="38284"/>
    <cellStyle name="SAPBEXheaderText 2 5" xfId="1014"/>
    <cellStyle name="SAPBEXheaderText 2 5 10" xfId="38285"/>
    <cellStyle name="SAPBEXheaderText 2 5 11" xfId="38286"/>
    <cellStyle name="SAPBEXheaderText 2 5 12" xfId="38287"/>
    <cellStyle name="SAPBEXheaderText 2 5 13" xfId="38288"/>
    <cellStyle name="SAPBEXheaderText 2 5 14" xfId="38289"/>
    <cellStyle name="SAPBEXheaderText 2 5 15" xfId="38290"/>
    <cellStyle name="SAPBEXheaderText 2 5 16" xfId="38291"/>
    <cellStyle name="SAPBEXheaderText 2 5 17" xfId="38292"/>
    <cellStyle name="SAPBEXheaderText 2 5 18" xfId="38293"/>
    <cellStyle name="SAPBEXheaderText 2 5 19" xfId="38294"/>
    <cellStyle name="SAPBEXheaderText 2 5 2" xfId="2017"/>
    <cellStyle name="SAPBEXheaderText 2 5 2 2" xfId="12661"/>
    <cellStyle name="SAPBEXheaderText 2 5 2 2 2" xfId="12662"/>
    <cellStyle name="SAPBEXheaderText 2 5 2 2 2 2" xfId="12663"/>
    <cellStyle name="SAPBEXheaderText 2 5 2 2 2 2 2" xfId="12664"/>
    <cellStyle name="SAPBEXheaderText 2 5 2 2 2 3" xfId="12665"/>
    <cellStyle name="SAPBEXheaderText 2 5 2 2 3" xfId="12666"/>
    <cellStyle name="SAPBEXheaderText 2 5 2 2 3 2" xfId="12667"/>
    <cellStyle name="SAPBEXheaderText 2 5 2 2 3 2 2" xfId="12668"/>
    <cellStyle name="SAPBEXheaderText 2 5 2 2 4" xfId="12669"/>
    <cellStyle name="SAPBEXheaderText 2 5 2 2 4 2" xfId="12670"/>
    <cellStyle name="SAPBEXheaderText 2 5 2 3" xfId="12671"/>
    <cellStyle name="SAPBEXheaderText 2 5 2 3 2" xfId="12672"/>
    <cellStyle name="SAPBEXheaderText 2 5 2 3 2 2" xfId="12673"/>
    <cellStyle name="SAPBEXheaderText 2 5 2 3 3" xfId="12674"/>
    <cellStyle name="SAPBEXheaderText 2 5 2 4" xfId="12675"/>
    <cellStyle name="SAPBEXheaderText 2 5 2 4 2" xfId="12676"/>
    <cellStyle name="SAPBEXheaderText 2 5 2 4 2 2" xfId="12677"/>
    <cellStyle name="SAPBEXheaderText 2 5 2 5" xfId="12678"/>
    <cellStyle name="SAPBEXheaderText 2 5 2 5 2" xfId="12679"/>
    <cellStyle name="SAPBEXheaderText 2 5 2 6" xfId="38295"/>
    <cellStyle name="SAPBEXheaderText 2 5 2 7" xfId="38296"/>
    <cellStyle name="SAPBEXheaderText 2 5 20" xfId="38297"/>
    <cellStyle name="SAPBEXheaderText 2 5 21" xfId="38298"/>
    <cellStyle name="SAPBEXheaderText 2 5 22" xfId="38299"/>
    <cellStyle name="SAPBEXheaderText 2 5 23" xfId="38300"/>
    <cellStyle name="SAPBEXheaderText 2 5 24" xfId="38301"/>
    <cellStyle name="SAPBEXheaderText 2 5 25" xfId="38302"/>
    <cellStyle name="SAPBEXheaderText 2 5 26" xfId="38303"/>
    <cellStyle name="SAPBEXheaderText 2 5 27" xfId="38304"/>
    <cellStyle name="SAPBEXheaderText 2 5 28" xfId="48582"/>
    <cellStyle name="SAPBEXheaderText 2 5 3" xfId="38305"/>
    <cellStyle name="SAPBEXheaderText 2 5 4" xfId="38306"/>
    <cellStyle name="SAPBEXheaderText 2 5 5" xfId="38307"/>
    <cellStyle name="SAPBEXheaderText 2 5 6" xfId="38308"/>
    <cellStyle name="SAPBEXheaderText 2 5 7" xfId="38309"/>
    <cellStyle name="SAPBEXheaderText 2 5 8" xfId="38310"/>
    <cellStyle name="SAPBEXheaderText 2 5 9" xfId="38311"/>
    <cellStyle name="SAPBEXheaderText 2 6" xfId="1015"/>
    <cellStyle name="SAPBEXheaderText 2 6 10" xfId="38312"/>
    <cellStyle name="SAPBEXheaderText 2 6 11" xfId="38313"/>
    <cellStyle name="SAPBEXheaderText 2 6 12" xfId="38314"/>
    <cellStyle name="SAPBEXheaderText 2 6 13" xfId="38315"/>
    <cellStyle name="SAPBEXheaderText 2 6 14" xfId="38316"/>
    <cellStyle name="SAPBEXheaderText 2 6 15" xfId="38317"/>
    <cellStyle name="SAPBEXheaderText 2 6 16" xfId="38318"/>
    <cellStyle name="SAPBEXheaderText 2 6 17" xfId="38319"/>
    <cellStyle name="SAPBEXheaderText 2 6 18" xfId="38320"/>
    <cellStyle name="SAPBEXheaderText 2 6 19" xfId="38321"/>
    <cellStyle name="SAPBEXheaderText 2 6 2" xfId="2018"/>
    <cellStyle name="SAPBEXheaderText 2 6 2 2" xfId="12680"/>
    <cellStyle name="SAPBEXheaderText 2 6 2 2 2" xfId="12681"/>
    <cellStyle name="SAPBEXheaderText 2 6 2 2 2 2" xfId="12682"/>
    <cellStyle name="SAPBEXheaderText 2 6 2 2 2 2 2" xfId="12683"/>
    <cellStyle name="SAPBEXheaderText 2 6 2 2 2 3" xfId="12684"/>
    <cellStyle name="SAPBEXheaderText 2 6 2 2 3" xfId="12685"/>
    <cellStyle name="SAPBEXheaderText 2 6 2 2 3 2" xfId="12686"/>
    <cellStyle name="SAPBEXheaderText 2 6 2 2 3 2 2" xfId="12687"/>
    <cellStyle name="SAPBEXheaderText 2 6 2 2 4" xfId="12688"/>
    <cellStyle name="SAPBEXheaderText 2 6 2 2 4 2" xfId="12689"/>
    <cellStyle name="SAPBEXheaderText 2 6 2 3" xfId="12690"/>
    <cellStyle name="SAPBEXheaderText 2 6 2 3 2" xfId="12691"/>
    <cellStyle name="SAPBEXheaderText 2 6 2 3 2 2" xfId="12692"/>
    <cellStyle name="SAPBEXheaderText 2 6 2 3 3" xfId="12693"/>
    <cellStyle name="SAPBEXheaderText 2 6 2 4" xfId="12694"/>
    <cellStyle name="SAPBEXheaderText 2 6 2 4 2" xfId="12695"/>
    <cellStyle name="SAPBEXheaderText 2 6 2 4 2 2" xfId="12696"/>
    <cellStyle name="SAPBEXheaderText 2 6 2 5" xfId="12697"/>
    <cellStyle name="SAPBEXheaderText 2 6 2 5 2" xfId="12698"/>
    <cellStyle name="SAPBEXheaderText 2 6 2 6" xfId="38322"/>
    <cellStyle name="SAPBEXheaderText 2 6 2 7" xfId="38323"/>
    <cellStyle name="SAPBEXheaderText 2 6 20" xfId="38324"/>
    <cellStyle name="SAPBEXheaderText 2 6 21" xfId="38325"/>
    <cellStyle name="SAPBEXheaderText 2 6 22" xfId="38326"/>
    <cellStyle name="SAPBEXheaderText 2 6 23" xfId="38327"/>
    <cellStyle name="SAPBEXheaderText 2 6 24" xfId="38328"/>
    <cellStyle name="SAPBEXheaderText 2 6 25" xfId="38329"/>
    <cellStyle name="SAPBEXheaderText 2 6 26" xfId="38330"/>
    <cellStyle name="SAPBEXheaderText 2 6 27" xfId="38331"/>
    <cellStyle name="SAPBEXheaderText 2 6 28" xfId="48583"/>
    <cellStyle name="SAPBEXheaderText 2 6 3" xfId="38332"/>
    <cellStyle name="SAPBEXheaderText 2 6 4" xfId="38333"/>
    <cellStyle name="SAPBEXheaderText 2 6 5" xfId="38334"/>
    <cellStyle name="SAPBEXheaderText 2 6 6" xfId="38335"/>
    <cellStyle name="SAPBEXheaderText 2 6 7" xfId="38336"/>
    <cellStyle name="SAPBEXheaderText 2 6 8" xfId="38337"/>
    <cellStyle name="SAPBEXheaderText 2 6 9" xfId="38338"/>
    <cellStyle name="SAPBEXheaderText 2 7" xfId="2019"/>
    <cellStyle name="SAPBEXheaderText 2 7 2" xfId="12699"/>
    <cellStyle name="SAPBEXheaderText 2 7 2 2" xfId="12700"/>
    <cellStyle name="SAPBEXheaderText 2 7 2 2 2" xfId="12701"/>
    <cellStyle name="SAPBEXheaderText 2 7 2 2 2 2" xfId="12702"/>
    <cellStyle name="SAPBEXheaderText 2 7 2 2 3" xfId="12703"/>
    <cellStyle name="SAPBEXheaderText 2 7 2 3" xfId="12704"/>
    <cellStyle name="SAPBEXheaderText 2 7 2 3 2" xfId="12705"/>
    <cellStyle name="SAPBEXheaderText 2 7 2 3 2 2" xfId="12706"/>
    <cellStyle name="SAPBEXheaderText 2 7 2 4" xfId="12707"/>
    <cellStyle name="SAPBEXheaderText 2 7 2 4 2" xfId="12708"/>
    <cellStyle name="SAPBEXheaderText 2 7 3" xfId="12709"/>
    <cellStyle name="SAPBEXheaderText 2 7 3 2" xfId="12710"/>
    <cellStyle name="SAPBEXheaderText 2 7 3 2 2" xfId="12711"/>
    <cellStyle name="SAPBEXheaderText 2 7 3 3" xfId="12712"/>
    <cellStyle name="SAPBEXheaderText 2 7 4" xfId="12713"/>
    <cellStyle name="SAPBEXheaderText 2 7 4 2" xfId="12714"/>
    <cellStyle name="SAPBEXheaderText 2 7 4 2 2" xfId="12715"/>
    <cellStyle name="SAPBEXheaderText 2 7 5" xfId="12716"/>
    <cellStyle name="SAPBEXheaderText 2 7 5 2" xfId="12717"/>
    <cellStyle name="SAPBEXheaderText 2 7 6" xfId="38339"/>
    <cellStyle name="SAPBEXheaderText 2 7 7" xfId="38340"/>
    <cellStyle name="SAPBEXheaderText 2 8" xfId="38341"/>
    <cellStyle name="SAPBEXheaderText 2 9" xfId="38342"/>
    <cellStyle name="SAPBEXheaderText 20" xfId="38343"/>
    <cellStyle name="SAPBEXheaderText 21" xfId="38344"/>
    <cellStyle name="SAPBEXheaderText 22" xfId="38345"/>
    <cellStyle name="SAPBEXheaderText 23" xfId="38346"/>
    <cellStyle name="SAPBEXheaderText 24" xfId="38347"/>
    <cellStyle name="SAPBEXheaderText 25" xfId="38348"/>
    <cellStyle name="SAPBEXheaderText 26" xfId="38349"/>
    <cellStyle name="SAPBEXheaderText 27" xfId="38350"/>
    <cellStyle name="SAPBEXheaderText 28" xfId="38351"/>
    <cellStyle name="SAPBEXheaderText 29" xfId="38352"/>
    <cellStyle name="SAPBEXheaderText 3" xfId="537"/>
    <cellStyle name="SAPBEXheaderText 3 10" xfId="38353"/>
    <cellStyle name="SAPBEXheaderText 3 11" xfId="38354"/>
    <cellStyle name="SAPBEXheaderText 3 12" xfId="38355"/>
    <cellStyle name="SAPBEXheaderText 3 13" xfId="38356"/>
    <cellStyle name="SAPBEXheaderText 3 14" xfId="38357"/>
    <cellStyle name="SAPBEXheaderText 3 15" xfId="38358"/>
    <cellStyle name="SAPBEXheaderText 3 16" xfId="38359"/>
    <cellStyle name="SAPBEXheaderText 3 17" xfId="38360"/>
    <cellStyle name="SAPBEXheaderText 3 18" xfId="38361"/>
    <cellStyle name="SAPBEXheaderText 3 19" xfId="38362"/>
    <cellStyle name="SAPBEXheaderText 3 2" xfId="1016"/>
    <cellStyle name="SAPBEXheaderText 3 2 10" xfId="38363"/>
    <cellStyle name="SAPBEXheaderText 3 2 11" xfId="38364"/>
    <cellStyle name="SAPBEXheaderText 3 2 12" xfId="38365"/>
    <cellStyle name="SAPBEXheaderText 3 2 13" xfId="38366"/>
    <cellStyle name="SAPBEXheaderText 3 2 14" xfId="38367"/>
    <cellStyle name="SAPBEXheaderText 3 2 15" xfId="38368"/>
    <cellStyle name="SAPBEXheaderText 3 2 16" xfId="38369"/>
    <cellStyle name="SAPBEXheaderText 3 2 17" xfId="38370"/>
    <cellStyle name="SAPBEXheaderText 3 2 18" xfId="38371"/>
    <cellStyle name="SAPBEXheaderText 3 2 19" xfId="38372"/>
    <cellStyle name="SAPBEXheaderText 3 2 2" xfId="2020"/>
    <cellStyle name="SAPBEXheaderText 3 2 2 2" xfId="12718"/>
    <cellStyle name="SAPBEXheaderText 3 2 2 2 2" xfId="12719"/>
    <cellStyle name="SAPBEXheaderText 3 2 2 2 2 2" xfId="12720"/>
    <cellStyle name="SAPBEXheaderText 3 2 2 2 2 2 2" xfId="12721"/>
    <cellStyle name="SAPBEXheaderText 3 2 2 2 2 3" xfId="12722"/>
    <cellStyle name="SAPBEXheaderText 3 2 2 2 3" xfId="12723"/>
    <cellStyle name="SAPBEXheaderText 3 2 2 2 3 2" xfId="12724"/>
    <cellStyle name="SAPBEXheaderText 3 2 2 2 3 2 2" xfId="12725"/>
    <cellStyle name="SAPBEXheaderText 3 2 2 2 4" xfId="12726"/>
    <cellStyle name="SAPBEXheaderText 3 2 2 2 4 2" xfId="12727"/>
    <cellStyle name="SAPBEXheaderText 3 2 2 3" xfId="12728"/>
    <cellStyle name="SAPBEXheaderText 3 2 2 3 2" xfId="12729"/>
    <cellStyle name="SAPBEXheaderText 3 2 2 3 2 2" xfId="12730"/>
    <cellStyle name="SAPBEXheaderText 3 2 2 3 3" xfId="12731"/>
    <cellStyle name="SAPBEXheaderText 3 2 2 4" xfId="12732"/>
    <cellStyle name="SAPBEXheaderText 3 2 2 4 2" xfId="12733"/>
    <cellStyle name="SAPBEXheaderText 3 2 2 4 2 2" xfId="12734"/>
    <cellStyle name="SAPBEXheaderText 3 2 2 5" xfId="12735"/>
    <cellStyle name="SAPBEXheaderText 3 2 2 5 2" xfId="12736"/>
    <cellStyle name="SAPBEXheaderText 3 2 2 6" xfId="38373"/>
    <cellStyle name="SAPBEXheaderText 3 2 2 7" xfId="38374"/>
    <cellStyle name="SAPBEXheaderText 3 2 20" xfId="38375"/>
    <cellStyle name="SAPBEXheaderText 3 2 21" xfId="38376"/>
    <cellStyle name="SAPBEXheaderText 3 2 22" xfId="38377"/>
    <cellStyle name="SAPBEXheaderText 3 2 23" xfId="38378"/>
    <cellStyle name="SAPBEXheaderText 3 2 24" xfId="38379"/>
    <cellStyle name="SAPBEXheaderText 3 2 25" xfId="38380"/>
    <cellStyle name="SAPBEXheaderText 3 2 26" xfId="38381"/>
    <cellStyle name="SAPBEXheaderText 3 2 27" xfId="38382"/>
    <cellStyle name="SAPBEXheaderText 3 2 28" xfId="48584"/>
    <cellStyle name="SAPBEXheaderText 3 2 3" xfId="38383"/>
    <cellStyle name="SAPBEXheaderText 3 2 4" xfId="38384"/>
    <cellStyle name="SAPBEXheaderText 3 2 5" xfId="38385"/>
    <cellStyle name="SAPBEXheaderText 3 2 6" xfId="38386"/>
    <cellStyle name="SAPBEXheaderText 3 2 7" xfId="38387"/>
    <cellStyle name="SAPBEXheaderText 3 2 8" xfId="38388"/>
    <cellStyle name="SAPBEXheaderText 3 2 9" xfId="38389"/>
    <cellStyle name="SAPBEXheaderText 3 20" xfId="38390"/>
    <cellStyle name="SAPBEXheaderText 3 21" xfId="38391"/>
    <cellStyle name="SAPBEXheaderText 3 22" xfId="38392"/>
    <cellStyle name="SAPBEXheaderText 3 23" xfId="38393"/>
    <cellStyle name="SAPBEXheaderText 3 24" xfId="38394"/>
    <cellStyle name="SAPBEXheaderText 3 25" xfId="38395"/>
    <cellStyle name="SAPBEXheaderText 3 26" xfId="38396"/>
    <cellStyle name="SAPBEXheaderText 3 27" xfId="38397"/>
    <cellStyle name="SAPBEXheaderText 3 28" xfId="38398"/>
    <cellStyle name="SAPBEXheaderText 3 29" xfId="38399"/>
    <cellStyle name="SAPBEXheaderText 3 3" xfId="1017"/>
    <cellStyle name="SAPBEXheaderText 3 3 10" xfId="38400"/>
    <cellStyle name="SAPBEXheaderText 3 3 11" xfId="38401"/>
    <cellStyle name="SAPBEXheaderText 3 3 12" xfId="38402"/>
    <cellStyle name="SAPBEXheaderText 3 3 13" xfId="38403"/>
    <cellStyle name="SAPBEXheaderText 3 3 14" xfId="38404"/>
    <cellStyle name="SAPBEXheaderText 3 3 15" xfId="38405"/>
    <cellStyle name="SAPBEXheaderText 3 3 16" xfId="38406"/>
    <cellStyle name="SAPBEXheaderText 3 3 17" xfId="38407"/>
    <cellStyle name="SAPBEXheaderText 3 3 18" xfId="38408"/>
    <cellStyle name="SAPBEXheaderText 3 3 19" xfId="38409"/>
    <cellStyle name="SAPBEXheaderText 3 3 2" xfId="2021"/>
    <cellStyle name="SAPBEXheaderText 3 3 2 2" xfId="12737"/>
    <cellStyle name="SAPBEXheaderText 3 3 2 2 2" xfId="12738"/>
    <cellStyle name="SAPBEXheaderText 3 3 2 2 2 2" xfId="12739"/>
    <cellStyle name="SAPBEXheaderText 3 3 2 2 2 2 2" xfId="12740"/>
    <cellStyle name="SAPBEXheaderText 3 3 2 2 2 3" xfId="12741"/>
    <cellStyle name="SAPBEXheaderText 3 3 2 2 3" xfId="12742"/>
    <cellStyle name="SAPBEXheaderText 3 3 2 2 3 2" xfId="12743"/>
    <cellStyle name="SAPBEXheaderText 3 3 2 2 3 2 2" xfId="12744"/>
    <cellStyle name="SAPBEXheaderText 3 3 2 2 4" xfId="12745"/>
    <cellStyle name="SAPBEXheaderText 3 3 2 2 4 2" xfId="12746"/>
    <cellStyle name="SAPBEXheaderText 3 3 2 3" xfId="12747"/>
    <cellStyle name="SAPBEXheaderText 3 3 2 3 2" xfId="12748"/>
    <cellStyle name="SAPBEXheaderText 3 3 2 3 2 2" xfId="12749"/>
    <cellStyle name="SAPBEXheaderText 3 3 2 3 3" xfId="12750"/>
    <cellStyle name="SAPBEXheaderText 3 3 2 4" xfId="12751"/>
    <cellStyle name="SAPBEXheaderText 3 3 2 4 2" xfId="12752"/>
    <cellStyle name="SAPBEXheaderText 3 3 2 4 2 2" xfId="12753"/>
    <cellStyle name="SAPBEXheaderText 3 3 2 5" xfId="12754"/>
    <cellStyle name="SAPBEXheaderText 3 3 2 5 2" xfId="12755"/>
    <cellStyle name="SAPBEXheaderText 3 3 2 6" xfId="38410"/>
    <cellStyle name="SAPBEXheaderText 3 3 2 7" xfId="38411"/>
    <cellStyle name="SAPBEXheaderText 3 3 20" xfId="38412"/>
    <cellStyle name="SAPBEXheaderText 3 3 21" xfId="38413"/>
    <cellStyle name="SAPBEXheaderText 3 3 22" xfId="38414"/>
    <cellStyle name="SAPBEXheaderText 3 3 23" xfId="38415"/>
    <cellStyle name="SAPBEXheaderText 3 3 24" xfId="38416"/>
    <cellStyle name="SAPBEXheaderText 3 3 25" xfId="38417"/>
    <cellStyle name="SAPBEXheaderText 3 3 26" xfId="38418"/>
    <cellStyle name="SAPBEXheaderText 3 3 27" xfId="38419"/>
    <cellStyle name="SAPBEXheaderText 3 3 28" xfId="48585"/>
    <cellStyle name="SAPBEXheaderText 3 3 3" xfId="38420"/>
    <cellStyle name="SAPBEXheaderText 3 3 4" xfId="38421"/>
    <cellStyle name="SAPBEXheaderText 3 3 5" xfId="38422"/>
    <cellStyle name="SAPBEXheaderText 3 3 6" xfId="38423"/>
    <cellStyle name="SAPBEXheaderText 3 3 7" xfId="38424"/>
    <cellStyle name="SAPBEXheaderText 3 3 8" xfId="38425"/>
    <cellStyle name="SAPBEXheaderText 3 3 9" xfId="38426"/>
    <cellStyle name="SAPBEXheaderText 3 30" xfId="38427"/>
    <cellStyle name="SAPBEXheaderText 3 31" xfId="38428"/>
    <cellStyle name="SAPBEXheaderText 3 32" xfId="38429"/>
    <cellStyle name="SAPBEXheaderText 3 33" xfId="48586"/>
    <cellStyle name="SAPBEXheaderText 3 4" xfId="1018"/>
    <cellStyle name="SAPBEXheaderText 3 4 10" xfId="38430"/>
    <cellStyle name="SAPBEXheaderText 3 4 11" xfId="38431"/>
    <cellStyle name="SAPBEXheaderText 3 4 12" xfId="38432"/>
    <cellStyle name="SAPBEXheaderText 3 4 13" xfId="38433"/>
    <cellStyle name="SAPBEXheaderText 3 4 14" xfId="38434"/>
    <cellStyle name="SAPBEXheaderText 3 4 15" xfId="38435"/>
    <cellStyle name="SAPBEXheaderText 3 4 16" xfId="38436"/>
    <cellStyle name="SAPBEXheaderText 3 4 17" xfId="38437"/>
    <cellStyle name="SAPBEXheaderText 3 4 18" xfId="38438"/>
    <cellStyle name="SAPBEXheaderText 3 4 19" xfId="38439"/>
    <cellStyle name="SAPBEXheaderText 3 4 2" xfId="2022"/>
    <cellStyle name="SAPBEXheaderText 3 4 2 2" xfId="12756"/>
    <cellStyle name="SAPBEXheaderText 3 4 2 2 2" xfId="12757"/>
    <cellStyle name="SAPBEXheaderText 3 4 2 2 2 2" xfId="12758"/>
    <cellStyle name="SAPBEXheaderText 3 4 2 2 2 2 2" xfId="12759"/>
    <cellStyle name="SAPBEXheaderText 3 4 2 2 2 3" xfId="12760"/>
    <cellStyle name="SAPBEXheaderText 3 4 2 2 3" xfId="12761"/>
    <cellStyle name="SAPBEXheaderText 3 4 2 2 3 2" xfId="12762"/>
    <cellStyle name="SAPBEXheaderText 3 4 2 2 3 2 2" xfId="12763"/>
    <cellStyle name="SAPBEXheaderText 3 4 2 2 4" xfId="12764"/>
    <cellStyle name="SAPBEXheaderText 3 4 2 2 4 2" xfId="12765"/>
    <cellStyle name="SAPBEXheaderText 3 4 2 3" xfId="12766"/>
    <cellStyle name="SAPBEXheaderText 3 4 2 3 2" xfId="12767"/>
    <cellStyle name="SAPBEXheaderText 3 4 2 3 2 2" xfId="12768"/>
    <cellStyle name="SAPBEXheaderText 3 4 2 3 3" xfId="12769"/>
    <cellStyle name="SAPBEXheaderText 3 4 2 4" xfId="12770"/>
    <cellStyle name="SAPBEXheaderText 3 4 2 4 2" xfId="12771"/>
    <cellStyle name="SAPBEXheaderText 3 4 2 4 2 2" xfId="12772"/>
    <cellStyle name="SAPBEXheaderText 3 4 2 5" xfId="12773"/>
    <cellStyle name="SAPBEXheaderText 3 4 2 5 2" xfId="12774"/>
    <cellStyle name="SAPBEXheaderText 3 4 2 6" xfId="38440"/>
    <cellStyle name="SAPBEXheaderText 3 4 2 7" xfId="38441"/>
    <cellStyle name="SAPBEXheaderText 3 4 20" xfId="38442"/>
    <cellStyle name="SAPBEXheaderText 3 4 21" xfId="38443"/>
    <cellStyle name="SAPBEXheaderText 3 4 22" xfId="38444"/>
    <cellStyle name="SAPBEXheaderText 3 4 23" xfId="38445"/>
    <cellStyle name="SAPBEXheaderText 3 4 24" xfId="38446"/>
    <cellStyle name="SAPBEXheaderText 3 4 25" xfId="38447"/>
    <cellStyle name="SAPBEXheaderText 3 4 26" xfId="38448"/>
    <cellStyle name="SAPBEXheaderText 3 4 27" xfId="38449"/>
    <cellStyle name="SAPBEXheaderText 3 4 28" xfId="48587"/>
    <cellStyle name="SAPBEXheaderText 3 4 3" xfId="38450"/>
    <cellStyle name="SAPBEXheaderText 3 4 4" xfId="38451"/>
    <cellStyle name="SAPBEXheaderText 3 4 5" xfId="38452"/>
    <cellStyle name="SAPBEXheaderText 3 4 6" xfId="38453"/>
    <cellStyle name="SAPBEXheaderText 3 4 7" xfId="38454"/>
    <cellStyle name="SAPBEXheaderText 3 4 8" xfId="38455"/>
    <cellStyle name="SAPBEXheaderText 3 4 9" xfId="38456"/>
    <cellStyle name="SAPBEXheaderText 3 5" xfId="1019"/>
    <cellStyle name="SAPBEXheaderText 3 5 10" xfId="38457"/>
    <cellStyle name="SAPBEXheaderText 3 5 11" xfId="38458"/>
    <cellStyle name="SAPBEXheaderText 3 5 12" xfId="38459"/>
    <cellStyle name="SAPBEXheaderText 3 5 13" xfId="38460"/>
    <cellStyle name="SAPBEXheaderText 3 5 14" xfId="38461"/>
    <cellStyle name="SAPBEXheaderText 3 5 15" xfId="38462"/>
    <cellStyle name="SAPBEXheaderText 3 5 16" xfId="38463"/>
    <cellStyle name="SAPBEXheaderText 3 5 17" xfId="38464"/>
    <cellStyle name="SAPBEXheaderText 3 5 18" xfId="38465"/>
    <cellStyle name="SAPBEXheaderText 3 5 19" xfId="38466"/>
    <cellStyle name="SAPBEXheaderText 3 5 2" xfId="2023"/>
    <cellStyle name="SAPBEXheaderText 3 5 2 2" xfId="12775"/>
    <cellStyle name="SAPBEXheaderText 3 5 2 2 2" xfId="12776"/>
    <cellStyle name="SAPBEXheaderText 3 5 2 2 2 2" xfId="12777"/>
    <cellStyle name="SAPBEXheaderText 3 5 2 2 2 2 2" xfId="12778"/>
    <cellStyle name="SAPBEXheaderText 3 5 2 2 2 3" xfId="12779"/>
    <cellStyle name="SAPBEXheaderText 3 5 2 2 3" xfId="12780"/>
    <cellStyle name="SAPBEXheaderText 3 5 2 2 3 2" xfId="12781"/>
    <cellStyle name="SAPBEXheaderText 3 5 2 2 3 2 2" xfId="12782"/>
    <cellStyle name="SAPBEXheaderText 3 5 2 2 4" xfId="12783"/>
    <cellStyle name="SAPBEXheaderText 3 5 2 2 4 2" xfId="12784"/>
    <cellStyle name="SAPBEXheaderText 3 5 2 3" xfId="12785"/>
    <cellStyle name="SAPBEXheaderText 3 5 2 3 2" xfId="12786"/>
    <cellStyle name="SAPBEXheaderText 3 5 2 3 2 2" xfId="12787"/>
    <cellStyle name="SAPBEXheaderText 3 5 2 3 3" xfId="12788"/>
    <cellStyle name="SAPBEXheaderText 3 5 2 4" xfId="12789"/>
    <cellStyle name="SAPBEXheaderText 3 5 2 4 2" xfId="12790"/>
    <cellStyle name="SAPBEXheaderText 3 5 2 4 2 2" xfId="12791"/>
    <cellStyle name="SAPBEXheaderText 3 5 2 5" xfId="12792"/>
    <cellStyle name="SAPBEXheaderText 3 5 2 5 2" xfId="12793"/>
    <cellStyle name="SAPBEXheaderText 3 5 2 6" xfId="38467"/>
    <cellStyle name="SAPBEXheaderText 3 5 2 7" xfId="38468"/>
    <cellStyle name="SAPBEXheaderText 3 5 20" xfId="38469"/>
    <cellStyle name="SAPBEXheaderText 3 5 21" xfId="38470"/>
    <cellStyle name="SAPBEXheaderText 3 5 22" xfId="38471"/>
    <cellStyle name="SAPBEXheaderText 3 5 23" xfId="38472"/>
    <cellStyle name="SAPBEXheaderText 3 5 24" xfId="38473"/>
    <cellStyle name="SAPBEXheaderText 3 5 25" xfId="38474"/>
    <cellStyle name="SAPBEXheaderText 3 5 26" xfId="38475"/>
    <cellStyle name="SAPBEXheaderText 3 5 27" xfId="38476"/>
    <cellStyle name="SAPBEXheaderText 3 5 28" xfId="48588"/>
    <cellStyle name="SAPBEXheaderText 3 5 3" xfId="38477"/>
    <cellStyle name="SAPBEXheaderText 3 5 4" xfId="38478"/>
    <cellStyle name="SAPBEXheaderText 3 5 5" xfId="38479"/>
    <cellStyle name="SAPBEXheaderText 3 5 6" xfId="38480"/>
    <cellStyle name="SAPBEXheaderText 3 5 7" xfId="38481"/>
    <cellStyle name="SAPBEXheaderText 3 5 8" xfId="38482"/>
    <cellStyle name="SAPBEXheaderText 3 5 9" xfId="38483"/>
    <cellStyle name="SAPBEXheaderText 3 6" xfId="1020"/>
    <cellStyle name="SAPBEXheaderText 3 6 10" xfId="38484"/>
    <cellStyle name="SAPBEXheaderText 3 6 11" xfId="38485"/>
    <cellStyle name="SAPBEXheaderText 3 6 12" xfId="38486"/>
    <cellStyle name="SAPBEXheaderText 3 6 13" xfId="38487"/>
    <cellStyle name="SAPBEXheaderText 3 6 14" xfId="38488"/>
    <cellStyle name="SAPBEXheaderText 3 6 15" xfId="38489"/>
    <cellStyle name="SAPBEXheaderText 3 6 16" xfId="38490"/>
    <cellStyle name="SAPBEXheaderText 3 6 17" xfId="38491"/>
    <cellStyle name="SAPBEXheaderText 3 6 18" xfId="38492"/>
    <cellStyle name="SAPBEXheaderText 3 6 19" xfId="38493"/>
    <cellStyle name="SAPBEXheaderText 3 6 2" xfId="2024"/>
    <cellStyle name="SAPBEXheaderText 3 6 2 2" xfId="12794"/>
    <cellStyle name="SAPBEXheaderText 3 6 2 2 2" xfId="12795"/>
    <cellStyle name="SAPBEXheaderText 3 6 2 2 2 2" xfId="12796"/>
    <cellStyle name="SAPBEXheaderText 3 6 2 2 2 2 2" xfId="12797"/>
    <cellStyle name="SAPBEXheaderText 3 6 2 2 2 3" xfId="12798"/>
    <cellStyle name="SAPBEXheaderText 3 6 2 2 3" xfId="12799"/>
    <cellStyle name="SAPBEXheaderText 3 6 2 2 3 2" xfId="12800"/>
    <cellStyle name="SAPBEXheaderText 3 6 2 2 3 2 2" xfId="12801"/>
    <cellStyle name="SAPBEXheaderText 3 6 2 2 4" xfId="12802"/>
    <cellStyle name="SAPBEXheaderText 3 6 2 2 4 2" xfId="12803"/>
    <cellStyle name="SAPBEXheaderText 3 6 2 3" xfId="12804"/>
    <cellStyle name="SAPBEXheaderText 3 6 2 3 2" xfId="12805"/>
    <cellStyle name="SAPBEXheaderText 3 6 2 3 2 2" xfId="12806"/>
    <cellStyle name="SAPBEXheaderText 3 6 2 3 3" xfId="12807"/>
    <cellStyle name="SAPBEXheaderText 3 6 2 4" xfId="12808"/>
    <cellStyle name="SAPBEXheaderText 3 6 2 4 2" xfId="12809"/>
    <cellStyle name="SAPBEXheaderText 3 6 2 4 2 2" xfId="12810"/>
    <cellStyle name="SAPBEXheaderText 3 6 2 5" xfId="12811"/>
    <cellStyle name="SAPBEXheaderText 3 6 2 5 2" xfId="12812"/>
    <cellStyle name="SAPBEXheaderText 3 6 2 6" xfId="38494"/>
    <cellStyle name="SAPBEXheaderText 3 6 2 7" xfId="38495"/>
    <cellStyle name="SAPBEXheaderText 3 6 20" xfId="38496"/>
    <cellStyle name="SAPBEXheaderText 3 6 21" xfId="38497"/>
    <cellStyle name="SAPBEXheaderText 3 6 22" xfId="38498"/>
    <cellStyle name="SAPBEXheaderText 3 6 23" xfId="38499"/>
    <cellStyle name="SAPBEXheaderText 3 6 24" xfId="38500"/>
    <cellStyle name="SAPBEXheaderText 3 6 25" xfId="38501"/>
    <cellStyle name="SAPBEXheaderText 3 6 26" xfId="38502"/>
    <cellStyle name="SAPBEXheaderText 3 6 27" xfId="38503"/>
    <cellStyle name="SAPBEXheaderText 3 6 28" xfId="48589"/>
    <cellStyle name="SAPBEXheaderText 3 6 3" xfId="38504"/>
    <cellStyle name="SAPBEXheaderText 3 6 4" xfId="38505"/>
    <cellStyle name="SAPBEXheaderText 3 6 5" xfId="38506"/>
    <cellStyle name="SAPBEXheaderText 3 6 6" xfId="38507"/>
    <cellStyle name="SAPBEXheaderText 3 6 7" xfId="38508"/>
    <cellStyle name="SAPBEXheaderText 3 6 8" xfId="38509"/>
    <cellStyle name="SAPBEXheaderText 3 6 9" xfId="38510"/>
    <cellStyle name="SAPBEXheaderText 3 7" xfId="2025"/>
    <cellStyle name="SAPBEXheaderText 3 7 2" xfId="12813"/>
    <cellStyle name="SAPBEXheaderText 3 7 2 2" xfId="12814"/>
    <cellStyle name="SAPBEXheaderText 3 7 2 2 2" xfId="12815"/>
    <cellStyle name="SAPBEXheaderText 3 7 2 2 2 2" xfId="12816"/>
    <cellStyle name="SAPBEXheaderText 3 7 2 2 3" xfId="12817"/>
    <cellStyle name="SAPBEXheaderText 3 7 2 3" xfId="12818"/>
    <cellStyle name="SAPBEXheaderText 3 7 2 3 2" xfId="12819"/>
    <cellStyle name="SAPBEXheaderText 3 7 2 3 2 2" xfId="12820"/>
    <cellStyle name="SAPBEXheaderText 3 7 2 4" xfId="12821"/>
    <cellStyle name="SAPBEXheaderText 3 7 2 4 2" xfId="12822"/>
    <cellStyle name="SAPBEXheaderText 3 7 3" xfId="12823"/>
    <cellStyle name="SAPBEXheaderText 3 7 3 2" xfId="12824"/>
    <cellStyle name="SAPBEXheaderText 3 7 3 2 2" xfId="12825"/>
    <cellStyle name="SAPBEXheaderText 3 7 3 3" xfId="12826"/>
    <cellStyle name="SAPBEXheaderText 3 7 4" xfId="12827"/>
    <cellStyle name="SAPBEXheaderText 3 7 4 2" xfId="12828"/>
    <cellStyle name="SAPBEXheaderText 3 7 4 2 2" xfId="12829"/>
    <cellStyle name="SAPBEXheaderText 3 7 5" xfId="12830"/>
    <cellStyle name="SAPBEXheaderText 3 7 5 2" xfId="12831"/>
    <cellStyle name="SAPBEXheaderText 3 7 6" xfId="38511"/>
    <cellStyle name="SAPBEXheaderText 3 7 7" xfId="38512"/>
    <cellStyle name="SAPBEXheaderText 3 8" xfId="38513"/>
    <cellStyle name="SAPBEXheaderText 3 9" xfId="38514"/>
    <cellStyle name="SAPBEXheaderText 30" xfId="38515"/>
    <cellStyle name="SAPBEXheaderText 31" xfId="38516"/>
    <cellStyle name="SAPBEXheaderText 32" xfId="38517"/>
    <cellStyle name="SAPBEXheaderText 33" xfId="38518"/>
    <cellStyle name="SAPBEXheaderText 34" xfId="38519"/>
    <cellStyle name="SAPBEXheaderText 35" xfId="38520"/>
    <cellStyle name="SAPBEXheaderText 36" xfId="48590"/>
    <cellStyle name="SAPBEXheaderText 4" xfId="1021"/>
    <cellStyle name="SAPBEXheaderText 4 10" xfId="38521"/>
    <cellStyle name="SAPBEXheaderText 4 11" xfId="38522"/>
    <cellStyle name="SAPBEXheaderText 4 12" xfId="38523"/>
    <cellStyle name="SAPBEXheaderText 4 13" xfId="38524"/>
    <cellStyle name="SAPBEXheaderText 4 14" xfId="38525"/>
    <cellStyle name="SAPBEXheaderText 4 15" xfId="38526"/>
    <cellStyle name="SAPBEXheaderText 4 16" xfId="38527"/>
    <cellStyle name="SAPBEXheaderText 4 17" xfId="38528"/>
    <cellStyle name="SAPBEXheaderText 4 18" xfId="38529"/>
    <cellStyle name="SAPBEXheaderText 4 19" xfId="38530"/>
    <cellStyle name="SAPBEXheaderText 4 2" xfId="2026"/>
    <cellStyle name="SAPBEXheaderText 4 2 2" xfId="12832"/>
    <cellStyle name="SAPBEXheaderText 4 2 2 2" xfId="12833"/>
    <cellStyle name="SAPBEXheaderText 4 2 2 2 2" xfId="12834"/>
    <cellStyle name="SAPBEXheaderText 4 2 2 2 2 2" xfId="12835"/>
    <cellStyle name="SAPBEXheaderText 4 2 2 2 3" xfId="12836"/>
    <cellStyle name="SAPBEXheaderText 4 2 2 3" xfId="12837"/>
    <cellStyle name="SAPBEXheaderText 4 2 2 3 2" xfId="12838"/>
    <cellStyle name="SAPBEXheaderText 4 2 2 3 2 2" xfId="12839"/>
    <cellStyle name="SAPBEXheaderText 4 2 2 4" xfId="12840"/>
    <cellStyle name="SAPBEXheaderText 4 2 2 4 2" xfId="12841"/>
    <cellStyle name="SAPBEXheaderText 4 2 3" xfId="12842"/>
    <cellStyle name="SAPBEXheaderText 4 2 3 2" xfId="12843"/>
    <cellStyle name="SAPBEXheaderText 4 2 3 2 2" xfId="12844"/>
    <cellStyle name="SAPBEXheaderText 4 2 3 3" xfId="12845"/>
    <cellStyle name="SAPBEXheaderText 4 2 4" xfId="12846"/>
    <cellStyle name="SAPBEXheaderText 4 2 4 2" xfId="12847"/>
    <cellStyle name="SAPBEXheaderText 4 2 4 2 2" xfId="12848"/>
    <cellStyle name="SAPBEXheaderText 4 2 5" xfId="12849"/>
    <cellStyle name="SAPBEXheaderText 4 2 5 2" xfId="12850"/>
    <cellStyle name="SAPBEXheaderText 4 2 6" xfId="38531"/>
    <cellStyle name="SAPBEXheaderText 4 2 7" xfId="38532"/>
    <cellStyle name="SAPBEXheaderText 4 20" xfId="38533"/>
    <cellStyle name="SAPBEXheaderText 4 21" xfId="38534"/>
    <cellStyle name="SAPBEXheaderText 4 22" xfId="38535"/>
    <cellStyle name="SAPBEXheaderText 4 23" xfId="38536"/>
    <cellStyle name="SAPBEXheaderText 4 24" xfId="38537"/>
    <cellStyle name="SAPBEXheaderText 4 25" xfId="38538"/>
    <cellStyle name="SAPBEXheaderText 4 26" xfId="38539"/>
    <cellStyle name="SAPBEXheaderText 4 27" xfId="38540"/>
    <cellStyle name="SAPBEXheaderText 4 28" xfId="48591"/>
    <cellStyle name="SAPBEXheaderText 4 3" xfId="38541"/>
    <cellStyle name="SAPBEXheaderText 4 4" xfId="38542"/>
    <cellStyle name="SAPBEXheaderText 4 5" xfId="38543"/>
    <cellStyle name="SAPBEXheaderText 4 6" xfId="38544"/>
    <cellStyle name="SAPBEXheaderText 4 7" xfId="38545"/>
    <cellStyle name="SAPBEXheaderText 4 8" xfId="38546"/>
    <cellStyle name="SAPBEXheaderText 4 9" xfId="38547"/>
    <cellStyle name="SAPBEXheaderText 5" xfId="1022"/>
    <cellStyle name="SAPBEXheaderText 5 10" xfId="38548"/>
    <cellStyle name="SAPBEXheaderText 5 11" xfId="38549"/>
    <cellStyle name="SAPBEXheaderText 5 12" xfId="38550"/>
    <cellStyle name="SAPBEXheaderText 5 13" xfId="38551"/>
    <cellStyle name="SAPBEXheaderText 5 14" xfId="38552"/>
    <cellStyle name="SAPBEXheaderText 5 15" xfId="38553"/>
    <cellStyle name="SAPBEXheaderText 5 16" xfId="38554"/>
    <cellStyle name="SAPBEXheaderText 5 17" xfId="38555"/>
    <cellStyle name="SAPBEXheaderText 5 18" xfId="38556"/>
    <cellStyle name="SAPBEXheaderText 5 19" xfId="38557"/>
    <cellStyle name="SAPBEXheaderText 5 2" xfId="2027"/>
    <cellStyle name="SAPBEXheaderText 5 2 2" xfId="12851"/>
    <cellStyle name="SAPBEXheaderText 5 2 2 2" xfId="12852"/>
    <cellStyle name="SAPBEXheaderText 5 2 2 2 2" xfId="12853"/>
    <cellStyle name="SAPBEXheaderText 5 2 2 2 2 2" xfId="12854"/>
    <cellStyle name="SAPBEXheaderText 5 2 2 2 3" xfId="12855"/>
    <cellStyle name="SAPBEXheaderText 5 2 2 3" xfId="12856"/>
    <cellStyle name="SAPBEXheaderText 5 2 2 3 2" xfId="12857"/>
    <cellStyle name="SAPBEXheaderText 5 2 2 3 2 2" xfId="12858"/>
    <cellStyle name="SAPBEXheaderText 5 2 2 4" xfId="12859"/>
    <cellStyle name="SAPBEXheaderText 5 2 2 4 2" xfId="12860"/>
    <cellStyle name="SAPBEXheaderText 5 2 3" xfId="12861"/>
    <cellStyle name="SAPBEXheaderText 5 2 3 2" xfId="12862"/>
    <cellStyle name="SAPBEXheaderText 5 2 3 2 2" xfId="12863"/>
    <cellStyle name="SAPBEXheaderText 5 2 3 3" xfId="12864"/>
    <cellStyle name="SAPBEXheaderText 5 2 4" xfId="12865"/>
    <cellStyle name="SAPBEXheaderText 5 2 4 2" xfId="12866"/>
    <cellStyle name="SAPBEXheaderText 5 2 4 2 2" xfId="12867"/>
    <cellStyle name="SAPBEXheaderText 5 2 5" xfId="12868"/>
    <cellStyle name="SAPBEXheaderText 5 2 5 2" xfId="12869"/>
    <cellStyle name="SAPBEXheaderText 5 2 6" xfId="38558"/>
    <cellStyle name="SAPBEXheaderText 5 2 7" xfId="38559"/>
    <cellStyle name="SAPBEXheaderText 5 20" xfId="38560"/>
    <cellStyle name="SAPBEXheaderText 5 21" xfId="38561"/>
    <cellStyle name="SAPBEXheaderText 5 22" xfId="38562"/>
    <cellStyle name="SAPBEXheaderText 5 23" xfId="38563"/>
    <cellStyle name="SAPBEXheaderText 5 24" xfId="38564"/>
    <cellStyle name="SAPBEXheaderText 5 25" xfId="38565"/>
    <cellStyle name="SAPBEXheaderText 5 26" xfId="38566"/>
    <cellStyle name="SAPBEXheaderText 5 27" xfId="38567"/>
    <cellStyle name="SAPBEXheaderText 5 28" xfId="48592"/>
    <cellStyle name="SAPBEXheaderText 5 3" xfId="38568"/>
    <cellStyle name="SAPBEXheaderText 5 4" xfId="38569"/>
    <cellStyle name="SAPBEXheaderText 5 5" xfId="38570"/>
    <cellStyle name="SAPBEXheaderText 5 6" xfId="38571"/>
    <cellStyle name="SAPBEXheaderText 5 7" xfId="38572"/>
    <cellStyle name="SAPBEXheaderText 5 8" xfId="38573"/>
    <cellStyle name="SAPBEXheaderText 5 9" xfId="38574"/>
    <cellStyle name="SAPBEXheaderText 6" xfId="1023"/>
    <cellStyle name="SAPBEXheaderText 6 10" xfId="38575"/>
    <cellStyle name="SAPBEXheaderText 6 11" xfId="38576"/>
    <cellStyle name="SAPBEXheaderText 6 12" xfId="38577"/>
    <cellStyle name="SAPBEXheaderText 6 13" xfId="38578"/>
    <cellStyle name="SAPBEXheaderText 6 14" xfId="38579"/>
    <cellStyle name="SAPBEXheaderText 6 15" xfId="38580"/>
    <cellStyle name="SAPBEXheaderText 6 16" xfId="38581"/>
    <cellStyle name="SAPBEXheaderText 6 17" xfId="38582"/>
    <cellStyle name="SAPBEXheaderText 6 18" xfId="38583"/>
    <cellStyle name="SAPBEXheaderText 6 19" xfId="38584"/>
    <cellStyle name="SAPBEXheaderText 6 2" xfId="2028"/>
    <cellStyle name="SAPBEXheaderText 6 2 2" xfId="12870"/>
    <cellStyle name="SAPBEXheaderText 6 2 2 2" xfId="12871"/>
    <cellStyle name="SAPBEXheaderText 6 2 2 2 2" xfId="12872"/>
    <cellStyle name="SAPBEXheaderText 6 2 2 2 2 2" xfId="12873"/>
    <cellStyle name="SAPBEXheaderText 6 2 2 2 3" xfId="12874"/>
    <cellStyle name="SAPBEXheaderText 6 2 2 3" xfId="12875"/>
    <cellStyle name="SAPBEXheaderText 6 2 2 3 2" xfId="12876"/>
    <cellStyle name="SAPBEXheaderText 6 2 2 3 2 2" xfId="12877"/>
    <cellStyle name="SAPBEXheaderText 6 2 2 4" xfId="12878"/>
    <cellStyle name="SAPBEXheaderText 6 2 2 4 2" xfId="12879"/>
    <cellStyle name="SAPBEXheaderText 6 2 3" xfId="12880"/>
    <cellStyle name="SAPBEXheaderText 6 2 3 2" xfId="12881"/>
    <cellStyle name="SAPBEXheaderText 6 2 3 2 2" xfId="12882"/>
    <cellStyle name="SAPBEXheaderText 6 2 3 3" xfId="12883"/>
    <cellStyle name="SAPBEXheaderText 6 2 4" xfId="12884"/>
    <cellStyle name="SAPBEXheaderText 6 2 4 2" xfId="12885"/>
    <cellStyle name="SAPBEXheaderText 6 2 4 2 2" xfId="12886"/>
    <cellStyle name="SAPBEXheaderText 6 2 5" xfId="12887"/>
    <cellStyle name="SAPBEXheaderText 6 2 5 2" xfId="12888"/>
    <cellStyle name="SAPBEXheaderText 6 2 6" xfId="38585"/>
    <cellStyle name="SAPBEXheaderText 6 2 7" xfId="38586"/>
    <cellStyle name="SAPBEXheaderText 6 20" xfId="38587"/>
    <cellStyle name="SAPBEXheaderText 6 21" xfId="38588"/>
    <cellStyle name="SAPBEXheaderText 6 22" xfId="38589"/>
    <cellStyle name="SAPBEXheaderText 6 23" xfId="38590"/>
    <cellStyle name="SAPBEXheaderText 6 24" xfId="38591"/>
    <cellStyle name="SAPBEXheaderText 6 25" xfId="38592"/>
    <cellStyle name="SAPBEXheaderText 6 26" xfId="38593"/>
    <cellStyle name="SAPBEXheaderText 6 27" xfId="38594"/>
    <cellStyle name="SAPBEXheaderText 6 28" xfId="48593"/>
    <cellStyle name="SAPBEXheaderText 6 3" xfId="38595"/>
    <cellStyle name="SAPBEXheaderText 6 4" xfId="38596"/>
    <cellStyle name="SAPBEXheaderText 6 5" xfId="38597"/>
    <cellStyle name="SAPBEXheaderText 6 6" xfId="38598"/>
    <cellStyle name="SAPBEXheaderText 6 7" xfId="38599"/>
    <cellStyle name="SAPBEXheaderText 6 8" xfId="38600"/>
    <cellStyle name="SAPBEXheaderText 6 9" xfId="38601"/>
    <cellStyle name="SAPBEXheaderText 7" xfId="1024"/>
    <cellStyle name="SAPBEXheaderText 7 10" xfId="38602"/>
    <cellStyle name="SAPBEXheaderText 7 11" xfId="38603"/>
    <cellStyle name="SAPBEXheaderText 7 12" xfId="38604"/>
    <cellStyle name="SAPBEXheaderText 7 13" xfId="38605"/>
    <cellStyle name="SAPBEXheaderText 7 14" xfId="38606"/>
    <cellStyle name="SAPBEXheaderText 7 15" xfId="38607"/>
    <cellStyle name="SAPBEXheaderText 7 16" xfId="38608"/>
    <cellStyle name="SAPBEXheaderText 7 17" xfId="38609"/>
    <cellStyle name="SAPBEXheaderText 7 18" xfId="38610"/>
    <cellStyle name="SAPBEXheaderText 7 19" xfId="38611"/>
    <cellStyle name="SAPBEXheaderText 7 2" xfId="2029"/>
    <cellStyle name="SAPBEXheaderText 7 2 2" xfId="12889"/>
    <cellStyle name="SAPBEXheaderText 7 2 2 2" xfId="12890"/>
    <cellStyle name="SAPBEXheaderText 7 2 2 2 2" xfId="12891"/>
    <cellStyle name="SAPBEXheaderText 7 2 2 2 2 2" xfId="12892"/>
    <cellStyle name="SAPBEXheaderText 7 2 2 2 3" xfId="12893"/>
    <cellStyle name="SAPBEXheaderText 7 2 2 3" xfId="12894"/>
    <cellStyle name="SAPBEXheaderText 7 2 2 3 2" xfId="12895"/>
    <cellStyle name="SAPBEXheaderText 7 2 2 3 2 2" xfId="12896"/>
    <cellStyle name="SAPBEXheaderText 7 2 2 4" xfId="12897"/>
    <cellStyle name="SAPBEXheaderText 7 2 2 4 2" xfId="12898"/>
    <cellStyle name="SAPBEXheaderText 7 2 3" xfId="12899"/>
    <cellStyle name="SAPBEXheaderText 7 2 3 2" xfId="12900"/>
    <cellStyle name="SAPBEXheaderText 7 2 3 2 2" xfId="12901"/>
    <cellStyle name="SAPBEXheaderText 7 2 3 3" xfId="12902"/>
    <cellStyle name="SAPBEXheaderText 7 2 4" xfId="12903"/>
    <cellStyle name="SAPBEXheaderText 7 2 4 2" xfId="12904"/>
    <cellStyle name="SAPBEXheaderText 7 2 4 2 2" xfId="12905"/>
    <cellStyle name="SAPBEXheaderText 7 2 5" xfId="12906"/>
    <cellStyle name="SAPBEXheaderText 7 2 5 2" xfId="12907"/>
    <cellStyle name="SAPBEXheaderText 7 2 6" xfId="38612"/>
    <cellStyle name="SAPBEXheaderText 7 2 7" xfId="38613"/>
    <cellStyle name="SAPBEXheaderText 7 20" xfId="38614"/>
    <cellStyle name="SAPBEXheaderText 7 21" xfId="38615"/>
    <cellStyle name="SAPBEXheaderText 7 22" xfId="38616"/>
    <cellStyle name="SAPBEXheaderText 7 23" xfId="38617"/>
    <cellStyle name="SAPBEXheaderText 7 24" xfId="38618"/>
    <cellStyle name="SAPBEXheaderText 7 25" xfId="38619"/>
    <cellStyle name="SAPBEXheaderText 7 26" xfId="38620"/>
    <cellStyle name="SAPBEXheaderText 7 27" xfId="38621"/>
    <cellStyle name="SAPBEXheaderText 7 28" xfId="48594"/>
    <cellStyle name="SAPBEXheaderText 7 3" xfId="38622"/>
    <cellStyle name="SAPBEXheaderText 7 4" xfId="38623"/>
    <cellStyle name="SAPBEXheaderText 7 5" xfId="38624"/>
    <cellStyle name="SAPBEXheaderText 7 6" xfId="38625"/>
    <cellStyle name="SAPBEXheaderText 7 7" xfId="38626"/>
    <cellStyle name="SAPBEXheaderText 7 8" xfId="38627"/>
    <cellStyle name="SAPBEXheaderText 7 9" xfId="38628"/>
    <cellStyle name="SAPBEXheaderText 8" xfId="1006"/>
    <cellStyle name="SAPBEXheaderText 8 10" xfId="38629"/>
    <cellStyle name="SAPBEXheaderText 8 11" xfId="38630"/>
    <cellStyle name="SAPBEXheaderText 8 12" xfId="38631"/>
    <cellStyle name="SAPBEXheaderText 8 13" xfId="38632"/>
    <cellStyle name="SAPBEXheaderText 8 14" xfId="38633"/>
    <cellStyle name="SAPBEXheaderText 8 15" xfId="38634"/>
    <cellStyle name="SAPBEXheaderText 8 16" xfId="38635"/>
    <cellStyle name="SAPBEXheaderText 8 17" xfId="38636"/>
    <cellStyle name="SAPBEXheaderText 8 18" xfId="38637"/>
    <cellStyle name="SAPBEXheaderText 8 19" xfId="38638"/>
    <cellStyle name="SAPBEXheaderText 8 2" xfId="2030"/>
    <cellStyle name="SAPBEXheaderText 8 2 2" xfId="12908"/>
    <cellStyle name="SAPBEXheaderText 8 2 2 2" xfId="12909"/>
    <cellStyle name="SAPBEXheaderText 8 2 2 2 2" xfId="12910"/>
    <cellStyle name="SAPBEXheaderText 8 2 2 2 2 2" xfId="12911"/>
    <cellStyle name="SAPBEXheaderText 8 2 2 2 3" xfId="12912"/>
    <cellStyle name="SAPBEXheaderText 8 2 2 3" xfId="12913"/>
    <cellStyle name="SAPBEXheaderText 8 2 2 3 2" xfId="12914"/>
    <cellStyle name="SAPBEXheaderText 8 2 2 3 2 2" xfId="12915"/>
    <cellStyle name="SAPBEXheaderText 8 2 2 4" xfId="12916"/>
    <cellStyle name="SAPBEXheaderText 8 2 2 4 2" xfId="12917"/>
    <cellStyle name="SAPBEXheaderText 8 2 3" xfId="12918"/>
    <cellStyle name="SAPBEXheaderText 8 2 3 2" xfId="12919"/>
    <cellStyle name="SAPBEXheaderText 8 2 3 2 2" xfId="12920"/>
    <cellStyle name="SAPBEXheaderText 8 2 3 3" xfId="12921"/>
    <cellStyle name="SAPBEXheaderText 8 2 4" xfId="12922"/>
    <cellStyle name="SAPBEXheaderText 8 2 4 2" xfId="12923"/>
    <cellStyle name="SAPBEXheaderText 8 2 4 2 2" xfId="12924"/>
    <cellStyle name="SAPBEXheaderText 8 2 5" xfId="12925"/>
    <cellStyle name="SAPBEXheaderText 8 2 5 2" xfId="12926"/>
    <cellStyle name="SAPBEXheaderText 8 2 6" xfId="38639"/>
    <cellStyle name="SAPBEXheaderText 8 2 7" xfId="38640"/>
    <cellStyle name="SAPBEXheaderText 8 20" xfId="38641"/>
    <cellStyle name="SAPBEXheaderText 8 21" xfId="38642"/>
    <cellStyle name="SAPBEXheaderText 8 22" xfId="38643"/>
    <cellStyle name="SAPBEXheaderText 8 23" xfId="38644"/>
    <cellStyle name="SAPBEXheaderText 8 24" xfId="38645"/>
    <cellStyle name="SAPBEXheaderText 8 25" xfId="38646"/>
    <cellStyle name="SAPBEXheaderText 8 26" xfId="38647"/>
    <cellStyle name="SAPBEXheaderText 8 27" xfId="48595"/>
    <cellStyle name="SAPBEXheaderText 8 3" xfId="38648"/>
    <cellStyle name="SAPBEXheaderText 8 4" xfId="38649"/>
    <cellStyle name="SAPBEXheaderText 8 5" xfId="38650"/>
    <cellStyle name="SAPBEXheaderText 8 6" xfId="38651"/>
    <cellStyle name="SAPBEXheaderText 8 7" xfId="38652"/>
    <cellStyle name="SAPBEXheaderText 8 8" xfId="38653"/>
    <cellStyle name="SAPBEXheaderText 8 9" xfId="38654"/>
    <cellStyle name="SAPBEXheaderText 9" xfId="2031"/>
    <cellStyle name="SAPBEXheaderText 9 10" xfId="38655"/>
    <cellStyle name="SAPBEXheaderText 9 11" xfId="38656"/>
    <cellStyle name="SAPBEXheaderText 9 12" xfId="38657"/>
    <cellStyle name="SAPBEXheaderText 9 13" xfId="38658"/>
    <cellStyle name="SAPBEXheaderText 9 14" xfId="38659"/>
    <cellStyle name="SAPBEXheaderText 9 15" xfId="38660"/>
    <cellStyle name="SAPBEXheaderText 9 16" xfId="38661"/>
    <cellStyle name="SAPBEXheaderText 9 17" xfId="38662"/>
    <cellStyle name="SAPBEXheaderText 9 18" xfId="38663"/>
    <cellStyle name="SAPBEXheaderText 9 19" xfId="38664"/>
    <cellStyle name="SAPBEXheaderText 9 2" xfId="12927"/>
    <cellStyle name="SAPBEXheaderText 9 2 2" xfId="12928"/>
    <cellStyle name="SAPBEXheaderText 9 2 2 2" xfId="12929"/>
    <cellStyle name="SAPBEXheaderText 9 2 2 2 2" xfId="12930"/>
    <cellStyle name="SAPBEXheaderText 9 2 2 3" xfId="12931"/>
    <cellStyle name="SAPBEXheaderText 9 2 3" xfId="12932"/>
    <cellStyle name="SAPBEXheaderText 9 2 3 2" xfId="12933"/>
    <cellStyle name="SAPBEXheaderText 9 2 3 2 2" xfId="12934"/>
    <cellStyle name="SAPBEXheaderText 9 2 4" xfId="12935"/>
    <cellStyle name="SAPBEXheaderText 9 2 4 2" xfId="12936"/>
    <cellStyle name="SAPBEXheaderText 9 2 5" xfId="38665"/>
    <cellStyle name="SAPBEXheaderText 9 2 6" xfId="38666"/>
    <cellStyle name="SAPBEXheaderText 9 2 7" xfId="38667"/>
    <cellStyle name="SAPBEXheaderText 9 20" xfId="38668"/>
    <cellStyle name="SAPBEXheaderText 9 21" xfId="38669"/>
    <cellStyle name="SAPBEXheaderText 9 22" xfId="38670"/>
    <cellStyle name="SAPBEXheaderText 9 23" xfId="38671"/>
    <cellStyle name="SAPBEXheaderText 9 24" xfId="38672"/>
    <cellStyle name="SAPBEXheaderText 9 25" xfId="38673"/>
    <cellStyle name="SAPBEXheaderText 9 26" xfId="38674"/>
    <cellStyle name="SAPBEXheaderText 9 27" xfId="38675"/>
    <cellStyle name="SAPBEXheaderText 9 28" xfId="48596"/>
    <cellStyle name="SAPBEXheaderText 9 3" xfId="38676"/>
    <cellStyle name="SAPBEXheaderText 9 4" xfId="38677"/>
    <cellStyle name="SAPBEXheaderText 9 5" xfId="38678"/>
    <cellStyle name="SAPBEXheaderText 9 6" xfId="38679"/>
    <cellStyle name="SAPBEXheaderText 9 7" xfId="38680"/>
    <cellStyle name="SAPBEXheaderText 9 8" xfId="38681"/>
    <cellStyle name="SAPBEXheaderText 9 9" xfId="38682"/>
    <cellStyle name="SAPBEXheaderText_20120921_SF-grote-ronde-Liesbethdump2" xfId="435"/>
    <cellStyle name="SAPBEXHLevel0" xfId="137"/>
    <cellStyle name="SAPBEXHLevel0 10" xfId="12937"/>
    <cellStyle name="SAPBEXHLevel0 10 2" xfId="12938"/>
    <cellStyle name="SAPBEXHLevel0 10 2 2" xfId="12939"/>
    <cellStyle name="SAPBEXHLevel0 10 2 2 2" xfId="12940"/>
    <cellStyle name="SAPBEXHLevel0 10 2 3" xfId="12941"/>
    <cellStyle name="SAPBEXHLevel0 10 3" xfId="12942"/>
    <cellStyle name="SAPBEXHLevel0 10 3 2" xfId="12943"/>
    <cellStyle name="SAPBEXHLevel0 10 3 2 2" xfId="12944"/>
    <cellStyle name="SAPBEXHLevel0 10 4" xfId="12945"/>
    <cellStyle name="SAPBEXHLevel0 10 4 2" xfId="12946"/>
    <cellStyle name="SAPBEXHLevel0 10 5" xfId="38683"/>
    <cellStyle name="SAPBEXHLevel0 10 6" xfId="38684"/>
    <cellStyle name="SAPBEXHLevel0 10 7" xfId="38685"/>
    <cellStyle name="SAPBEXHLevel0 10 8" xfId="49846"/>
    <cellStyle name="SAPBEXHLevel0 11" xfId="38686"/>
    <cellStyle name="SAPBEXHLevel0 12" xfId="38687"/>
    <cellStyle name="SAPBEXHLevel0 13" xfId="38688"/>
    <cellStyle name="SAPBEXHLevel0 14" xfId="38689"/>
    <cellStyle name="SAPBEXHLevel0 15" xfId="38690"/>
    <cellStyle name="SAPBEXHLevel0 16" xfId="38691"/>
    <cellStyle name="SAPBEXHLevel0 17" xfId="38692"/>
    <cellStyle name="SAPBEXHLevel0 18" xfId="38693"/>
    <cellStyle name="SAPBEXHLevel0 19" xfId="38694"/>
    <cellStyle name="SAPBEXHLevel0 2" xfId="436"/>
    <cellStyle name="SAPBEXHLevel0 2 10" xfId="38695"/>
    <cellStyle name="SAPBEXHLevel0 2 11" xfId="38696"/>
    <cellStyle name="SAPBEXHLevel0 2 12" xfId="38697"/>
    <cellStyle name="SAPBEXHLevel0 2 13" xfId="38698"/>
    <cellStyle name="SAPBEXHLevel0 2 14" xfId="38699"/>
    <cellStyle name="SAPBEXHLevel0 2 15" xfId="38700"/>
    <cellStyle name="SAPBEXHLevel0 2 16" xfId="38701"/>
    <cellStyle name="SAPBEXHLevel0 2 17" xfId="38702"/>
    <cellStyle name="SAPBEXHLevel0 2 18" xfId="38703"/>
    <cellStyle name="SAPBEXHLevel0 2 19" xfId="38704"/>
    <cellStyle name="SAPBEXHLevel0 2 2" xfId="538"/>
    <cellStyle name="SAPBEXHLevel0 2 2 10" xfId="38705"/>
    <cellStyle name="SAPBEXHLevel0 2 2 11" xfId="38706"/>
    <cellStyle name="SAPBEXHLevel0 2 2 12" xfId="38707"/>
    <cellStyle name="SAPBEXHLevel0 2 2 13" xfId="38708"/>
    <cellStyle name="SAPBEXHLevel0 2 2 14" xfId="38709"/>
    <cellStyle name="SAPBEXHLevel0 2 2 15" xfId="38710"/>
    <cellStyle name="SAPBEXHLevel0 2 2 16" xfId="38711"/>
    <cellStyle name="SAPBEXHLevel0 2 2 17" xfId="38712"/>
    <cellStyle name="SAPBEXHLevel0 2 2 18" xfId="38713"/>
    <cellStyle name="SAPBEXHLevel0 2 2 19" xfId="38714"/>
    <cellStyle name="SAPBEXHLevel0 2 2 2" xfId="1026"/>
    <cellStyle name="SAPBEXHLevel0 2 2 2 10" xfId="38715"/>
    <cellStyle name="SAPBEXHLevel0 2 2 2 11" xfId="38716"/>
    <cellStyle name="SAPBEXHLevel0 2 2 2 12" xfId="38717"/>
    <cellStyle name="SAPBEXHLevel0 2 2 2 13" xfId="38718"/>
    <cellStyle name="SAPBEXHLevel0 2 2 2 14" xfId="38719"/>
    <cellStyle name="SAPBEXHLevel0 2 2 2 15" xfId="38720"/>
    <cellStyle name="SAPBEXHLevel0 2 2 2 16" xfId="38721"/>
    <cellStyle name="SAPBEXHLevel0 2 2 2 17" xfId="38722"/>
    <cellStyle name="SAPBEXHLevel0 2 2 2 18" xfId="38723"/>
    <cellStyle name="SAPBEXHLevel0 2 2 2 19" xfId="38724"/>
    <cellStyle name="SAPBEXHLevel0 2 2 2 2" xfId="2032"/>
    <cellStyle name="SAPBEXHLevel0 2 2 2 2 2" xfId="12947"/>
    <cellStyle name="SAPBEXHLevel0 2 2 2 2 2 2" xfId="12948"/>
    <cellStyle name="SAPBEXHLevel0 2 2 2 2 2 2 2" xfId="12949"/>
    <cellStyle name="SAPBEXHLevel0 2 2 2 2 2 2 2 2" xfId="12950"/>
    <cellStyle name="SAPBEXHLevel0 2 2 2 2 2 2 3" xfId="12951"/>
    <cellStyle name="SAPBEXHLevel0 2 2 2 2 2 3" xfId="12952"/>
    <cellStyle name="SAPBEXHLevel0 2 2 2 2 2 3 2" xfId="12953"/>
    <cellStyle name="SAPBEXHLevel0 2 2 2 2 2 3 2 2" xfId="12954"/>
    <cellStyle name="SAPBEXHLevel0 2 2 2 2 2 4" xfId="12955"/>
    <cellStyle name="SAPBEXHLevel0 2 2 2 2 2 4 2" xfId="12956"/>
    <cellStyle name="SAPBEXHLevel0 2 2 2 2 3" xfId="12957"/>
    <cellStyle name="SAPBEXHLevel0 2 2 2 2 3 2" xfId="12958"/>
    <cellStyle name="SAPBEXHLevel0 2 2 2 2 3 2 2" xfId="12959"/>
    <cellStyle name="SAPBEXHLevel0 2 2 2 2 3 3" xfId="12960"/>
    <cellStyle name="SAPBEXHLevel0 2 2 2 2 4" xfId="12961"/>
    <cellStyle name="SAPBEXHLevel0 2 2 2 2 4 2" xfId="12962"/>
    <cellStyle name="SAPBEXHLevel0 2 2 2 2 4 2 2" xfId="12963"/>
    <cellStyle name="SAPBEXHLevel0 2 2 2 2 5" xfId="12964"/>
    <cellStyle name="SAPBEXHLevel0 2 2 2 2 5 2" xfId="12965"/>
    <cellStyle name="SAPBEXHLevel0 2 2 2 2 6" xfId="38725"/>
    <cellStyle name="SAPBEXHLevel0 2 2 2 2 7" xfId="38726"/>
    <cellStyle name="SAPBEXHLevel0 2 2 2 2 8" xfId="49849"/>
    <cellStyle name="SAPBEXHLevel0 2 2 2 20" xfId="38727"/>
    <cellStyle name="SAPBEXHLevel0 2 2 2 21" xfId="38728"/>
    <cellStyle name="SAPBEXHLevel0 2 2 2 22" xfId="38729"/>
    <cellStyle name="SAPBEXHLevel0 2 2 2 23" xfId="38730"/>
    <cellStyle name="SAPBEXHLevel0 2 2 2 24" xfId="38731"/>
    <cellStyle name="SAPBEXHLevel0 2 2 2 25" xfId="38732"/>
    <cellStyle name="SAPBEXHLevel0 2 2 2 26" xfId="38733"/>
    <cellStyle name="SAPBEXHLevel0 2 2 2 27" xfId="38734"/>
    <cellStyle name="SAPBEXHLevel0 2 2 2 28" xfId="48597"/>
    <cellStyle name="SAPBEXHLevel0 2 2 2 29" xfId="49332"/>
    <cellStyle name="SAPBEXHLevel0 2 2 2 3" xfId="38735"/>
    <cellStyle name="SAPBEXHLevel0 2 2 2 4" xfId="38736"/>
    <cellStyle name="SAPBEXHLevel0 2 2 2 5" xfId="38737"/>
    <cellStyle name="SAPBEXHLevel0 2 2 2 6" xfId="38738"/>
    <cellStyle name="SAPBEXHLevel0 2 2 2 7" xfId="38739"/>
    <cellStyle name="SAPBEXHLevel0 2 2 2 8" xfId="38740"/>
    <cellStyle name="SAPBEXHLevel0 2 2 2 9" xfId="38741"/>
    <cellStyle name="SAPBEXHLevel0 2 2 20" xfId="38742"/>
    <cellStyle name="SAPBEXHLevel0 2 2 21" xfId="38743"/>
    <cellStyle name="SAPBEXHLevel0 2 2 22" xfId="38744"/>
    <cellStyle name="SAPBEXHLevel0 2 2 23" xfId="38745"/>
    <cellStyle name="SAPBEXHLevel0 2 2 24" xfId="38746"/>
    <cellStyle name="SAPBEXHLevel0 2 2 25" xfId="38747"/>
    <cellStyle name="SAPBEXHLevel0 2 2 26" xfId="38748"/>
    <cellStyle name="SAPBEXHLevel0 2 2 27" xfId="38749"/>
    <cellStyle name="SAPBEXHLevel0 2 2 28" xfId="38750"/>
    <cellStyle name="SAPBEXHLevel0 2 2 29" xfId="38751"/>
    <cellStyle name="SAPBEXHLevel0 2 2 3" xfId="1027"/>
    <cellStyle name="SAPBEXHLevel0 2 2 3 10" xfId="38752"/>
    <cellStyle name="SAPBEXHLevel0 2 2 3 11" xfId="38753"/>
    <cellStyle name="SAPBEXHLevel0 2 2 3 12" xfId="38754"/>
    <cellStyle name="SAPBEXHLevel0 2 2 3 13" xfId="38755"/>
    <cellStyle name="SAPBEXHLevel0 2 2 3 14" xfId="38756"/>
    <cellStyle name="SAPBEXHLevel0 2 2 3 15" xfId="38757"/>
    <cellStyle name="SAPBEXHLevel0 2 2 3 16" xfId="38758"/>
    <cellStyle name="SAPBEXHLevel0 2 2 3 17" xfId="38759"/>
    <cellStyle name="SAPBEXHLevel0 2 2 3 18" xfId="38760"/>
    <cellStyle name="SAPBEXHLevel0 2 2 3 19" xfId="38761"/>
    <cellStyle name="SAPBEXHLevel0 2 2 3 2" xfId="2033"/>
    <cellStyle name="SAPBEXHLevel0 2 2 3 2 2" xfId="12966"/>
    <cellStyle name="SAPBEXHLevel0 2 2 3 2 2 2" xfId="12967"/>
    <cellStyle name="SAPBEXHLevel0 2 2 3 2 2 2 2" xfId="12968"/>
    <cellStyle name="SAPBEXHLevel0 2 2 3 2 2 2 2 2" xfId="12969"/>
    <cellStyle name="SAPBEXHLevel0 2 2 3 2 2 2 3" xfId="12970"/>
    <cellStyle name="SAPBEXHLevel0 2 2 3 2 2 3" xfId="12971"/>
    <cellStyle name="SAPBEXHLevel0 2 2 3 2 2 3 2" xfId="12972"/>
    <cellStyle name="SAPBEXHLevel0 2 2 3 2 2 3 2 2" xfId="12973"/>
    <cellStyle name="SAPBEXHLevel0 2 2 3 2 2 4" xfId="12974"/>
    <cellStyle name="SAPBEXHLevel0 2 2 3 2 2 4 2" xfId="12975"/>
    <cellStyle name="SAPBEXHLevel0 2 2 3 2 3" xfId="12976"/>
    <cellStyle name="SAPBEXHLevel0 2 2 3 2 3 2" xfId="12977"/>
    <cellStyle name="SAPBEXHLevel0 2 2 3 2 3 2 2" xfId="12978"/>
    <cellStyle name="SAPBEXHLevel0 2 2 3 2 3 3" xfId="12979"/>
    <cellStyle name="SAPBEXHLevel0 2 2 3 2 4" xfId="12980"/>
    <cellStyle name="SAPBEXHLevel0 2 2 3 2 4 2" xfId="12981"/>
    <cellStyle name="SAPBEXHLevel0 2 2 3 2 4 2 2" xfId="12982"/>
    <cellStyle name="SAPBEXHLevel0 2 2 3 2 5" xfId="12983"/>
    <cellStyle name="SAPBEXHLevel0 2 2 3 2 5 2" xfId="12984"/>
    <cellStyle name="SAPBEXHLevel0 2 2 3 2 6" xfId="38762"/>
    <cellStyle name="SAPBEXHLevel0 2 2 3 2 7" xfId="38763"/>
    <cellStyle name="SAPBEXHLevel0 2 2 3 2 8" xfId="49850"/>
    <cellStyle name="SAPBEXHLevel0 2 2 3 20" xfId="38764"/>
    <cellStyle name="SAPBEXHLevel0 2 2 3 21" xfId="38765"/>
    <cellStyle name="SAPBEXHLevel0 2 2 3 22" xfId="38766"/>
    <cellStyle name="SAPBEXHLevel0 2 2 3 23" xfId="38767"/>
    <cellStyle name="SAPBEXHLevel0 2 2 3 24" xfId="38768"/>
    <cellStyle name="SAPBEXHLevel0 2 2 3 25" xfId="38769"/>
    <cellStyle name="SAPBEXHLevel0 2 2 3 26" xfId="38770"/>
    <cellStyle name="SAPBEXHLevel0 2 2 3 27" xfId="38771"/>
    <cellStyle name="SAPBEXHLevel0 2 2 3 28" xfId="48598"/>
    <cellStyle name="SAPBEXHLevel0 2 2 3 29" xfId="49333"/>
    <cellStyle name="SAPBEXHLevel0 2 2 3 3" xfId="38772"/>
    <cellStyle name="SAPBEXHLevel0 2 2 3 4" xfId="38773"/>
    <cellStyle name="SAPBEXHLevel0 2 2 3 5" xfId="38774"/>
    <cellStyle name="SAPBEXHLevel0 2 2 3 6" xfId="38775"/>
    <cellStyle name="SAPBEXHLevel0 2 2 3 7" xfId="38776"/>
    <cellStyle name="SAPBEXHLevel0 2 2 3 8" xfId="38777"/>
    <cellStyle name="SAPBEXHLevel0 2 2 3 9" xfId="38778"/>
    <cellStyle name="SAPBEXHLevel0 2 2 30" xfId="38779"/>
    <cellStyle name="SAPBEXHLevel0 2 2 31" xfId="38780"/>
    <cellStyle name="SAPBEXHLevel0 2 2 32" xfId="38781"/>
    <cellStyle name="SAPBEXHLevel0 2 2 33" xfId="48599"/>
    <cellStyle name="SAPBEXHLevel0 2 2 34" xfId="49331"/>
    <cellStyle name="SAPBEXHLevel0 2 2 4" xfId="1028"/>
    <cellStyle name="SAPBEXHLevel0 2 2 4 10" xfId="38782"/>
    <cellStyle name="SAPBEXHLevel0 2 2 4 11" xfId="38783"/>
    <cellStyle name="SAPBEXHLevel0 2 2 4 12" xfId="38784"/>
    <cellStyle name="SAPBEXHLevel0 2 2 4 13" xfId="38785"/>
    <cellStyle name="SAPBEXHLevel0 2 2 4 14" xfId="38786"/>
    <cellStyle name="SAPBEXHLevel0 2 2 4 15" xfId="38787"/>
    <cellStyle name="SAPBEXHLevel0 2 2 4 16" xfId="38788"/>
    <cellStyle name="SAPBEXHLevel0 2 2 4 17" xfId="38789"/>
    <cellStyle name="SAPBEXHLevel0 2 2 4 18" xfId="38790"/>
    <cellStyle name="SAPBEXHLevel0 2 2 4 19" xfId="38791"/>
    <cellStyle name="SAPBEXHLevel0 2 2 4 2" xfId="2034"/>
    <cellStyle name="SAPBEXHLevel0 2 2 4 2 2" xfId="12985"/>
    <cellStyle name="SAPBEXHLevel0 2 2 4 2 2 2" xfId="12986"/>
    <cellStyle name="SAPBEXHLevel0 2 2 4 2 2 2 2" xfId="12987"/>
    <cellStyle name="SAPBEXHLevel0 2 2 4 2 2 2 2 2" xfId="12988"/>
    <cellStyle name="SAPBEXHLevel0 2 2 4 2 2 2 3" xfId="12989"/>
    <cellStyle name="SAPBEXHLevel0 2 2 4 2 2 3" xfId="12990"/>
    <cellStyle name="SAPBEXHLevel0 2 2 4 2 2 3 2" xfId="12991"/>
    <cellStyle name="SAPBEXHLevel0 2 2 4 2 2 3 2 2" xfId="12992"/>
    <cellStyle name="SAPBEXHLevel0 2 2 4 2 2 4" xfId="12993"/>
    <cellStyle name="SAPBEXHLevel0 2 2 4 2 2 4 2" xfId="12994"/>
    <cellStyle name="SAPBEXHLevel0 2 2 4 2 3" xfId="12995"/>
    <cellStyle name="SAPBEXHLevel0 2 2 4 2 3 2" xfId="12996"/>
    <cellStyle name="SAPBEXHLevel0 2 2 4 2 3 2 2" xfId="12997"/>
    <cellStyle name="SAPBEXHLevel0 2 2 4 2 3 3" xfId="12998"/>
    <cellStyle name="SAPBEXHLevel0 2 2 4 2 4" xfId="12999"/>
    <cellStyle name="SAPBEXHLevel0 2 2 4 2 4 2" xfId="13000"/>
    <cellStyle name="SAPBEXHLevel0 2 2 4 2 4 2 2" xfId="13001"/>
    <cellStyle name="SAPBEXHLevel0 2 2 4 2 5" xfId="13002"/>
    <cellStyle name="SAPBEXHLevel0 2 2 4 2 5 2" xfId="13003"/>
    <cellStyle name="SAPBEXHLevel0 2 2 4 2 6" xfId="38792"/>
    <cellStyle name="SAPBEXHLevel0 2 2 4 2 7" xfId="38793"/>
    <cellStyle name="SAPBEXHLevel0 2 2 4 2 8" xfId="49851"/>
    <cellStyle name="SAPBEXHLevel0 2 2 4 20" xfId="38794"/>
    <cellStyle name="SAPBEXHLevel0 2 2 4 21" xfId="38795"/>
    <cellStyle name="SAPBEXHLevel0 2 2 4 22" xfId="38796"/>
    <cellStyle name="SAPBEXHLevel0 2 2 4 23" xfId="38797"/>
    <cellStyle name="SAPBEXHLevel0 2 2 4 24" xfId="38798"/>
    <cellStyle name="SAPBEXHLevel0 2 2 4 25" xfId="38799"/>
    <cellStyle name="SAPBEXHLevel0 2 2 4 26" xfId="38800"/>
    <cellStyle name="SAPBEXHLevel0 2 2 4 27" xfId="38801"/>
    <cellStyle name="SAPBEXHLevel0 2 2 4 28" xfId="48600"/>
    <cellStyle name="SAPBEXHLevel0 2 2 4 29" xfId="49334"/>
    <cellStyle name="SAPBEXHLevel0 2 2 4 3" xfId="38802"/>
    <cellStyle name="SAPBEXHLevel0 2 2 4 4" xfId="38803"/>
    <cellStyle name="SAPBEXHLevel0 2 2 4 5" xfId="38804"/>
    <cellStyle name="SAPBEXHLevel0 2 2 4 6" xfId="38805"/>
    <cellStyle name="SAPBEXHLevel0 2 2 4 7" xfId="38806"/>
    <cellStyle name="SAPBEXHLevel0 2 2 4 8" xfId="38807"/>
    <cellStyle name="SAPBEXHLevel0 2 2 4 9" xfId="38808"/>
    <cellStyle name="SAPBEXHLevel0 2 2 5" xfId="1029"/>
    <cellStyle name="SAPBEXHLevel0 2 2 5 10" xfId="38809"/>
    <cellStyle name="SAPBEXHLevel0 2 2 5 11" xfId="38810"/>
    <cellStyle name="SAPBEXHLevel0 2 2 5 12" xfId="38811"/>
    <cellStyle name="SAPBEXHLevel0 2 2 5 13" xfId="38812"/>
    <cellStyle name="SAPBEXHLevel0 2 2 5 14" xfId="38813"/>
    <cellStyle name="SAPBEXHLevel0 2 2 5 15" xfId="38814"/>
    <cellStyle name="SAPBEXHLevel0 2 2 5 16" xfId="38815"/>
    <cellStyle name="SAPBEXHLevel0 2 2 5 17" xfId="38816"/>
    <cellStyle name="SAPBEXHLevel0 2 2 5 18" xfId="38817"/>
    <cellStyle name="SAPBEXHLevel0 2 2 5 19" xfId="38818"/>
    <cellStyle name="SAPBEXHLevel0 2 2 5 2" xfId="2035"/>
    <cellStyle name="SAPBEXHLevel0 2 2 5 2 2" xfId="13004"/>
    <cellStyle name="SAPBEXHLevel0 2 2 5 2 2 2" xfId="13005"/>
    <cellStyle name="SAPBEXHLevel0 2 2 5 2 2 2 2" xfId="13006"/>
    <cellStyle name="SAPBEXHLevel0 2 2 5 2 2 2 2 2" xfId="13007"/>
    <cellStyle name="SAPBEXHLevel0 2 2 5 2 2 2 3" xfId="13008"/>
    <cellStyle name="SAPBEXHLevel0 2 2 5 2 2 3" xfId="13009"/>
    <cellStyle name="SAPBEXHLevel0 2 2 5 2 2 3 2" xfId="13010"/>
    <cellStyle name="SAPBEXHLevel0 2 2 5 2 2 3 2 2" xfId="13011"/>
    <cellStyle name="SAPBEXHLevel0 2 2 5 2 2 4" xfId="13012"/>
    <cellStyle name="SAPBEXHLevel0 2 2 5 2 2 4 2" xfId="13013"/>
    <cellStyle name="SAPBEXHLevel0 2 2 5 2 3" xfId="13014"/>
    <cellStyle name="SAPBEXHLevel0 2 2 5 2 3 2" xfId="13015"/>
    <cellStyle name="SAPBEXHLevel0 2 2 5 2 3 2 2" xfId="13016"/>
    <cellStyle name="SAPBEXHLevel0 2 2 5 2 3 3" xfId="13017"/>
    <cellStyle name="SAPBEXHLevel0 2 2 5 2 4" xfId="13018"/>
    <cellStyle name="SAPBEXHLevel0 2 2 5 2 4 2" xfId="13019"/>
    <cellStyle name="SAPBEXHLevel0 2 2 5 2 4 2 2" xfId="13020"/>
    <cellStyle name="SAPBEXHLevel0 2 2 5 2 5" xfId="13021"/>
    <cellStyle name="SAPBEXHLevel0 2 2 5 2 5 2" xfId="13022"/>
    <cellStyle name="SAPBEXHLevel0 2 2 5 2 6" xfId="38819"/>
    <cellStyle name="SAPBEXHLevel0 2 2 5 2 7" xfId="38820"/>
    <cellStyle name="SAPBEXHLevel0 2 2 5 2 8" xfId="49852"/>
    <cellStyle name="SAPBEXHLevel0 2 2 5 20" xfId="38821"/>
    <cellStyle name="SAPBEXHLevel0 2 2 5 21" xfId="38822"/>
    <cellStyle name="SAPBEXHLevel0 2 2 5 22" xfId="38823"/>
    <cellStyle name="SAPBEXHLevel0 2 2 5 23" xfId="38824"/>
    <cellStyle name="SAPBEXHLevel0 2 2 5 24" xfId="38825"/>
    <cellStyle name="SAPBEXHLevel0 2 2 5 25" xfId="38826"/>
    <cellStyle name="SAPBEXHLevel0 2 2 5 26" xfId="38827"/>
    <cellStyle name="SAPBEXHLevel0 2 2 5 27" xfId="38828"/>
    <cellStyle name="SAPBEXHLevel0 2 2 5 28" xfId="48601"/>
    <cellStyle name="SAPBEXHLevel0 2 2 5 29" xfId="49335"/>
    <cellStyle name="SAPBEXHLevel0 2 2 5 3" xfId="38829"/>
    <cellStyle name="SAPBEXHLevel0 2 2 5 4" xfId="38830"/>
    <cellStyle name="SAPBEXHLevel0 2 2 5 5" xfId="38831"/>
    <cellStyle name="SAPBEXHLevel0 2 2 5 6" xfId="38832"/>
    <cellStyle name="SAPBEXHLevel0 2 2 5 7" xfId="38833"/>
    <cellStyle name="SAPBEXHLevel0 2 2 5 8" xfId="38834"/>
    <cellStyle name="SAPBEXHLevel0 2 2 5 9" xfId="38835"/>
    <cellStyle name="SAPBEXHLevel0 2 2 6" xfId="1030"/>
    <cellStyle name="SAPBEXHLevel0 2 2 6 10" xfId="38836"/>
    <cellStyle name="SAPBEXHLevel0 2 2 6 11" xfId="38837"/>
    <cellStyle name="SAPBEXHLevel0 2 2 6 12" xfId="38838"/>
    <cellStyle name="SAPBEXHLevel0 2 2 6 13" xfId="38839"/>
    <cellStyle name="SAPBEXHLevel0 2 2 6 14" xfId="38840"/>
    <cellStyle name="SAPBEXHLevel0 2 2 6 15" xfId="38841"/>
    <cellStyle name="SAPBEXHLevel0 2 2 6 16" xfId="38842"/>
    <cellStyle name="SAPBEXHLevel0 2 2 6 17" xfId="38843"/>
    <cellStyle name="SAPBEXHLevel0 2 2 6 18" xfId="38844"/>
    <cellStyle name="SAPBEXHLevel0 2 2 6 19" xfId="38845"/>
    <cellStyle name="SAPBEXHLevel0 2 2 6 2" xfId="2036"/>
    <cellStyle name="SAPBEXHLevel0 2 2 6 2 2" xfId="13023"/>
    <cellStyle name="SAPBEXHLevel0 2 2 6 2 2 2" xfId="13024"/>
    <cellStyle name="SAPBEXHLevel0 2 2 6 2 2 2 2" xfId="13025"/>
    <cellStyle name="SAPBEXHLevel0 2 2 6 2 2 2 2 2" xfId="13026"/>
    <cellStyle name="SAPBEXHLevel0 2 2 6 2 2 2 3" xfId="13027"/>
    <cellStyle name="SAPBEXHLevel0 2 2 6 2 2 3" xfId="13028"/>
    <cellStyle name="SAPBEXHLevel0 2 2 6 2 2 3 2" xfId="13029"/>
    <cellStyle name="SAPBEXHLevel0 2 2 6 2 2 3 2 2" xfId="13030"/>
    <cellStyle name="SAPBEXHLevel0 2 2 6 2 2 4" xfId="13031"/>
    <cellStyle name="SAPBEXHLevel0 2 2 6 2 2 4 2" xfId="13032"/>
    <cellStyle name="SAPBEXHLevel0 2 2 6 2 3" xfId="13033"/>
    <cellStyle name="SAPBEXHLevel0 2 2 6 2 3 2" xfId="13034"/>
    <cellStyle name="SAPBEXHLevel0 2 2 6 2 3 2 2" xfId="13035"/>
    <cellStyle name="SAPBEXHLevel0 2 2 6 2 3 3" xfId="13036"/>
    <cellStyle name="SAPBEXHLevel0 2 2 6 2 4" xfId="13037"/>
    <cellStyle name="SAPBEXHLevel0 2 2 6 2 4 2" xfId="13038"/>
    <cellStyle name="SAPBEXHLevel0 2 2 6 2 4 2 2" xfId="13039"/>
    <cellStyle name="SAPBEXHLevel0 2 2 6 2 5" xfId="13040"/>
    <cellStyle name="SAPBEXHLevel0 2 2 6 2 5 2" xfId="13041"/>
    <cellStyle name="SAPBEXHLevel0 2 2 6 2 6" xfId="38846"/>
    <cellStyle name="SAPBEXHLevel0 2 2 6 2 7" xfId="38847"/>
    <cellStyle name="SAPBEXHLevel0 2 2 6 2 8" xfId="49853"/>
    <cellStyle name="SAPBEXHLevel0 2 2 6 20" xfId="38848"/>
    <cellStyle name="SAPBEXHLevel0 2 2 6 21" xfId="38849"/>
    <cellStyle name="SAPBEXHLevel0 2 2 6 22" xfId="38850"/>
    <cellStyle name="SAPBEXHLevel0 2 2 6 23" xfId="38851"/>
    <cellStyle name="SAPBEXHLevel0 2 2 6 24" xfId="38852"/>
    <cellStyle name="SAPBEXHLevel0 2 2 6 25" xfId="38853"/>
    <cellStyle name="SAPBEXHLevel0 2 2 6 26" xfId="38854"/>
    <cellStyle name="SAPBEXHLevel0 2 2 6 27" xfId="38855"/>
    <cellStyle name="SAPBEXHLevel0 2 2 6 28" xfId="48602"/>
    <cellStyle name="SAPBEXHLevel0 2 2 6 29" xfId="49336"/>
    <cellStyle name="SAPBEXHLevel0 2 2 6 3" xfId="38856"/>
    <cellStyle name="SAPBEXHLevel0 2 2 6 4" xfId="38857"/>
    <cellStyle name="SAPBEXHLevel0 2 2 6 5" xfId="38858"/>
    <cellStyle name="SAPBEXHLevel0 2 2 6 6" xfId="38859"/>
    <cellStyle name="SAPBEXHLevel0 2 2 6 7" xfId="38860"/>
    <cellStyle name="SAPBEXHLevel0 2 2 6 8" xfId="38861"/>
    <cellStyle name="SAPBEXHLevel0 2 2 6 9" xfId="38862"/>
    <cellStyle name="SAPBEXHLevel0 2 2 7" xfId="2037"/>
    <cellStyle name="SAPBEXHLevel0 2 2 7 2" xfId="13042"/>
    <cellStyle name="SAPBEXHLevel0 2 2 7 2 2" xfId="13043"/>
    <cellStyle name="SAPBEXHLevel0 2 2 7 2 2 2" xfId="13044"/>
    <cellStyle name="SAPBEXHLevel0 2 2 7 2 2 2 2" xfId="13045"/>
    <cellStyle name="SAPBEXHLevel0 2 2 7 2 2 3" xfId="13046"/>
    <cellStyle name="SAPBEXHLevel0 2 2 7 2 3" xfId="13047"/>
    <cellStyle name="SAPBEXHLevel0 2 2 7 2 3 2" xfId="13048"/>
    <cellStyle name="SAPBEXHLevel0 2 2 7 2 3 2 2" xfId="13049"/>
    <cellStyle name="SAPBEXHLevel0 2 2 7 2 4" xfId="13050"/>
    <cellStyle name="SAPBEXHLevel0 2 2 7 2 4 2" xfId="13051"/>
    <cellStyle name="SAPBEXHLevel0 2 2 7 3" xfId="13052"/>
    <cellStyle name="SAPBEXHLevel0 2 2 7 3 2" xfId="13053"/>
    <cellStyle name="SAPBEXHLevel0 2 2 7 3 2 2" xfId="13054"/>
    <cellStyle name="SAPBEXHLevel0 2 2 7 3 3" xfId="13055"/>
    <cellStyle name="SAPBEXHLevel0 2 2 7 4" xfId="13056"/>
    <cellStyle name="SAPBEXHLevel0 2 2 7 4 2" xfId="13057"/>
    <cellStyle name="SAPBEXHLevel0 2 2 7 4 2 2" xfId="13058"/>
    <cellStyle name="SAPBEXHLevel0 2 2 7 5" xfId="13059"/>
    <cellStyle name="SAPBEXHLevel0 2 2 7 5 2" xfId="13060"/>
    <cellStyle name="SAPBEXHLevel0 2 2 7 6" xfId="38863"/>
    <cellStyle name="SAPBEXHLevel0 2 2 7 7" xfId="38864"/>
    <cellStyle name="SAPBEXHLevel0 2 2 7 8" xfId="49848"/>
    <cellStyle name="SAPBEXHLevel0 2 2 8" xfId="38865"/>
    <cellStyle name="SAPBEXHLevel0 2 2 9" xfId="38866"/>
    <cellStyle name="SAPBEXHLevel0 2 20" xfId="38867"/>
    <cellStyle name="SAPBEXHLevel0 2 21" xfId="38868"/>
    <cellStyle name="SAPBEXHLevel0 2 22" xfId="38869"/>
    <cellStyle name="SAPBEXHLevel0 2 23" xfId="38870"/>
    <cellStyle name="SAPBEXHLevel0 2 24" xfId="38871"/>
    <cellStyle name="SAPBEXHLevel0 2 25" xfId="38872"/>
    <cellStyle name="SAPBEXHLevel0 2 26" xfId="38873"/>
    <cellStyle name="SAPBEXHLevel0 2 27" xfId="38874"/>
    <cellStyle name="SAPBEXHLevel0 2 28" xfId="38875"/>
    <cellStyle name="SAPBEXHLevel0 2 29" xfId="38876"/>
    <cellStyle name="SAPBEXHLevel0 2 3" xfId="1031"/>
    <cellStyle name="SAPBEXHLevel0 2 3 10" xfId="38877"/>
    <cellStyle name="SAPBEXHLevel0 2 3 11" xfId="38878"/>
    <cellStyle name="SAPBEXHLevel0 2 3 12" xfId="38879"/>
    <cellStyle name="SAPBEXHLevel0 2 3 13" xfId="38880"/>
    <cellStyle name="SAPBEXHLevel0 2 3 14" xfId="38881"/>
    <cellStyle name="SAPBEXHLevel0 2 3 15" xfId="38882"/>
    <cellStyle name="SAPBEXHLevel0 2 3 16" xfId="38883"/>
    <cellStyle name="SAPBEXHLevel0 2 3 17" xfId="38884"/>
    <cellStyle name="SAPBEXHLevel0 2 3 18" xfId="38885"/>
    <cellStyle name="SAPBEXHLevel0 2 3 19" xfId="38886"/>
    <cellStyle name="SAPBEXHLevel0 2 3 2" xfId="2038"/>
    <cellStyle name="SAPBEXHLevel0 2 3 2 2" xfId="13061"/>
    <cellStyle name="SAPBEXHLevel0 2 3 2 2 2" xfId="13062"/>
    <cellStyle name="SAPBEXHLevel0 2 3 2 2 2 2" xfId="13063"/>
    <cellStyle name="SAPBEXHLevel0 2 3 2 2 2 2 2" xfId="13064"/>
    <cellStyle name="SAPBEXHLevel0 2 3 2 2 2 3" xfId="13065"/>
    <cellStyle name="SAPBEXHLevel0 2 3 2 2 3" xfId="13066"/>
    <cellStyle name="SAPBEXHLevel0 2 3 2 2 3 2" xfId="13067"/>
    <cellStyle name="SAPBEXHLevel0 2 3 2 2 3 2 2" xfId="13068"/>
    <cellStyle name="SAPBEXHLevel0 2 3 2 2 4" xfId="13069"/>
    <cellStyle name="SAPBEXHLevel0 2 3 2 2 4 2" xfId="13070"/>
    <cellStyle name="SAPBEXHLevel0 2 3 2 3" xfId="13071"/>
    <cellStyle name="SAPBEXHLevel0 2 3 2 3 2" xfId="13072"/>
    <cellStyle name="SAPBEXHLevel0 2 3 2 3 2 2" xfId="13073"/>
    <cellStyle name="SAPBEXHLevel0 2 3 2 3 3" xfId="13074"/>
    <cellStyle name="SAPBEXHLevel0 2 3 2 4" xfId="13075"/>
    <cellStyle name="SAPBEXHLevel0 2 3 2 4 2" xfId="13076"/>
    <cellStyle name="SAPBEXHLevel0 2 3 2 4 2 2" xfId="13077"/>
    <cellStyle name="SAPBEXHLevel0 2 3 2 5" xfId="13078"/>
    <cellStyle name="SAPBEXHLevel0 2 3 2 5 2" xfId="13079"/>
    <cellStyle name="SAPBEXHLevel0 2 3 2 6" xfId="38887"/>
    <cellStyle name="SAPBEXHLevel0 2 3 2 7" xfId="38888"/>
    <cellStyle name="SAPBEXHLevel0 2 3 2 8" xfId="49854"/>
    <cellStyle name="SAPBEXHLevel0 2 3 20" xfId="38889"/>
    <cellStyle name="SAPBEXHLevel0 2 3 21" xfId="38890"/>
    <cellStyle name="SAPBEXHLevel0 2 3 22" xfId="38891"/>
    <cellStyle name="SAPBEXHLevel0 2 3 23" xfId="38892"/>
    <cellStyle name="SAPBEXHLevel0 2 3 24" xfId="38893"/>
    <cellStyle name="SAPBEXHLevel0 2 3 25" xfId="38894"/>
    <cellStyle name="SAPBEXHLevel0 2 3 26" xfId="38895"/>
    <cellStyle name="SAPBEXHLevel0 2 3 27" xfId="38896"/>
    <cellStyle name="SAPBEXHLevel0 2 3 28" xfId="48603"/>
    <cellStyle name="SAPBEXHLevel0 2 3 29" xfId="49337"/>
    <cellStyle name="SAPBEXHLevel0 2 3 3" xfId="38897"/>
    <cellStyle name="SAPBEXHLevel0 2 3 4" xfId="38898"/>
    <cellStyle name="SAPBEXHLevel0 2 3 5" xfId="38899"/>
    <cellStyle name="SAPBEXHLevel0 2 3 6" xfId="38900"/>
    <cellStyle name="SAPBEXHLevel0 2 3 7" xfId="38901"/>
    <cellStyle name="SAPBEXHLevel0 2 3 8" xfId="38902"/>
    <cellStyle name="SAPBEXHLevel0 2 3 9" xfId="38903"/>
    <cellStyle name="SAPBEXHLevel0 2 30" xfId="38904"/>
    <cellStyle name="SAPBEXHLevel0 2 31" xfId="38905"/>
    <cellStyle name="SAPBEXHLevel0 2 32" xfId="38906"/>
    <cellStyle name="SAPBEXHLevel0 2 33" xfId="48604"/>
    <cellStyle name="SAPBEXHLevel0 2 34" xfId="49330"/>
    <cellStyle name="SAPBEXHLevel0 2 4" xfId="1032"/>
    <cellStyle name="SAPBEXHLevel0 2 4 10" xfId="38907"/>
    <cellStyle name="SAPBEXHLevel0 2 4 11" xfId="38908"/>
    <cellStyle name="SAPBEXHLevel0 2 4 12" xfId="38909"/>
    <cellStyle name="SAPBEXHLevel0 2 4 13" xfId="38910"/>
    <cellStyle name="SAPBEXHLevel0 2 4 14" xfId="38911"/>
    <cellStyle name="SAPBEXHLevel0 2 4 15" xfId="38912"/>
    <cellStyle name="SAPBEXHLevel0 2 4 16" xfId="38913"/>
    <cellStyle name="SAPBEXHLevel0 2 4 17" xfId="38914"/>
    <cellStyle name="SAPBEXHLevel0 2 4 18" xfId="38915"/>
    <cellStyle name="SAPBEXHLevel0 2 4 19" xfId="38916"/>
    <cellStyle name="SAPBEXHLevel0 2 4 2" xfId="2039"/>
    <cellStyle name="SAPBEXHLevel0 2 4 2 2" xfId="13080"/>
    <cellStyle name="SAPBEXHLevel0 2 4 2 2 2" xfId="13081"/>
    <cellStyle name="SAPBEXHLevel0 2 4 2 2 2 2" xfId="13082"/>
    <cellStyle name="SAPBEXHLevel0 2 4 2 2 2 2 2" xfId="13083"/>
    <cellStyle name="SAPBEXHLevel0 2 4 2 2 2 3" xfId="13084"/>
    <cellStyle name="SAPBEXHLevel0 2 4 2 2 3" xfId="13085"/>
    <cellStyle name="SAPBEXHLevel0 2 4 2 2 3 2" xfId="13086"/>
    <cellStyle name="SAPBEXHLevel0 2 4 2 2 3 2 2" xfId="13087"/>
    <cellStyle name="SAPBEXHLevel0 2 4 2 2 4" xfId="13088"/>
    <cellStyle name="SAPBEXHLevel0 2 4 2 2 4 2" xfId="13089"/>
    <cellStyle name="SAPBEXHLevel0 2 4 2 3" xfId="13090"/>
    <cellStyle name="SAPBEXHLevel0 2 4 2 3 2" xfId="13091"/>
    <cellStyle name="SAPBEXHLevel0 2 4 2 3 2 2" xfId="13092"/>
    <cellStyle name="SAPBEXHLevel0 2 4 2 3 3" xfId="13093"/>
    <cellStyle name="SAPBEXHLevel0 2 4 2 4" xfId="13094"/>
    <cellStyle name="SAPBEXHLevel0 2 4 2 4 2" xfId="13095"/>
    <cellStyle name="SAPBEXHLevel0 2 4 2 4 2 2" xfId="13096"/>
    <cellStyle name="SAPBEXHLevel0 2 4 2 5" xfId="13097"/>
    <cellStyle name="SAPBEXHLevel0 2 4 2 5 2" xfId="13098"/>
    <cellStyle name="SAPBEXHLevel0 2 4 2 6" xfId="38917"/>
    <cellStyle name="SAPBEXHLevel0 2 4 2 7" xfId="38918"/>
    <cellStyle name="SAPBEXHLevel0 2 4 2 8" xfId="49855"/>
    <cellStyle name="SAPBEXHLevel0 2 4 20" xfId="38919"/>
    <cellStyle name="SAPBEXHLevel0 2 4 21" xfId="38920"/>
    <cellStyle name="SAPBEXHLevel0 2 4 22" xfId="38921"/>
    <cellStyle name="SAPBEXHLevel0 2 4 23" xfId="38922"/>
    <cellStyle name="SAPBEXHLevel0 2 4 24" xfId="38923"/>
    <cellStyle name="SAPBEXHLevel0 2 4 25" xfId="38924"/>
    <cellStyle name="SAPBEXHLevel0 2 4 26" xfId="38925"/>
    <cellStyle name="SAPBEXHLevel0 2 4 27" xfId="38926"/>
    <cellStyle name="SAPBEXHLevel0 2 4 28" xfId="48605"/>
    <cellStyle name="SAPBEXHLevel0 2 4 29" xfId="49338"/>
    <cellStyle name="SAPBEXHLevel0 2 4 3" xfId="38927"/>
    <cellStyle name="SAPBEXHLevel0 2 4 4" xfId="38928"/>
    <cellStyle name="SAPBEXHLevel0 2 4 5" xfId="38929"/>
    <cellStyle name="SAPBEXHLevel0 2 4 6" xfId="38930"/>
    <cellStyle name="SAPBEXHLevel0 2 4 7" xfId="38931"/>
    <cellStyle name="SAPBEXHLevel0 2 4 8" xfId="38932"/>
    <cellStyle name="SAPBEXHLevel0 2 4 9" xfId="38933"/>
    <cellStyle name="SAPBEXHLevel0 2 5" xfId="1033"/>
    <cellStyle name="SAPBEXHLevel0 2 5 10" xfId="38934"/>
    <cellStyle name="SAPBEXHLevel0 2 5 11" xfId="38935"/>
    <cellStyle name="SAPBEXHLevel0 2 5 12" xfId="38936"/>
    <cellStyle name="SAPBEXHLevel0 2 5 13" xfId="38937"/>
    <cellStyle name="SAPBEXHLevel0 2 5 14" xfId="38938"/>
    <cellStyle name="SAPBEXHLevel0 2 5 15" xfId="38939"/>
    <cellStyle name="SAPBEXHLevel0 2 5 16" xfId="38940"/>
    <cellStyle name="SAPBEXHLevel0 2 5 17" xfId="38941"/>
    <cellStyle name="SAPBEXHLevel0 2 5 18" xfId="38942"/>
    <cellStyle name="SAPBEXHLevel0 2 5 19" xfId="38943"/>
    <cellStyle name="SAPBEXHLevel0 2 5 2" xfId="2040"/>
    <cellStyle name="SAPBEXHLevel0 2 5 2 2" xfId="13099"/>
    <cellStyle name="SAPBEXHLevel0 2 5 2 2 2" xfId="13100"/>
    <cellStyle name="SAPBEXHLevel0 2 5 2 2 2 2" xfId="13101"/>
    <cellStyle name="SAPBEXHLevel0 2 5 2 2 2 2 2" xfId="13102"/>
    <cellStyle name="SAPBEXHLevel0 2 5 2 2 2 3" xfId="13103"/>
    <cellStyle name="SAPBEXHLevel0 2 5 2 2 3" xfId="13104"/>
    <cellStyle name="SAPBEXHLevel0 2 5 2 2 3 2" xfId="13105"/>
    <cellStyle name="SAPBEXHLevel0 2 5 2 2 3 2 2" xfId="13106"/>
    <cellStyle name="SAPBEXHLevel0 2 5 2 2 4" xfId="13107"/>
    <cellStyle name="SAPBEXHLevel0 2 5 2 2 4 2" xfId="13108"/>
    <cellStyle name="SAPBEXHLevel0 2 5 2 3" xfId="13109"/>
    <cellStyle name="SAPBEXHLevel0 2 5 2 3 2" xfId="13110"/>
    <cellStyle name="SAPBEXHLevel0 2 5 2 3 2 2" xfId="13111"/>
    <cellStyle name="SAPBEXHLevel0 2 5 2 3 3" xfId="13112"/>
    <cellStyle name="SAPBEXHLevel0 2 5 2 4" xfId="13113"/>
    <cellStyle name="SAPBEXHLevel0 2 5 2 4 2" xfId="13114"/>
    <cellStyle name="SAPBEXHLevel0 2 5 2 4 2 2" xfId="13115"/>
    <cellStyle name="SAPBEXHLevel0 2 5 2 5" xfId="13116"/>
    <cellStyle name="SAPBEXHLevel0 2 5 2 5 2" xfId="13117"/>
    <cellStyle name="SAPBEXHLevel0 2 5 2 6" xfId="38944"/>
    <cellStyle name="SAPBEXHLevel0 2 5 2 7" xfId="38945"/>
    <cellStyle name="SAPBEXHLevel0 2 5 2 8" xfId="49856"/>
    <cellStyle name="SAPBEXHLevel0 2 5 20" xfId="38946"/>
    <cellStyle name="SAPBEXHLevel0 2 5 21" xfId="38947"/>
    <cellStyle name="SAPBEXHLevel0 2 5 22" xfId="38948"/>
    <cellStyle name="SAPBEXHLevel0 2 5 23" xfId="38949"/>
    <cellStyle name="SAPBEXHLevel0 2 5 24" xfId="38950"/>
    <cellStyle name="SAPBEXHLevel0 2 5 25" xfId="38951"/>
    <cellStyle name="SAPBEXHLevel0 2 5 26" xfId="38952"/>
    <cellStyle name="SAPBEXHLevel0 2 5 27" xfId="38953"/>
    <cellStyle name="SAPBEXHLevel0 2 5 28" xfId="48606"/>
    <cellStyle name="SAPBEXHLevel0 2 5 29" xfId="49339"/>
    <cellStyle name="SAPBEXHLevel0 2 5 3" xfId="38954"/>
    <cellStyle name="SAPBEXHLevel0 2 5 4" xfId="38955"/>
    <cellStyle name="SAPBEXHLevel0 2 5 5" xfId="38956"/>
    <cellStyle name="SAPBEXHLevel0 2 5 6" xfId="38957"/>
    <cellStyle name="SAPBEXHLevel0 2 5 7" xfId="38958"/>
    <cellStyle name="SAPBEXHLevel0 2 5 8" xfId="38959"/>
    <cellStyle name="SAPBEXHLevel0 2 5 9" xfId="38960"/>
    <cellStyle name="SAPBEXHLevel0 2 6" xfId="1034"/>
    <cellStyle name="SAPBEXHLevel0 2 6 10" xfId="38961"/>
    <cellStyle name="SAPBEXHLevel0 2 6 11" xfId="38962"/>
    <cellStyle name="SAPBEXHLevel0 2 6 12" xfId="38963"/>
    <cellStyle name="SAPBEXHLevel0 2 6 13" xfId="38964"/>
    <cellStyle name="SAPBEXHLevel0 2 6 14" xfId="38965"/>
    <cellStyle name="SAPBEXHLevel0 2 6 15" xfId="38966"/>
    <cellStyle name="SAPBEXHLevel0 2 6 16" xfId="38967"/>
    <cellStyle name="SAPBEXHLevel0 2 6 17" xfId="38968"/>
    <cellStyle name="SAPBEXHLevel0 2 6 18" xfId="38969"/>
    <cellStyle name="SAPBEXHLevel0 2 6 19" xfId="38970"/>
    <cellStyle name="SAPBEXHLevel0 2 6 2" xfId="2041"/>
    <cellStyle name="SAPBEXHLevel0 2 6 2 2" xfId="13118"/>
    <cellStyle name="SAPBEXHLevel0 2 6 2 2 2" xfId="13119"/>
    <cellStyle name="SAPBEXHLevel0 2 6 2 2 2 2" xfId="13120"/>
    <cellStyle name="SAPBEXHLevel0 2 6 2 2 2 2 2" xfId="13121"/>
    <cellStyle name="SAPBEXHLevel0 2 6 2 2 2 3" xfId="13122"/>
    <cellStyle name="SAPBEXHLevel0 2 6 2 2 3" xfId="13123"/>
    <cellStyle name="SAPBEXHLevel0 2 6 2 2 3 2" xfId="13124"/>
    <cellStyle name="SAPBEXHLevel0 2 6 2 2 3 2 2" xfId="13125"/>
    <cellStyle name="SAPBEXHLevel0 2 6 2 2 4" xfId="13126"/>
    <cellStyle name="SAPBEXHLevel0 2 6 2 2 4 2" xfId="13127"/>
    <cellStyle name="SAPBEXHLevel0 2 6 2 3" xfId="13128"/>
    <cellStyle name="SAPBEXHLevel0 2 6 2 3 2" xfId="13129"/>
    <cellStyle name="SAPBEXHLevel0 2 6 2 3 2 2" xfId="13130"/>
    <cellStyle name="SAPBEXHLevel0 2 6 2 3 3" xfId="13131"/>
    <cellStyle name="SAPBEXHLevel0 2 6 2 4" xfId="13132"/>
    <cellStyle name="SAPBEXHLevel0 2 6 2 4 2" xfId="13133"/>
    <cellStyle name="SAPBEXHLevel0 2 6 2 4 2 2" xfId="13134"/>
    <cellStyle name="SAPBEXHLevel0 2 6 2 5" xfId="13135"/>
    <cellStyle name="SAPBEXHLevel0 2 6 2 5 2" xfId="13136"/>
    <cellStyle name="SAPBEXHLevel0 2 6 2 6" xfId="38971"/>
    <cellStyle name="SAPBEXHLevel0 2 6 2 7" xfId="38972"/>
    <cellStyle name="SAPBEXHLevel0 2 6 2 8" xfId="49857"/>
    <cellStyle name="SAPBEXHLevel0 2 6 20" xfId="38973"/>
    <cellStyle name="SAPBEXHLevel0 2 6 21" xfId="38974"/>
    <cellStyle name="SAPBEXHLevel0 2 6 22" xfId="38975"/>
    <cellStyle name="SAPBEXHLevel0 2 6 23" xfId="38976"/>
    <cellStyle name="SAPBEXHLevel0 2 6 24" xfId="38977"/>
    <cellStyle name="SAPBEXHLevel0 2 6 25" xfId="38978"/>
    <cellStyle name="SAPBEXHLevel0 2 6 26" xfId="38979"/>
    <cellStyle name="SAPBEXHLevel0 2 6 27" xfId="38980"/>
    <cellStyle name="SAPBEXHLevel0 2 6 28" xfId="48607"/>
    <cellStyle name="SAPBEXHLevel0 2 6 29" xfId="49340"/>
    <cellStyle name="SAPBEXHLevel0 2 6 3" xfId="38981"/>
    <cellStyle name="SAPBEXHLevel0 2 6 4" xfId="38982"/>
    <cellStyle name="SAPBEXHLevel0 2 6 5" xfId="38983"/>
    <cellStyle name="SAPBEXHLevel0 2 6 6" xfId="38984"/>
    <cellStyle name="SAPBEXHLevel0 2 6 7" xfId="38985"/>
    <cellStyle name="SAPBEXHLevel0 2 6 8" xfId="38986"/>
    <cellStyle name="SAPBEXHLevel0 2 6 9" xfId="38987"/>
    <cellStyle name="SAPBEXHLevel0 2 7" xfId="2042"/>
    <cellStyle name="SAPBEXHLevel0 2 7 2" xfId="2043"/>
    <cellStyle name="SAPBEXHLevel0 2 7 2 2" xfId="13137"/>
    <cellStyle name="SAPBEXHLevel0 2 7 2 2 2" xfId="13138"/>
    <cellStyle name="SAPBEXHLevel0 2 7 2 2 2 2" xfId="13139"/>
    <cellStyle name="SAPBEXHLevel0 2 7 2 2 3" xfId="13140"/>
    <cellStyle name="SAPBEXHLevel0 2 7 2 3" xfId="13141"/>
    <cellStyle name="SAPBEXHLevel0 2 7 2 3 2" xfId="13142"/>
    <cellStyle name="SAPBEXHLevel0 2 7 2 3 2 2" xfId="13143"/>
    <cellStyle name="SAPBEXHLevel0 2 7 2 4" xfId="13144"/>
    <cellStyle name="SAPBEXHLevel0 2 7 2 4 2" xfId="13145"/>
    <cellStyle name="SAPBEXHLevel0 2 7 2 5" xfId="49858"/>
    <cellStyle name="SAPBEXHLevel0 2 7 3" xfId="13146"/>
    <cellStyle name="SAPBEXHLevel0 2 7 3 2" xfId="13147"/>
    <cellStyle name="SAPBEXHLevel0 2 7 3 2 2" xfId="13148"/>
    <cellStyle name="SAPBEXHLevel0 2 7 3 2 2 2" xfId="13149"/>
    <cellStyle name="SAPBEXHLevel0 2 7 3 2 3" xfId="13150"/>
    <cellStyle name="SAPBEXHLevel0 2 7 3 3" xfId="13151"/>
    <cellStyle name="SAPBEXHLevel0 2 7 3 3 2" xfId="13152"/>
    <cellStyle name="SAPBEXHLevel0 2 7 3 3 2 2" xfId="13153"/>
    <cellStyle name="SAPBEXHLevel0 2 7 3 4" xfId="13154"/>
    <cellStyle name="SAPBEXHLevel0 2 7 3 4 2" xfId="13155"/>
    <cellStyle name="SAPBEXHLevel0 2 7 3 5" xfId="38988"/>
    <cellStyle name="SAPBEXHLevel0 2 7 4" xfId="13156"/>
    <cellStyle name="SAPBEXHLevel0 2 7 4 2" xfId="13157"/>
    <cellStyle name="SAPBEXHLevel0 2 7 4 2 2" xfId="13158"/>
    <cellStyle name="SAPBEXHLevel0 2 7 4 2 2 2" xfId="13159"/>
    <cellStyle name="SAPBEXHLevel0 2 7 4 3" xfId="13160"/>
    <cellStyle name="SAPBEXHLevel0 2 7 4 3 2" xfId="13161"/>
    <cellStyle name="SAPBEXHLevel0 2 7 5" xfId="13162"/>
    <cellStyle name="SAPBEXHLevel0 2 7 5 2" xfId="13163"/>
    <cellStyle name="SAPBEXHLevel0 2 7 5 2 2" xfId="13164"/>
    <cellStyle name="SAPBEXHLevel0 2 7 5 3" xfId="13165"/>
    <cellStyle name="SAPBEXHLevel0 2 7 6" xfId="13166"/>
    <cellStyle name="SAPBEXHLevel0 2 7 6 2" xfId="13167"/>
    <cellStyle name="SAPBEXHLevel0 2 7 6 2 2" xfId="13168"/>
    <cellStyle name="SAPBEXHLevel0 2 7 7" xfId="13169"/>
    <cellStyle name="SAPBEXHLevel0 2 7 7 2" xfId="13170"/>
    <cellStyle name="SAPBEXHLevel0 2 7 8" xfId="48608"/>
    <cellStyle name="SAPBEXHLevel0 2 7 9" xfId="49341"/>
    <cellStyle name="SAPBEXHLevel0 2 8" xfId="38989"/>
    <cellStyle name="SAPBEXHLevel0 2 8 2" xfId="49847"/>
    <cellStyle name="SAPBEXHLevel0 2 9" xfId="38990"/>
    <cellStyle name="SAPBEXHLevel0 20" xfId="38991"/>
    <cellStyle name="SAPBEXHLevel0 21" xfId="38992"/>
    <cellStyle name="SAPBEXHLevel0 22" xfId="38993"/>
    <cellStyle name="SAPBEXHLevel0 23" xfId="38994"/>
    <cellStyle name="SAPBEXHLevel0 24" xfId="38995"/>
    <cellStyle name="SAPBEXHLevel0 25" xfId="38996"/>
    <cellStyle name="SAPBEXHLevel0 26" xfId="38997"/>
    <cellStyle name="SAPBEXHLevel0 27" xfId="38998"/>
    <cellStyle name="SAPBEXHLevel0 28" xfId="38999"/>
    <cellStyle name="SAPBEXHLevel0 29" xfId="39000"/>
    <cellStyle name="SAPBEXHLevel0 3" xfId="539"/>
    <cellStyle name="SAPBEXHLevel0 3 10" xfId="39001"/>
    <cellStyle name="SAPBEXHLevel0 3 11" xfId="39002"/>
    <cellStyle name="SAPBEXHLevel0 3 12" xfId="39003"/>
    <cellStyle name="SAPBEXHLevel0 3 13" xfId="39004"/>
    <cellStyle name="SAPBEXHLevel0 3 14" xfId="39005"/>
    <cellStyle name="SAPBEXHLevel0 3 15" xfId="39006"/>
    <cellStyle name="SAPBEXHLevel0 3 16" xfId="39007"/>
    <cellStyle name="SAPBEXHLevel0 3 17" xfId="39008"/>
    <cellStyle name="SAPBEXHLevel0 3 18" xfId="39009"/>
    <cellStyle name="SAPBEXHLevel0 3 19" xfId="39010"/>
    <cellStyle name="SAPBEXHLevel0 3 2" xfId="1035"/>
    <cellStyle name="SAPBEXHLevel0 3 2 10" xfId="39011"/>
    <cellStyle name="SAPBEXHLevel0 3 2 11" xfId="39012"/>
    <cellStyle name="SAPBEXHLevel0 3 2 12" xfId="39013"/>
    <cellStyle name="SAPBEXHLevel0 3 2 13" xfId="39014"/>
    <cellStyle name="SAPBEXHLevel0 3 2 14" xfId="39015"/>
    <cellStyle name="SAPBEXHLevel0 3 2 15" xfId="39016"/>
    <cellStyle name="SAPBEXHLevel0 3 2 16" xfId="39017"/>
    <cellStyle name="SAPBEXHLevel0 3 2 17" xfId="39018"/>
    <cellStyle name="SAPBEXHLevel0 3 2 18" xfId="39019"/>
    <cellStyle name="SAPBEXHLevel0 3 2 19" xfId="39020"/>
    <cellStyle name="SAPBEXHLevel0 3 2 2" xfId="2044"/>
    <cellStyle name="SAPBEXHLevel0 3 2 2 2" xfId="13171"/>
    <cellStyle name="SAPBEXHLevel0 3 2 2 2 2" xfId="13172"/>
    <cellStyle name="SAPBEXHLevel0 3 2 2 2 2 2" xfId="13173"/>
    <cellStyle name="SAPBEXHLevel0 3 2 2 2 2 2 2" xfId="13174"/>
    <cellStyle name="SAPBEXHLevel0 3 2 2 2 2 3" xfId="13175"/>
    <cellStyle name="SAPBEXHLevel0 3 2 2 2 3" xfId="13176"/>
    <cellStyle name="SAPBEXHLevel0 3 2 2 2 3 2" xfId="13177"/>
    <cellStyle name="SAPBEXHLevel0 3 2 2 2 3 2 2" xfId="13178"/>
    <cellStyle name="SAPBEXHLevel0 3 2 2 2 4" xfId="13179"/>
    <cellStyle name="SAPBEXHLevel0 3 2 2 2 4 2" xfId="13180"/>
    <cellStyle name="SAPBEXHLevel0 3 2 2 3" xfId="13181"/>
    <cellStyle name="SAPBEXHLevel0 3 2 2 3 2" xfId="13182"/>
    <cellStyle name="SAPBEXHLevel0 3 2 2 3 2 2" xfId="13183"/>
    <cellStyle name="SAPBEXHLevel0 3 2 2 3 3" xfId="13184"/>
    <cellStyle name="SAPBEXHLevel0 3 2 2 4" xfId="13185"/>
    <cellStyle name="SAPBEXHLevel0 3 2 2 4 2" xfId="13186"/>
    <cellStyle name="SAPBEXHLevel0 3 2 2 4 2 2" xfId="13187"/>
    <cellStyle name="SAPBEXHLevel0 3 2 2 5" xfId="13188"/>
    <cellStyle name="SAPBEXHLevel0 3 2 2 5 2" xfId="13189"/>
    <cellStyle name="SAPBEXHLevel0 3 2 2 6" xfId="39021"/>
    <cellStyle name="SAPBEXHLevel0 3 2 2 7" xfId="39022"/>
    <cellStyle name="SAPBEXHLevel0 3 2 2 8" xfId="49860"/>
    <cellStyle name="SAPBEXHLevel0 3 2 20" xfId="39023"/>
    <cellStyle name="SAPBEXHLevel0 3 2 21" xfId="39024"/>
    <cellStyle name="SAPBEXHLevel0 3 2 22" xfId="39025"/>
    <cellStyle name="SAPBEXHLevel0 3 2 23" xfId="39026"/>
    <cellStyle name="SAPBEXHLevel0 3 2 24" xfId="39027"/>
    <cellStyle name="SAPBEXHLevel0 3 2 25" xfId="39028"/>
    <cellStyle name="SAPBEXHLevel0 3 2 26" xfId="39029"/>
    <cellStyle name="SAPBEXHLevel0 3 2 27" xfId="39030"/>
    <cellStyle name="SAPBEXHLevel0 3 2 28" xfId="48609"/>
    <cellStyle name="SAPBEXHLevel0 3 2 29" xfId="49343"/>
    <cellStyle name="SAPBEXHLevel0 3 2 3" xfId="39031"/>
    <cellStyle name="SAPBEXHLevel0 3 2 4" xfId="39032"/>
    <cellStyle name="SAPBEXHLevel0 3 2 5" xfId="39033"/>
    <cellStyle name="SAPBEXHLevel0 3 2 6" xfId="39034"/>
    <cellStyle name="SAPBEXHLevel0 3 2 7" xfId="39035"/>
    <cellStyle name="SAPBEXHLevel0 3 2 8" xfId="39036"/>
    <cellStyle name="SAPBEXHLevel0 3 2 9" xfId="39037"/>
    <cellStyle name="SAPBEXHLevel0 3 20" xfId="39038"/>
    <cellStyle name="SAPBEXHLevel0 3 21" xfId="39039"/>
    <cellStyle name="SAPBEXHLevel0 3 22" xfId="39040"/>
    <cellStyle name="SAPBEXHLevel0 3 23" xfId="39041"/>
    <cellStyle name="SAPBEXHLevel0 3 24" xfId="39042"/>
    <cellStyle name="SAPBEXHLevel0 3 25" xfId="39043"/>
    <cellStyle name="SAPBEXHLevel0 3 26" xfId="39044"/>
    <cellStyle name="SAPBEXHLevel0 3 27" xfId="39045"/>
    <cellStyle name="SAPBEXHLevel0 3 28" xfId="39046"/>
    <cellStyle name="SAPBEXHLevel0 3 29" xfId="39047"/>
    <cellStyle name="SAPBEXHLevel0 3 3" xfId="1036"/>
    <cellStyle name="SAPBEXHLevel0 3 3 10" xfId="39048"/>
    <cellStyle name="SAPBEXHLevel0 3 3 11" xfId="39049"/>
    <cellStyle name="SAPBEXHLevel0 3 3 12" xfId="39050"/>
    <cellStyle name="SAPBEXHLevel0 3 3 13" xfId="39051"/>
    <cellStyle name="SAPBEXHLevel0 3 3 14" xfId="39052"/>
    <cellStyle name="SAPBEXHLevel0 3 3 15" xfId="39053"/>
    <cellStyle name="SAPBEXHLevel0 3 3 16" xfId="39054"/>
    <cellStyle name="SAPBEXHLevel0 3 3 17" xfId="39055"/>
    <cellStyle name="SAPBEXHLevel0 3 3 18" xfId="39056"/>
    <cellStyle name="SAPBEXHLevel0 3 3 19" xfId="39057"/>
    <cellStyle name="SAPBEXHLevel0 3 3 2" xfId="2045"/>
    <cellStyle name="SAPBEXHLevel0 3 3 2 2" xfId="13190"/>
    <cellStyle name="SAPBEXHLevel0 3 3 2 2 2" xfId="13191"/>
    <cellStyle name="SAPBEXHLevel0 3 3 2 2 2 2" xfId="13192"/>
    <cellStyle name="SAPBEXHLevel0 3 3 2 2 2 2 2" xfId="13193"/>
    <cellStyle name="SAPBEXHLevel0 3 3 2 2 2 3" xfId="13194"/>
    <cellStyle name="SAPBEXHLevel0 3 3 2 2 3" xfId="13195"/>
    <cellStyle name="SAPBEXHLevel0 3 3 2 2 3 2" xfId="13196"/>
    <cellStyle name="SAPBEXHLevel0 3 3 2 2 3 2 2" xfId="13197"/>
    <cellStyle name="SAPBEXHLevel0 3 3 2 2 4" xfId="13198"/>
    <cellStyle name="SAPBEXHLevel0 3 3 2 2 4 2" xfId="13199"/>
    <cellStyle name="SAPBEXHLevel0 3 3 2 3" xfId="13200"/>
    <cellStyle name="SAPBEXHLevel0 3 3 2 3 2" xfId="13201"/>
    <cellStyle name="SAPBEXHLevel0 3 3 2 3 2 2" xfId="13202"/>
    <cellStyle name="SAPBEXHLevel0 3 3 2 3 3" xfId="13203"/>
    <cellStyle name="SAPBEXHLevel0 3 3 2 4" xfId="13204"/>
    <cellStyle name="SAPBEXHLevel0 3 3 2 4 2" xfId="13205"/>
    <cellStyle name="SAPBEXHLevel0 3 3 2 4 2 2" xfId="13206"/>
    <cellStyle name="SAPBEXHLevel0 3 3 2 5" xfId="13207"/>
    <cellStyle name="SAPBEXHLevel0 3 3 2 5 2" xfId="13208"/>
    <cellStyle name="SAPBEXHLevel0 3 3 2 6" xfId="39058"/>
    <cellStyle name="SAPBEXHLevel0 3 3 2 7" xfId="39059"/>
    <cellStyle name="SAPBEXHLevel0 3 3 2 8" xfId="49861"/>
    <cellStyle name="SAPBEXHLevel0 3 3 20" xfId="39060"/>
    <cellStyle name="SAPBEXHLevel0 3 3 21" xfId="39061"/>
    <cellStyle name="SAPBEXHLevel0 3 3 22" xfId="39062"/>
    <cellStyle name="SAPBEXHLevel0 3 3 23" xfId="39063"/>
    <cellStyle name="SAPBEXHLevel0 3 3 24" xfId="39064"/>
    <cellStyle name="SAPBEXHLevel0 3 3 25" xfId="39065"/>
    <cellStyle name="SAPBEXHLevel0 3 3 26" xfId="39066"/>
    <cellStyle name="SAPBEXHLevel0 3 3 27" xfId="39067"/>
    <cellStyle name="SAPBEXHLevel0 3 3 28" xfId="48610"/>
    <cellStyle name="SAPBEXHLevel0 3 3 29" xfId="49344"/>
    <cellStyle name="SAPBEXHLevel0 3 3 3" xfId="39068"/>
    <cellStyle name="SAPBEXHLevel0 3 3 4" xfId="39069"/>
    <cellStyle name="SAPBEXHLevel0 3 3 5" xfId="39070"/>
    <cellStyle name="SAPBEXHLevel0 3 3 6" xfId="39071"/>
    <cellStyle name="SAPBEXHLevel0 3 3 7" xfId="39072"/>
    <cellStyle name="SAPBEXHLevel0 3 3 8" xfId="39073"/>
    <cellStyle name="SAPBEXHLevel0 3 3 9" xfId="39074"/>
    <cellStyle name="SAPBEXHLevel0 3 30" xfId="39075"/>
    <cellStyle name="SAPBEXHLevel0 3 31" xfId="39076"/>
    <cellStyle name="SAPBEXHLevel0 3 32" xfId="39077"/>
    <cellStyle name="SAPBEXHLevel0 3 33" xfId="48611"/>
    <cellStyle name="SAPBEXHLevel0 3 34" xfId="49342"/>
    <cellStyle name="SAPBEXHLevel0 3 4" xfId="1037"/>
    <cellStyle name="SAPBEXHLevel0 3 4 10" xfId="39078"/>
    <cellStyle name="SAPBEXHLevel0 3 4 11" xfId="39079"/>
    <cellStyle name="SAPBEXHLevel0 3 4 12" xfId="39080"/>
    <cellStyle name="SAPBEXHLevel0 3 4 13" xfId="39081"/>
    <cellStyle name="SAPBEXHLevel0 3 4 14" xfId="39082"/>
    <cellStyle name="SAPBEXHLevel0 3 4 15" xfId="39083"/>
    <cellStyle name="SAPBEXHLevel0 3 4 16" xfId="39084"/>
    <cellStyle name="SAPBEXHLevel0 3 4 17" xfId="39085"/>
    <cellStyle name="SAPBEXHLevel0 3 4 18" xfId="39086"/>
    <cellStyle name="SAPBEXHLevel0 3 4 19" xfId="39087"/>
    <cellStyle name="SAPBEXHLevel0 3 4 2" xfId="2046"/>
    <cellStyle name="SAPBEXHLevel0 3 4 2 2" xfId="13209"/>
    <cellStyle name="SAPBEXHLevel0 3 4 2 2 2" xfId="13210"/>
    <cellStyle name="SAPBEXHLevel0 3 4 2 2 2 2" xfId="13211"/>
    <cellStyle name="SAPBEXHLevel0 3 4 2 2 2 2 2" xfId="13212"/>
    <cellStyle name="SAPBEXHLevel0 3 4 2 2 2 3" xfId="13213"/>
    <cellStyle name="SAPBEXHLevel0 3 4 2 2 3" xfId="13214"/>
    <cellStyle name="SAPBEXHLevel0 3 4 2 2 3 2" xfId="13215"/>
    <cellStyle name="SAPBEXHLevel0 3 4 2 2 3 2 2" xfId="13216"/>
    <cellStyle name="SAPBEXHLevel0 3 4 2 2 4" xfId="13217"/>
    <cellStyle name="SAPBEXHLevel0 3 4 2 2 4 2" xfId="13218"/>
    <cellStyle name="SAPBEXHLevel0 3 4 2 3" xfId="13219"/>
    <cellStyle name="SAPBEXHLevel0 3 4 2 3 2" xfId="13220"/>
    <cellStyle name="SAPBEXHLevel0 3 4 2 3 2 2" xfId="13221"/>
    <cellStyle name="SAPBEXHLevel0 3 4 2 3 3" xfId="13222"/>
    <cellStyle name="SAPBEXHLevel0 3 4 2 4" xfId="13223"/>
    <cellStyle name="SAPBEXHLevel0 3 4 2 4 2" xfId="13224"/>
    <cellStyle name="SAPBEXHLevel0 3 4 2 4 2 2" xfId="13225"/>
    <cellStyle name="SAPBEXHLevel0 3 4 2 5" xfId="13226"/>
    <cellStyle name="SAPBEXHLevel0 3 4 2 5 2" xfId="13227"/>
    <cellStyle name="SAPBEXHLevel0 3 4 2 6" xfId="39088"/>
    <cellStyle name="SAPBEXHLevel0 3 4 2 7" xfId="39089"/>
    <cellStyle name="SAPBEXHLevel0 3 4 2 8" xfId="49862"/>
    <cellStyle name="SAPBEXHLevel0 3 4 20" xfId="39090"/>
    <cellStyle name="SAPBEXHLevel0 3 4 21" xfId="39091"/>
    <cellStyle name="SAPBEXHLevel0 3 4 22" xfId="39092"/>
    <cellStyle name="SAPBEXHLevel0 3 4 23" xfId="39093"/>
    <cellStyle name="SAPBEXHLevel0 3 4 24" xfId="39094"/>
    <cellStyle name="SAPBEXHLevel0 3 4 25" xfId="39095"/>
    <cellStyle name="SAPBEXHLevel0 3 4 26" xfId="39096"/>
    <cellStyle name="SAPBEXHLevel0 3 4 27" xfId="39097"/>
    <cellStyle name="SAPBEXHLevel0 3 4 28" xfId="48612"/>
    <cellStyle name="SAPBEXHLevel0 3 4 29" xfId="49345"/>
    <cellStyle name="SAPBEXHLevel0 3 4 3" xfId="39098"/>
    <cellStyle name="SAPBEXHLevel0 3 4 4" xfId="39099"/>
    <cellStyle name="SAPBEXHLevel0 3 4 5" xfId="39100"/>
    <cellStyle name="SAPBEXHLevel0 3 4 6" xfId="39101"/>
    <cellStyle name="SAPBEXHLevel0 3 4 7" xfId="39102"/>
    <cellStyle name="SAPBEXHLevel0 3 4 8" xfId="39103"/>
    <cellStyle name="SAPBEXHLevel0 3 4 9" xfId="39104"/>
    <cellStyle name="SAPBEXHLevel0 3 5" xfId="1038"/>
    <cellStyle name="SAPBEXHLevel0 3 5 10" xfId="39105"/>
    <cellStyle name="SAPBEXHLevel0 3 5 11" xfId="39106"/>
    <cellStyle name="SAPBEXHLevel0 3 5 12" xfId="39107"/>
    <cellStyle name="SAPBEXHLevel0 3 5 13" xfId="39108"/>
    <cellStyle name="SAPBEXHLevel0 3 5 14" xfId="39109"/>
    <cellStyle name="SAPBEXHLevel0 3 5 15" xfId="39110"/>
    <cellStyle name="SAPBEXHLevel0 3 5 16" xfId="39111"/>
    <cellStyle name="SAPBEXHLevel0 3 5 17" xfId="39112"/>
    <cellStyle name="SAPBEXHLevel0 3 5 18" xfId="39113"/>
    <cellStyle name="SAPBEXHLevel0 3 5 19" xfId="39114"/>
    <cellStyle name="SAPBEXHLevel0 3 5 2" xfId="2047"/>
    <cellStyle name="SAPBEXHLevel0 3 5 2 2" xfId="13228"/>
    <cellStyle name="SAPBEXHLevel0 3 5 2 2 2" xfId="13229"/>
    <cellStyle name="SAPBEXHLevel0 3 5 2 2 2 2" xfId="13230"/>
    <cellStyle name="SAPBEXHLevel0 3 5 2 2 2 2 2" xfId="13231"/>
    <cellStyle name="SAPBEXHLevel0 3 5 2 2 2 3" xfId="13232"/>
    <cellStyle name="SAPBEXHLevel0 3 5 2 2 3" xfId="13233"/>
    <cellStyle name="SAPBEXHLevel0 3 5 2 2 3 2" xfId="13234"/>
    <cellStyle name="SAPBEXHLevel0 3 5 2 2 3 2 2" xfId="13235"/>
    <cellStyle name="SAPBEXHLevel0 3 5 2 2 4" xfId="13236"/>
    <cellStyle name="SAPBEXHLevel0 3 5 2 2 4 2" xfId="13237"/>
    <cellStyle name="SAPBEXHLevel0 3 5 2 3" xfId="13238"/>
    <cellStyle name="SAPBEXHLevel0 3 5 2 3 2" xfId="13239"/>
    <cellStyle name="SAPBEXHLevel0 3 5 2 3 2 2" xfId="13240"/>
    <cellStyle name="SAPBEXHLevel0 3 5 2 3 3" xfId="13241"/>
    <cellStyle name="SAPBEXHLevel0 3 5 2 4" xfId="13242"/>
    <cellStyle name="SAPBEXHLevel0 3 5 2 4 2" xfId="13243"/>
    <cellStyle name="SAPBEXHLevel0 3 5 2 4 2 2" xfId="13244"/>
    <cellStyle name="SAPBEXHLevel0 3 5 2 5" xfId="13245"/>
    <cellStyle name="SAPBEXHLevel0 3 5 2 5 2" xfId="13246"/>
    <cellStyle name="SAPBEXHLevel0 3 5 2 6" xfId="39115"/>
    <cellStyle name="SAPBEXHLevel0 3 5 2 7" xfId="39116"/>
    <cellStyle name="SAPBEXHLevel0 3 5 2 8" xfId="49863"/>
    <cellStyle name="SAPBEXHLevel0 3 5 20" xfId="39117"/>
    <cellStyle name="SAPBEXHLevel0 3 5 21" xfId="39118"/>
    <cellStyle name="SAPBEXHLevel0 3 5 22" xfId="39119"/>
    <cellStyle name="SAPBEXHLevel0 3 5 23" xfId="39120"/>
    <cellStyle name="SAPBEXHLevel0 3 5 24" xfId="39121"/>
    <cellStyle name="SAPBEXHLevel0 3 5 25" xfId="39122"/>
    <cellStyle name="SAPBEXHLevel0 3 5 26" xfId="39123"/>
    <cellStyle name="SAPBEXHLevel0 3 5 27" xfId="39124"/>
    <cellStyle name="SAPBEXHLevel0 3 5 28" xfId="48613"/>
    <cellStyle name="SAPBEXHLevel0 3 5 29" xfId="49346"/>
    <cellStyle name="SAPBEXHLevel0 3 5 3" xfId="39125"/>
    <cellStyle name="SAPBEXHLevel0 3 5 4" xfId="39126"/>
    <cellStyle name="SAPBEXHLevel0 3 5 5" xfId="39127"/>
    <cellStyle name="SAPBEXHLevel0 3 5 6" xfId="39128"/>
    <cellStyle name="SAPBEXHLevel0 3 5 7" xfId="39129"/>
    <cellStyle name="SAPBEXHLevel0 3 5 8" xfId="39130"/>
    <cellStyle name="SAPBEXHLevel0 3 5 9" xfId="39131"/>
    <cellStyle name="SAPBEXHLevel0 3 6" xfId="1039"/>
    <cellStyle name="SAPBEXHLevel0 3 6 10" xfId="39132"/>
    <cellStyle name="SAPBEXHLevel0 3 6 11" xfId="39133"/>
    <cellStyle name="SAPBEXHLevel0 3 6 12" xfId="39134"/>
    <cellStyle name="SAPBEXHLevel0 3 6 13" xfId="39135"/>
    <cellStyle name="SAPBEXHLevel0 3 6 14" xfId="39136"/>
    <cellStyle name="SAPBEXHLevel0 3 6 15" xfId="39137"/>
    <cellStyle name="SAPBEXHLevel0 3 6 16" xfId="39138"/>
    <cellStyle name="SAPBEXHLevel0 3 6 17" xfId="39139"/>
    <cellStyle name="SAPBEXHLevel0 3 6 18" xfId="39140"/>
    <cellStyle name="SAPBEXHLevel0 3 6 19" xfId="39141"/>
    <cellStyle name="SAPBEXHLevel0 3 6 2" xfId="2048"/>
    <cellStyle name="SAPBEXHLevel0 3 6 2 2" xfId="13247"/>
    <cellStyle name="SAPBEXHLevel0 3 6 2 2 2" xfId="13248"/>
    <cellStyle name="SAPBEXHLevel0 3 6 2 2 2 2" xfId="13249"/>
    <cellStyle name="SAPBEXHLevel0 3 6 2 2 2 2 2" xfId="13250"/>
    <cellStyle name="SAPBEXHLevel0 3 6 2 2 2 3" xfId="13251"/>
    <cellStyle name="SAPBEXHLevel0 3 6 2 2 3" xfId="13252"/>
    <cellStyle name="SAPBEXHLevel0 3 6 2 2 3 2" xfId="13253"/>
    <cellStyle name="SAPBEXHLevel0 3 6 2 2 3 2 2" xfId="13254"/>
    <cellStyle name="SAPBEXHLevel0 3 6 2 2 4" xfId="13255"/>
    <cellStyle name="SAPBEXHLevel0 3 6 2 2 4 2" xfId="13256"/>
    <cellStyle name="SAPBEXHLevel0 3 6 2 3" xfId="13257"/>
    <cellStyle name="SAPBEXHLevel0 3 6 2 3 2" xfId="13258"/>
    <cellStyle name="SAPBEXHLevel0 3 6 2 3 2 2" xfId="13259"/>
    <cellStyle name="SAPBEXHLevel0 3 6 2 3 3" xfId="13260"/>
    <cellStyle name="SAPBEXHLevel0 3 6 2 4" xfId="13261"/>
    <cellStyle name="SAPBEXHLevel0 3 6 2 4 2" xfId="13262"/>
    <cellStyle name="SAPBEXHLevel0 3 6 2 4 2 2" xfId="13263"/>
    <cellStyle name="SAPBEXHLevel0 3 6 2 5" xfId="13264"/>
    <cellStyle name="SAPBEXHLevel0 3 6 2 5 2" xfId="13265"/>
    <cellStyle name="SAPBEXHLevel0 3 6 2 6" xfId="39142"/>
    <cellStyle name="SAPBEXHLevel0 3 6 2 7" xfId="39143"/>
    <cellStyle name="SAPBEXHLevel0 3 6 2 8" xfId="49864"/>
    <cellStyle name="SAPBEXHLevel0 3 6 20" xfId="39144"/>
    <cellStyle name="SAPBEXHLevel0 3 6 21" xfId="39145"/>
    <cellStyle name="SAPBEXHLevel0 3 6 22" xfId="39146"/>
    <cellStyle name="SAPBEXHLevel0 3 6 23" xfId="39147"/>
    <cellStyle name="SAPBEXHLevel0 3 6 24" xfId="39148"/>
    <cellStyle name="SAPBEXHLevel0 3 6 25" xfId="39149"/>
    <cellStyle name="SAPBEXHLevel0 3 6 26" xfId="39150"/>
    <cellStyle name="SAPBEXHLevel0 3 6 27" xfId="39151"/>
    <cellStyle name="SAPBEXHLevel0 3 6 28" xfId="48614"/>
    <cellStyle name="SAPBEXHLevel0 3 6 29" xfId="49347"/>
    <cellStyle name="SAPBEXHLevel0 3 6 3" xfId="39152"/>
    <cellStyle name="SAPBEXHLevel0 3 6 4" xfId="39153"/>
    <cellStyle name="SAPBEXHLevel0 3 6 5" xfId="39154"/>
    <cellStyle name="SAPBEXHLevel0 3 6 6" xfId="39155"/>
    <cellStyle name="SAPBEXHLevel0 3 6 7" xfId="39156"/>
    <cellStyle name="SAPBEXHLevel0 3 6 8" xfId="39157"/>
    <cellStyle name="SAPBEXHLevel0 3 6 9" xfId="39158"/>
    <cellStyle name="SAPBEXHLevel0 3 7" xfId="2049"/>
    <cellStyle name="SAPBEXHLevel0 3 7 2" xfId="13266"/>
    <cellStyle name="SAPBEXHLevel0 3 7 2 2" xfId="13267"/>
    <cellStyle name="SAPBEXHLevel0 3 7 2 2 2" xfId="13268"/>
    <cellStyle name="SAPBEXHLevel0 3 7 2 2 2 2" xfId="13269"/>
    <cellStyle name="SAPBEXHLevel0 3 7 2 2 3" xfId="13270"/>
    <cellStyle name="SAPBEXHLevel0 3 7 2 3" xfId="13271"/>
    <cellStyle name="SAPBEXHLevel0 3 7 2 3 2" xfId="13272"/>
    <cellStyle name="SAPBEXHLevel0 3 7 2 3 2 2" xfId="13273"/>
    <cellStyle name="SAPBEXHLevel0 3 7 2 4" xfId="13274"/>
    <cellStyle name="SAPBEXHLevel0 3 7 2 4 2" xfId="13275"/>
    <cellStyle name="SAPBEXHLevel0 3 7 3" xfId="13276"/>
    <cellStyle name="SAPBEXHLevel0 3 7 3 2" xfId="13277"/>
    <cellStyle name="SAPBEXHLevel0 3 7 3 2 2" xfId="13278"/>
    <cellStyle name="SAPBEXHLevel0 3 7 3 3" xfId="13279"/>
    <cellStyle name="SAPBEXHLevel0 3 7 4" xfId="13280"/>
    <cellStyle name="SAPBEXHLevel0 3 7 4 2" xfId="13281"/>
    <cellStyle name="SAPBEXHLevel0 3 7 4 2 2" xfId="13282"/>
    <cellStyle name="SAPBEXHLevel0 3 7 5" xfId="13283"/>
    <cellStyle name="SAPBEXHLevel0 3 7 5 2" xfId="13284"/>
    <cellStyle name="SAPBEXHLevel0 3 7 6" xfId="39159"/>
    <cellStyle name="SAPBEXHLevel0 3 7 7" xfId="39160"/>
    <cellStyle name="SAPBEXHLevel0 3 7 8" xfId="49859"/>
    <cellStyle name="SAPBEXHLevel0 3 8" xfId="39161"/>
    <cellStyle name="SAPBEXHLevel0 3 9" xfId="39162"/>
    <cellStyle name="SAPBEXHLevel0 30" xfId="39163"/>
    <cellStyle name="SAPBEXHLevel0 31" xfId="39164"/>
    <cellStyle name="SAPBEXHLevel0 32" xfId="39165"/>
    <cellStyle name="SAPBEXHLevel0 33" xfId="39166"/>
    <cellStyle name="SAPBEXHLevel0 34" xfId="39167"/>
    <cellStyle name="SAPBEXHLevel0 35" xfId="39168"/>
    <cellStyle name="SAPBEXHLevel0 36" xfId="48615"/>
    <cellStyle name="SAPBEXHLevel0 37" xfId="49329"/>
    <cellStyle name="SAPBEXHLevel0 4" xfId="1040"/>
    <cellStyle name="SAPBEXHLevel0 4 10" xfId="39169"/>
    <cellStyle name="SAPBEXHLevel0 4 11" xfId="39170"/>
    <cellStyle name="SAPBEXHLevel0 4 12" xfId="39171"/>
    <cellStyle name="SAPBEXHLevel0 4 13" xfId="39172"/>
    <cellStyle name="SAPBEXHLevel0 4 14" xfId="39173"/>
    <cellStyle name="SAPBEXHLevel0 4 15" xfId="39174"/>
    <cellStyle name="SAPBEXHLevel0 4 16" xfId="39175"/>
    <cellStyle name="SAPBEXHLevel0 4 17" xfId="39176"/>
    <cellStyle name="SAPBEXHLevel0 4 18" xfId="39177"/>
    <cellStyle name="SAPBEXHLevel0 4 19" xfId="39178"/>
    <cellStyle name="SAPBEXHLevel0 4 2" xfId="2050"/>
    <cellStyle name="SAPBEXHLevel0 4 2 2" xfId="13285"/>
    <cellStyle name="SAPBEXHLevel0 4 2 2 2" xfId="13286"/>
    <cellStyle name="SAPBEXHLevel0 4 2 2 2 2" xfId="13287"/>
    <cellStyle name="SAPBEXHLevel0 4 2 2 2 2 2" xfId="13288"/>
    <cellStyle name="SAPBEXHLevel0 4 2 2 2 3" xfId="13289"/>
    <cellStyle name="SAPBEXHLevel0 4 2 2 3" xfId="13290"/>
    <cellStyle name="SAPBEXHLevel0 4 2 2 3 2" xfId="13291"/>
    <cellStyle name="SAPBEXHLevel0 4 2 2 3 2 2" xfId="13292"/>
    <cellStyle name="SAPBEXHLevel0 4 2 2 4" xfId="13293"/>
    <cellStyle name="SAPBEXHLevel0 4 2 2 4 2" xfId="13294"/>
    <cellStyle name="SAPBEXHLevel0 4 2 3" xfId="13295"/>
    <cellStyle name="SAPBEXHLevel0 4 2 3 2" xfId="13296"/>
    <cellStyle name="SAPBEXHLevel0 4 2 3 2 2" xfId="13297"/>
    <cellStyle name="SAPBEXHLevel0 4 2 3 3" xfId="13298"/>
    <cellStyle name="SAPBEXHLevel0 4 2 4" xfId="13299"/>
    <cellStyle name="SAPBEXHLevel0 4 2 4 2" xfId="13300"/>
    <cellStyle name="SAPBEXHLevel0 4 2 4 2 2" xfId="13301"/>
    <cellStyle name="SAPBEXHLevel0 4 2 5" xfId="13302"/>
    <cellStyle name="SAPBEXHLevel0 4 2 5 2" xfId="13303"/>
    <cellStyle name="SAPBEXHLevel0 4 2 6" xfId="39179"/>
    <cellStyle name="SAPBEXHLevel0 4 2 7" xfId="39180"/>
    <cellStyle name="SAPBEXHLevel0 4 2 8" xfId="49865"/>
    <cellStyle name="SAPBEXHLevel0 4 20" xfId="39181"/>
    <cellStyle name="SAPBEXHLevel0 4 21" xfId="39182"/>
    <cellStyle name="SAPBEXHLevel0 4 22" xfId="39183"/>
    <cellStyle name="SAPBEXHLevel0 4 23" xfId="39184"/>
    <cellStyle name="SAPBEXHLevel0 4 24" xfId="39185"/>
    <cellStyle name="SAPBEXHLevel0 4 25" xfId="39186"/>
    <cellStyle name="SAPBEXHLevel0 4 26" xfId="39187"/>
    <cellStyle name="SAPBEXHLevel0 4 27" xfId="39188"/>
    <cellStyle name="SAPBEXHLevel0 4 28" xfId="48616"/>
    <cellStyle name="SAPBEXHLevel0 4 29" xfId="49348"/>
    <cellStyle name="SAPBEXHLevel0 4 3" xfId="39189"/>
    <cellStyle name="SAPBEXHLevel0 4 4" xfId="39190"/>
    <cellStyle name="SAPBEXHLevel0 4 5" xfId="39191"/>
    <cellStyle name="SAPBEXHLevel0 4 6" xfId="39192"/>
    <cellStyle name="SAPBEXHLevel0 4 7" xfId="39193"/>
    <cellStyle name="SAPBEXHLevel0 4 8" xfId="39194"/>
    <cellStyle name="SAPBEXHLevel0 4 9" xfId="39195"/>
    <cellStyle name="SAPBEXHLevel0 5" xfId="1041"/>
    <cellStyle name="SAPBEXHLevel0 5 10" xfId="39196"/>
    <cellStyle name="SAPBEXHLevel0 5 11" xfId="39197"/>
    <cellStyle name="SAPBEXHLevel0 5 12" xfId="39198"/>
    <cellStyle name="SAPBEXHLevel0 5 13" xfId="39199"/>
    <cellStyle name="SAPBEXHLevel0 5 14" xfId="39200"/>
    <cellStyle name="SAPBEXHLevel0 5 15" xfId="39201"/>
    <cellStyle name="SAPBEXHLevel0 5 16" xfId="39202"/>
    <cellStyle name="SAPBEXHLevel0 5 17" xfId="39203"/>
    <cellStyle name="SAPBEXHLevel0 5 18" xfId="39204"/>
    <cellStyle name="SAPBEXHLevel0 5 19" xfId="39205"/>
    <cellStyle name="SAPBEXHLevel0 5 2" xfId="2051"/>
    <cellStyle name="SAPBEXHLevel0 5 2 2" xfId="13304"/>
    <cellStyle name="SAPBEXHLevel0 5 2 2 2" xfId="13305"/>
    <cellStyle name="SAPBEXHLevel0 5 2 2 2 2" xfId="13306"/>
    <cellStyle name="SAPBEXHLevel0 5 2 2 2 2 2" xfId="13307"/>
    <cellStyle name="SAPBEXHLevel0 5 2 2 2 3" xfId="13308"/>
    <cellStyle name="SAPBEXHLevel0 5 2 2 3" xfId="13309"/>
    <cellStyle name="SAPBEXHLevel0 5 2 2 3 2" xfId="13310"/>
    <cellStyle name="SAPBEXHLevel0 5 2 2 3 2 2" xfId="13311"/>
    <cellStyle name="SAPBEXHLevel0 5 2 2 4" xfId="13312"/>
    <cellStyle name="SAPBEXHLevel0 5 2 2 4 2" xfId="13313"/>
    <cellStyle name="SAPBEXHLevel0 5 2 3" xfId="13314"/>
    <cellStyle name="SAPBEXHLevel0 5 2 3 2" xfId="13315"/>
    <cellStyle name="SAPBEXHLevel0 5 2 3 2 2" xfId="13316"/>
    <cellStyle name="SAPBEXHLevel0 5 2 3 3" xfId="13317"/>
    <cellStyle name="SAPBEXHLevel0 5 2 4" xfId="13318"/>
    <cellStyle name="SAPBEXHLevel0 5 2 4 2" xfId="13319"/>
    <cellStyle name="SAPBEXHLevel0 5 2 4 2 2" xfId="13320"/>
    <cellStyle name="SAPBEXHLevel0 5 2 5" xfId="13321"/>
    <cellStyle name="SAPBEXHLevel0 5 2 5 2" xfId="13322"/>
    <cellStyle name="SAPBEXHLevel0 5 2 6" xfId="39206"/>
    <cellStyle name="SAPBEXHLevel0 5 2 7" xfId="39207"/>
    <cellStyle name="SAPBEXHLevel0 5 2 8" xfId="49866"/>
    <cellStyle name="SAPBEXHLevel0 5 20" xfId="39208"/>
    <cellStyle name="SAPBEXHLevel0 5 21" xfId="39209"/>
    <cellStyle name="SAPBEXHLevel0 5 22" xfId="39210"/>
    <cellStyle name="SAPBEXHLevel0 5 23" xfId="39211"/>
    <cellStyle name="SAPBEXHLevel0 5 24" xfId="39212"/>
    <cellStyle name="SAPBEXHLevel0 5 25" xfId="39213"/>
    <cellStyle name="SAPBEXHLevel0 5 26" xfId="39214"/>
    <cellStyle name="SAPBEXHLevel0 5 27" xfId="39215"/>
    <cellStyle name="SAPBEXHLevel0 5 28" xfId="48617"/>
    <cellStyle name="SAPBEXHLevel0 5 29" xfId="49349"/>
    <cellStyle name="SAPBEXHLevel0 5 3" xfId="39216"/>
    <cellStyle name="SAPBEXHLevel0 5 4" xfId="39217"/>
    <cellStyle name="SAPBEXHLevel0 5 5" xfId="39218"/>
    <cellStyle name="SAPBEXHLevel0 5 6" xfId="39219"/>
    <cellStyle name="SAPBEXHLevel0 5 7" xfId="39220"/>
    <cellStyle name="SAPBEXHLevel0 5 8" xfId="39221"/>
    <cellStyle name="SAPBEXHLevel0 5 9" xfId="39222"/>
    <cellStyle name="SAPBEXHLevel0 6" xfId="1042"/>
    <cellStyle name="SAPBEXHLevel0 6 10" xfId="39223"/>
    <cellStyle name="SAPBEXHLevel0 6 11" xfId="39224"/>
    <cellStyle name="SAPBEXHLevel0 6 12" xfId="39225"/>
    <cellStyle name="SAPBEXHLevel0 6 13" xfId="39226"/>
    <cellStyle name="SAPBEXHLevel0 6 14" xfId="39227"/>
    <cellStyle name="SAPBEXHLevel0 6 15" xfId="39228"/>
    <cellStyle name="SAPBEXHLevel0 6 16" xfId="39229"/>
    <cellStyle name="SAPBEXHLevel0 6 17" xfId="39230"/>
    <cellStyle name="SAPBEXHLevel0 6 18" xfId="39231"/>
    <cellStyle name="SAPBEXHLevel0 6 19" xfId="39232"/>
    <cellStyle name="SAPBEXHLevel0 6 2" xfId="2052"/>
    <cellStyle name="SAPBEXHLevel0 6 2 2" xfId="13323"/>
    <cellStyle name="SAPBEXHLevel0 6 2 2 2" xfId="13324"/>
    <cellStyle name="SAPBEXHLevel0 6 2 2 2 2" xfId="13325"/>
    <cellStyle name="SAPBEXHLevel0 6 2 2 2 2 2" xfId="13326"/>
    <cellStyle name="SAPBEXHLevel0 6 2 2 2 3" xfId="13327"/>
    <cellStyle name="SAPBEXHLevel0 6 2 2 3" xfId="13328"/>
    <cellStyle name="SAPBEXHLevel0 6 2 2 3 2" xfId="13329"/>
    <cellStyle name="SAPBEXHLevel0 6 2 2 3 2 2" xfId="13330"/>
    <cellStyle name="SAPBEXHLevel0 6 2 2 4" xfId="13331"/>
    <cellStyle name="SAPBEXHLevel0 6 2 2 4 2" xfId="13332"/>
    <cellStyle name="SAPBEXHLevel0 6 2 3" xfId="13333"/>
    <cellStyle name="SAPBEXHLevel0 6 2 3 2" xfId="13334"/>
    <cellStyle name="SAPBEXHLevel0 6 2 3 2 2" xfId="13335"/>
    <cellStyle name="SAPBEXHLevel0 6 2 3 3" xfId="13336"/>
    <cellStyle name="SAPBEXHLevel0 6 2 4" xfId="13337"/>
    <cellStyle name="SAPBEXHLevel0 6 2 4 2" xfId="13338"/>
    <cellStyle name="SAPBEXHLevel0 6 2 4 2 2" xfId="13339"/>
    <cellStyle name="SAPBEXHLevel0 6 2 5" xfId="13340"/>
    <cellStyle name="SAPBEXHLevel0 6 2 5 2" xfId="13341"/>
    <cellStyle name="SAPBEXHLevel0 6 2 6" xfId="39233"/>
    <cellStyle name="SAPBEXHLevel0 6 2 7" xfId="39234"/>
    <cellStyle name="SAPBEXHLevel0 6 2 8" xfId="49867"/>
    <cellStyle name="SAPBEXHLevel0 6 20" xfId="39235"/>
    <cellStyle name="SAPBEXHLevel0 6 21" xfId="39236"/>
    <cellStyle name="SAPBEXHLevel0 6 22" xfId="39237"/>
    <cellStyle name="SAPBEXHLevel0 6 23" xfId="39238"/>
    <cellStyle name="SAPBEXHLevel0 6 24" xfId="39239"/>
    <cellStyle name="SAPBEXHLevel0 6 25" xfId="39240"/>
    <cellStyle name="SAPBEXHLevel0 6 26" xfId="39241"/>
    <cellStyle name="SAPBEXHLevel0 6 27" xfId="39242"/>
    <cellStyle name="SAPBEXHLevel0 6 28" xfId="48618"/>
    <cellStyle name="SAPBEXHLevel0 6 29" xfId="49350"/>
    <cellStyle name="SAPBEXHLevel0 6 3" xfId="39243"/>
    <cellStyle name="SAPBEXHLevel0 6 4" xfId="39244"/>
    <cellStyle name="SAPBEXHLevel0 6 5" xfId="39245"/>
    <cellStyle name="SAPBEXHLevel0 6 6" xfId="39246"/>
    <cellStyle name="SAPBEXHLevel0 6 7" xfId="39247"/>
    <cellStyle name="SAPBEXHLevel0 6 8" xfId="39248"/>
    <cellStyle name="SAPBEXHLevel0 6 9" xfId="39249"/>
    <cellStyle name="SAPBEXHLevel0 7" xfId="1043"/>
    <cellStyle name="SAPBEXHLevel0 7 10" xfId="39250"/>
    <cellStyle name="SAPBEXHLevel0 7 11" xfId="39251"/>
    <cellStyle name="SAPBEXHLevel0 7 12" xfId="39252"/>
    <cellStyle name="SAPBEXHLevel0 7 13" xfId="39253"/>
    <cellStyle name="SAPBEXHLevel0 7 14" xfId="39254"/>
    <cellStyle name="SAPBEXHLevel0 7 15" xfId="39255"/>
    <cellStyle name="SAPBEXHLevel0 7 16" xfId="39256"/>
    <cellStyle name="SAPBEXHLevel0 7 17" xfId="39257"/>
    <cellStyle name="SAPBEXHLevel0 7 18" xfId="39258"/>
    <cellStyle name="SAPBEXHLevel0 7 19" xfId="39259"/>
    <cellStyle name="SAPBEXHLevel0 7 2" xfId="2053"/>
    <cellStyle name="SAPBEXHLevel0 7 2 2" xfId="13342"/>
    <cellStyle name="SAPBEXHLevel0 7 2 2 2" xfId="13343"/>
    <cellStyle name="SAPBEXHLevel0 7 2 2 2 2" xfId="13344"/>
    <cellStyle name="SAPBEXHLevel0 7 2 2 2 2 2" xfId="13345"/>
    <cellStyle name="SAPBEXHLevel0 7 2 2 2 3" xfId="13346"/>
    <cellStyle name="SAPBEXHLevel0 7 2 2 3" xfId="13347"/>
    <cellStyle name="SAPBEXHLevel0 7 2 2 3 2" xfId="13348"/>
    <cellStyle name="SAPBEXHLevel0 7 2 2 3 2 2" xfId="13349"/>
    <cellStyle name="SAPBEXHLevel0 7 2 2 4" xfId="13350"/>
    <cellStyle name="SAPBEXHLevel0 7 2 2 4 2" xfId="13351"/>
    <cellStyle name="SAPBEXHLevel0 7 2 3" xfId="13352"/>
    <cellStyle name="SAPBEXHLevel0 7 2 3 2" xfId="13353"/>
    <cellStyle name="SAPBEXHLevel0 7 2 3 2 2" xfId="13354"/>
    <cellStyle name="SAPBEXHLevel0 7 2 3 3" xfId="13355"/>
    <cellStyle name="SAPBEXHLevel0 7 2 4" xfId="13356"/>
    <cellStyle name="SAPBEXHLevel0 7 2 4 2" xfId="13357"/>
    <cellStyle name="SAPBEXHLevel0 7 2 4 2 2" xfId="13358"/>
    <cellStyle name="SAPBEXHLevel0 7 2 5" xfId="13359"/>
    <cellStyle name="SAPBEXHLevel0 7 2 5 2" xfId="13360"/>
    <cellStyle name="SAPBEXHLevel0 7 2 6" xfId="39260"/>
    <cellStyle name="SAPBEXHLevel0 7 2 7" xfId="39261"/>
    <cellStyle name="SAPBEXHLevel0 7 2 8" xfId="49868"/>
    <cellStyle name="SAPBEXHLevel0 7 20" xfId="39262"/>
    <cellStyle name="SAPBEXHLevel0 7 21" xfId="39263"/>
    <cellStyle name="SAPBEXHLevel0 7 22" xfId="39264"/>
    <cellStyle name="SAPBEXHLevel0 7 23" xfId="39265"/>
    <cellStyle name="SAPBEXHLevel0 7 24" xfId="39266"/>
    <cellStyle name="SAPBEXHLevel0 7 25" xfId="39267"/>
    <cellStyle name="SAPBEXHLevel0 7 26" xfId="39268"/>
    <cellStyle name="SAPBEXHLevel0 7 27" xfId="39269"/>
    <cellStyle name="SAPBEXHLevel0 7 28" xfId="48619"/>
    <cellStyle name="SAPBEXHLevel0 7 29" xfId="49351"/>
    <cellStyle name="SAPBEXHLevel0 7 3" xfId="39270"/>
    <cellStyle name="SAPBEXHLevel0 7 4" xfId="39271"/>
    <cellStyle name="SAPBEXHLevel0 7 5" xfId="39272"/>
    <cellStyle name="SAPBEXHLevel0 7 6" xfId="39273"/>
    <cellStyle name="SAPBEXHLevel0 7 7" xfId="39274"/>
    <cellStyle name="SAPBEXHLevel0 7 8" xfId="39275"/>
    <cellStyle name="SAPBEXHLevel0 7 9" xfId="39276"/>
    <cellStyle name="SAPBEXHLevel0 8" xfId="1025"/>
    <cellStyle name="SAPBEXHLevel0 8 10" xfId="39277"/>
    <cellStyle name="SAPBEXHLevel0 8 11" xfId="39278"/>
    <cellStyle name="SAPBEXHLevel0 8 12" xfId="39279"/>
    <cellStyle name="SAPBEXHLevel0 8 13" xfId="39280"/>
    <cellStyle name="SAPBEXHLevel0 8 14" xfId="39281"/>
    <cellStyle name="SAPBEXHLevel0 8 15" xfId="39282"/>
    <cellStyle name="SAPBEXHLevel0 8 16" xfId="39283"/>
    <cellStyle name="SAPBEXHLevel0 8 17" xfId="39284"/>
    <cellStyle name="SAPBEXHLevel0 8 18" xfId="39285"/>
    <cellStyle name="SAPBEXHLevel0 8 19" xfId="39286"/>
    <cellStyle name="SAPBEXHLevel0 8 2" xfId="2054"/>
    <cellStyle name="SAPBEXHLevel0 8 2 2" xfId="13361"/>
    <cellStyle name="SAPBEXHLevel0 8 2 2 2" xfId="13362"/>
    <cellStyle name="SAPBEXHLevel0 8 2 2 2 2" xfId="13363"/>
    <cellStyle name="SAPBEXHLevel0 8 2 2 2 2 2" xfId="13364"/>
    <cellStyle name="SAPBEXHLevel0 8 2 2 2 3" xfId="13365"/>
    <cellStyle name="SAPBEXHLevel0 8 2 2 3" xfId="13366"/>
    <cellStyle name="SAPBEXHLevel0 8 2 2 3 2" xfId="13367"/>
    <cellStyle name="SAPBEXHLevel0 8 2 2 3 2 2" xfId="13368"/>
    <cellStyle name="SAPBEXHLevel0 8 2 2 4" xfId="13369"/>
    <cellStyle name="SAPBEXHLevel0 8 2 2 4 2" xfId="13370"/>
    <cellStyle name="SAPBEXHLevel0 8 2 3" xfId="13371"/>
    <cellStyle name="SAPBEXHLevel0 8 2 3 2" xfId="13372"/>
    <cellStyle name="SAPBEXHLevel0 8 2 3 2 2" xfId="13373"/>
    <cellStyle name="SAPBEXHLevel0 8 2 3 3" xfId="13374"/>
    <cellStyle name="SAPBEXHLevel0 8 2 4" xfId="13375"/>
    <cellStyle name="SAPBEXHLevel0 8 2 4 2" xfId="13376"/>
    <cellStyle name="SAPBEXHLevel0 8 2 4 2 2" xfId="13377"/>
    <cellStyle name="SAPBEXHLevel0 8 2 5" xfId="13378"/>
    <cellStyle name="SAPBEXHLevel0 8 2 5 2" xfId="13379"/>
    <cellStyle name="SAPBEXHLevel0 8 2 6" xfId="39287"/>
    <cellStyle name="SAPBEXHLevel0 8 2 7" xfId="39288"/>
    <cellStyle name="SAPBEXHLevel0 8 20" xfId="39289"/>
    <cellStyle name="SAPBEXHLevel0 8 21" xfId="39290"/>
    <cellStyle name="SAPBEXHLevel0 8 22" xfId="39291"/>
    <cellStyle name="SAPBEXHLevel0 8 23" xfId="39292"/>
    <cellStyle name="SAPBEXHLevel0 8 24" xfId="39293"/>
    <cellStyle name="SAPBEXHLevel0 8 25" xfId="39294"/>
    <cellStyle name="SAPBEXHLevel0 8 26" xfId="39295"/>
    <cellStyle name="SAPBEXHLevel0 8 27" xfId="48620"/>
    <cellStyle name="SAPBEXHLevel0 8 3" xfId="13380"/>
    <cellStyle name="SAPBEXHLevel0 8 4" xfId="39296"/>
    <cellStyle name="SAPBEXHLevel0 8 5" xfId="39297"/>
    <cellStyle name="SAPBEXHLevel0 8 6" xfId="39298"/>
    <cellStyle name="SAPBEXHLevel0 8 7" xfId="39299"/>
    <cellStyle name="SAPBEXHLevel0 8 8" xfId="39300"/>
    <cellStyle name="SAPBEXHLevel0 8 9" xfId="39301"/>
    <cellStyle name="SAPBEXHLevel0 9" xfId="2055"/>
    <cellStyle name="SAPBEXHLevel0 9 10" xfId="39302"/>
    <cellStyle name="SAPBEXHLevel0 9 11" xfId="39303"/>
    <cellStyle name="SAPBEXHLevel0 9 12" xfId="39304"/>
    <cellStyle name="SAPBEXHLevel0 9 13" xfId="39305"/>
    <cellStyle name="SAPBEXHLevel0 9 14" xfId="39306"/>
    <cellStyle name="SAPBEXHLevel0 9 15" xfId="39307"/>
    <cellStyle name="SAPBEXHLevel0 9 16" xfId="39308"/>
    <cellStyle name="SAPBEXHLevel0 9 17" xfId="39309"/>
    <cellStyle name="SAPBEXHLevel0 9 18" xfId="39310"/>
    <cellStyle name="SAPBEXHLevel0 9 19" xfId="39311"/>
    <cellStyle name="SAPBEXHLevel0 9 2" xfId="2056"/>
    <cellStyle name="SAPBEXHLevel0 9 2 2" xfId="13381"/>
    <cellStyle name="SAPBEXHLevel0 9 2 2 2" xfId="13382"/>
    <cellStyle name="SAPBEXHLevel0 9 2 2 2 2" xfId="13383"/>
    <cellStyle name="SAPBEXHLevel0 9 2 2 2 2 2" xfId="13384"/>
    <cellStyle name="SAPBEXHLevel0 9 2 2 2 3" xfId="13385"/>
    <cellStyle name="SAPBEXHLevel0 9 2 2 3" xfId="13386"/>
    <cellStyle name="SAPBEXHLevel0 9 2 2 3 2" xfId="13387"/>
    <cellStyle name="SAPBEXHLevel0 9 2 2 3 2 2" xfId="13388"/>
    <cellStyle name="SAPBEXHLevel0 9 2 2 4" xfId="13389"/>
    <cellStyle name="SAPBEXHLevel0 9 2 2 4 2" xfId="13390"/>
    <cellStyle name="SAPBEXHLevel0 9 2 3" xfId="13391"/>
    <cellStyle name="SAPBEXHLevel0 9 2 3 2" xfId="13392"/>
    <cellStyle name="SAPBEXHLevel0 9 2 3 2 2" xfId="13393"/>
    <cellStyle name="SAPBEXHLevel0 9 2 3 3" xfId="13394"/>
    <cellStyle name="SAPBEXHLevel0 9 2 4" xfId="13395"/>
    <cellStyle name="SAPBEXHLevel0 9 2 4 2" xfId="13396"/>
    <cellStyle name="SAPBEXHLevel0 9 2 4 2 2" xfId="13397"/>
    <cellStyle name="SAPBEXHLevel0 9 2 5" xfId="13398"/>
    <cellStyle name="SAPBEXHLevel0 9 2 5 2" xfId="13399"/>
    <cellStyle name="SAPBEXHLevel0 9 2 6" xfId="39312"/>
    <cellStyle name="SAPBEXHLevel0 9 2 7" xfId="39313"/>
    <cellStyle name="SAPBEXHLevel0 9 2 8" xfId="49869"/>
    <cellStyle name="SAPBEXHLevel0 9 20" xfId="39314"/>
    <cellStyle name="SAPBEXHLevel0 9 21" xfId="39315"/>
    <cellStyle name="SAPBEXHLevel0 9 22" xfId="39316"/>
    <cellStyle name="SAPBEXHLevel0 9 23" xfId="39317"/>
    <cellStyle name="SAPBEXHLevel0 9 24" xfId="39318"/>
    <cellStyle name="SAPBEXHLevel0 9 25" xfId="39319"/>
    <cellStyle name="SAPBEXHLevel0 9 26" xfId="39320"/>
    <cellStyle name="SAPBEXHLevel0 9 27" xfId="39321"/>
    <cellStyle name="SAPBEXHLevel0 9 28" xfId="39322"/>
    <cellStyle name="SAPBEXHLevel0 9 29" xfId="48621"/>
    <cellStyle name="SAPBEXHLevel0 9 3" xfId="13400"/>
    <cellStyle name="SAPBEXHLevel0 9 3 2" xfId="13401"/>
    <cellStyle name="SAPBEXHLevel0 9 3 2 2" xfId="13402"/>
    <cellStyle name="SAPBEXHLevel0 9 3 2 2 2" xfId="13403"/>
    <cellStyle name="SAPBEXHLevel0 9 3 3" xfId="13404"/>
    <cellStyle name="SAPBEXHLevel0 9 3 3 2" xfId="13405"/>
    <cellStyle name="SAPBEXHLevel0 9 3 4" xfId="39323"/>
    <cellStyle name="SAPBEXHLevel0 9 30" xfId="49352"/>
    <cellStyle name="SAPBEXHLevel0 9 4" xfId="39324"/>
    <cellStyle name="SAPBEXHLevel0 9 5" xfId="39325"/>
    <cellStyle name="SAPBEXHLevel0 9 6" xfId="39326"/>
    <cellStyle name="SAPBEXHLevel0 9 7" xfId="39327"/>
    <cellStyle name="SAPBEXHLevel0 9 8" xfId="39328"/>
    <cellStyle name="SAPBEXHLevel0 9 9" xfId="39329"/>
    <cellStyle name="SAPBEXHLevel0_20120921_SF-grote-ronde-Liesbethdump2" xfId="437"/>
    <cellStyle name="SAPBEXHLevel0X" xfId="138"/>
    <cellStyle name="SAPBEXHLevel0X 10" xfId="39330"/>
    <cellStyle name="SAPBEXHLevel0X 11" xfId="39331"/>
    <cellStyle name="SAPBEXHLevel0X 12" xfId="39332"/>
    <cellStyle name="SAPBEXHLevel0X 13" xfId="39333"/>
    <cellStyle name="SAPBEXHLevel0X 14" xfId="39334"/>
    <cellStyle name="SAPBEXHLevel0X 15" xfId="39335"/>
    <cellStyle name="SAPBEXHLevel0X 16" xfId="39336"/>
    <cellStyle name="SAPBEXHLevel0X 17" xfId="39337"/>
    <cellStyle name="SAPBEXHLevel0X 18" xfId="39338"/>
    <cellStyle name="SAPBEXHLevel0X 19" xfId="39339"/>
    <cellStyle name="SAPBEXHLevel0X 2" xfId="540"/>
    <cellStyle name="SAPBEXHLevel0X 2 10" xfId="39340"/>
    <cellStyle name="SAPBEXHLevel0X 2 11" xfId="39341"/>
    <cellStyle name="SAPBEXHLevel0X 2 12" xfId="39342"/>
    <cellStyle name="SAPBEXHLevel0X 2 13" xfId="39343"/>
    <cellStyle name="SAPBEXHLevel0X 2 14" xfId="39344"/>
    <cellStyle name="SAPBEXHLevel0X 2 15" xfId="39345"/>
    <cellStyle name="SAPBEXHLevel0X 2 16" xfId="39346"/>
    <cellStyle name="SAPBEXHLevel0X 2 17" xfId="39347"/>
    <cellStyle name="SAPBEXHLevel0X 2 18" xfId="39348"/>
    <cellStyle name="SAPBEXHLevel0X 2 19" xfId="39349"/>
    <cellStyle name="SAPBEXHLevel0X 2 2" xfId="1045"/>
    <cellStyle name="SAPBEXHLevel0X 2 2 10" xfId="39350"/>
    <cellStyle name="SAPBEXHLevel0X 2 2 11" xfId="39351"/>
    <cellStyle name="SAPBEXHLevel0X 2 2 12" xfId="39352"/>
    <cellStyle name="SAPBEXHLevel0X 2 2 13" xfId="39353"/>
    <cellStyle name="SAPBEXHLevel0X 2 2 14" xfId="39354"/>
    <cellStyle name="SAPBEXHLevel0X 2 2 15" xfId="39355"/>
    <cellStyle name="SAPBEXHLevel0X 2 2 16" xfId="39356"/>
    <cellStyle name="SAPBEXHLevel0X 2 2 17" xfId="39357"/>
    <cellStyle name="SAPBEXHLevel0X 2 2 18" xfId="39358"/>
    <cellStyle name="SAPBEXHLevel0X 2 2 19" xfId="39359"/>
    <cellStyle name="SAPBEXHLevel0X 2 2 2" xfId="2057"/>
    <cellStyle name="SAPBEXHLevel0X 2 2 2 2" xfId="13406"/>
    <cellStyle name="SAPBEXHLevel0X 2 2 2 2 2" xfId="13407"/>
    <cellStyle name="SAPBEXHLevel0X 2 2 2 2 2 2" xfId="13408"/>
    <cellStyle name="SAPBEXHLevel0X 2 2 2 2 2 2 2" xfId="13409"/>
    <cellStyle name="SAPBEXHLevel0X 2 2 2 2 2 3" xfId="13410"/>
    <cellStyle name="SAPBEXHLevel0X 2 2 2 2 3" xfId="13411"/>
    <cellStyle name="SAPBEXHLevel0X 2 2 2 2 3 2" xfId="13412"/>
    <cellStyle name="SAPBEXHLevel0X 2 2 2 2 3 2 2" xfId="13413"/>
    <cellStyle name="SAPBEXHLevel0X 2 2 2 2 4" xfId="13414"/>
    <cellStyle name="SAPBEXHLevel0X 2 2 2 2 4 2" xfId="13415"/>
    <cellStyle name="SAPBEXHLevel0X 2 2 2 3" xfId="13416"/>
    <cellStyle name="SAPBEXHLevel0X 2 2 2 3 2" xfId="13417"/>
    <cellStyle name="SAPBEXHLevel0X 2 2 2 3 2 2" xfId="13418"/>
    <cellStyle name="SAPBEXHLevel0X 2 2 2 3 3" xfId="13419"/>
    <cellStyle name="SAPBEXHLevel0X 2 2 2 4" xfId="13420"/>
    <cellStyle name="SAPBEXHLevel0X 2 2 2 4 2" xfId="13421"/>
    <cellStyle name="SAPBEXHLevel0X 2 2 2 4 2 2" xfId="13422"/>
    <cellStyle name="SAPBEXHLevel0X 2 2 2 5" xfId="13423"/>
    <cellStyle name="SAPBEXHLevel0X 2 2 2 5 2" xfId="13424"/>
    <cellStyle name="SAPBEXHLevel0X 2 2 2 6" xfId="39360"/>
    <cellStyle name="SAPBEXHLevel0X 2 2 2 7" xfId="39361"/>
    <cellStyle name="SAPBEXHLevel0X 2 2 20" xfId="39362"/>
    <cellStyle name="SAPBEXHLevel0X 2 2 21" xfId="39363"/>
    <cellStyle name="SAPBEXHLevel0X 2 2 22" xfId="39364"/>
    <cellStyle name="SAPBEXHLevel0X 2 2 23" xfId="39365"/>
    <cellStyle name="SAPBEXHLevel0X 2 2 24" xfId="39366"/>
    <cellStyle name="SAPBEXHLevel0X 2 2 25" xfId="39367"/>
    <cellStyle name="SAPBEXHLevel0X 2 2 26" xfId="39368"/>
    <cellStyle name="SAPBEXHLevel0X 2 2 27" xfId="48622"/>
    <cellStyle name="SAPBEXHLevel0X 2 2 3" xfId="39369"/>
    <cellStyle name="SAPBEXHLevel0X 2 2 4" xfId="39370"/>
    <cellStyle name="SAPBEXHLevel0X 2 2 5" xfId="39371"/>
    <cellStyle name="SAPBEXHLevel0X 2 2 6" xfId="39372"/>
    <cellStyle name="SAPBEXHLevel0X 2 2 7" xfId="39373"/>
    <cellStyle name="SAPBEXHLevel0X 2 2 8" xfId="39374"/>
    <cellStyle name="SAPBEXHLevel0X 2 2 9" xfId="39375"/>
    <cellStyle name="SAPBEXHLevel0X 2 20" xfId="39376"/>
    <cellStyle name="SAPBEXHLevel0X 2 21" xfId="39377"/>
    <cellStyle name="SAPBEXHLevel0X 2 22" xfId="39378"/>
    <cellStyle name="SAPBEXHLevel0X 2 23" xfId="39379"/>
    <cellStyle name="SAPBEXHLevel0X 2 24" xfId="39380"/>
    <cellStyle name="SAPBEXHLevel0X 2 25" xfId="39381"/>
    <cellStyle name="SAPBEXHLevel0X 2 26" xfId="39382"/>
    <cellStyle name="SAPBEXHLevel0X 2 27" xfId="39383"/>
    <cellStyle name="SAPBEXHLevel0X 2 28" xfId="39384"/>
    <cellStyle name="SAPBEXHLevel0X 2 29" xfId="39385"/>
    <cellStyle name="SAPBEXHLevel0X 2 3" xfId="1046"/>
    <cellStyle name="SAPBEXHLevel0X 2 3 10" xfId="39386"/>
    <cellStyle name="SAPBEXHLevel0X 2 3 11" xfId="39387"/>
    <cellStyle name="SAPBEXHLevel0X 2 3 12" xfId="39388"/>
    <cellStyle name="SAPBEXHLevel0X 2 3 13" xfId="39389"/>
    <cellStyle name="SAPBEXHLevel0X 2 3 14" xfId="39390"/>
    <cellStyle name="SAPBEXHLevel0X 2 3 15" xfId="39391"/>
    <cellStyle name="SAPBEXHLevel0X 2 3 16" xfId="39392"/>
    <cellStyle name="SAPBEXHLevel0X 2 3 17" xfId="39393"/>
    <cellStyle name="SAPBEXHLevel0X 2 3 18" xfId="39394"/>
    <cellStyle name="SAPBEXHLevel0X 2 3 19" xfId="39395"/>
    <cellStyle name="SAPBEXHLevel0X 2 3 2" xfId="2058"/>
    <cellStyle name="SAPBEXHLevel0X 2 3 2 2" xfId="13425"/>
    <cellStyle name="SAPBEXHLevel0X 2 3 2 2 2" xfId="13426"/>
    <cellStyle name="SAPBEXHLevel0X 2 3 2 2 2 2" xfId="13427"/>
    <cellStyle name="SAPBEXHLevel0X 2 3 2 2 2 2 2" xfId="13428"/>
    <cellStyle name="SAPBEXHLevel0X 2 3 2 2 2 3" xfId="13429"/>
    <cellStyle name="SAPBEXHLevel0X 2 3 2 2 3" xfId="13430"/>
    <cellStyle name="SAPBEXHLevel0X 2 3 2 2 3 2" xfId="13431"/>
    <cellStyle name="SAPBEXHLevel0X 2 3 2 2 3 2 2" xfId="13432"/>
    <cellStyle name="SAPBEXHLevel0X 2 3 2 2 4" xfId="13433"/>
    <cellStyle name="SAPBEXHLevel0X 2 3 2 2 4 2" xfId="13434"/>
    <cellStyle name="SAPBEXHLevel0X 2 3 2 3" xfId="13435"/>
    <cellStyle name="SAPBEXHLevel0X 2 3 2 3 2" xfId="13436"/>
    <cellStyle name="SAPBEXHLevel0X 2 3 2 3 2 2" xfId="13437"/>
    <cellStyle name="SAPBEXHLevel0X 2 3 2 3 3" xfId="13438"/>
    <cellStyle name="SAPBEXHLevel0X 2 3 2 4" xfId="13439"/>
    <cellStyle name="SAPBEXHLevel0X 2 3 2 4 2" xfId="13440"/>
    <cellStyle name="SAPBEXHLevel0X 2 3 2 4 2 2" xfId="13441"/>
    <cellStyle name="SAPBEXHLevel0X 2 3 2 5" xfId="13442"/>
    <cellStyle name="SAPBEXHLevel0X 2 3 2 5 2" xfId="13443"/>
    <cellStyle name="SAPBEXHLevel0X 2 3 2 6" xfId="39396"/>
    <cellStyle name="SAPBEXHLevel0X 2 3 2 7" xfId="39397"/>
    <cellStyle name="SAPBEXHLevel0X 2 3 20" xfId="39398"/>
    <cellStyle name="SAPBEXHLevel0X 2 3 21" xfId="39399"/>
    <cellStyle name="SAPBEXHLevel0X 2 3 22" xfId="39400"/>
    <cellStyle name="SAPBEXHLevel0X 2 3 23" xfId="39401"/>
    <cellStyle name="SAPBEXHLevel0X 2 3 24" xfId="39402"/>
    <cellStyle name="SAPBEXHLevel0X 2 3 25" xfId="39403"/>
    <cellStyle name="SAPBEXHLevel0X 2 3 26" xfId="39404"/>
    <cellStyle name="SAPBEXHLevel0X 2 3 27" xfId="48623"/>
    <cellStyle name="SAPBEXHLevel0X 2 3 3" xfId="39405"/>
    <cellStyle name="SAPBEXHLevel0X 2 3 4" xfId="39406"/>
    <cellStyle name="SAPBEXHLevel0X 2 3 5" xfId="39407"/>
    <cellStyle name="SAPBEXHLevel0X 2 3 6" xfId="39408"/>
    <cellStyle name="SAPBEXHLevel0X 2 3 7" xfId="39409"/>
    <cellStyle name="SAPBEXHLevel0X 2 3 8" xfId="39410"/>
    <cellStyle name="SAPBEXHLevel0X 2 3 9" xfId="39411"/>
    <cellStyle name="SAPBEXHLevel0X 2 30" xfId="39412"/>
    <cellStyle name="SAPBEXHLevel0X 2 31" xfId="39413"/>
    <cellStyle name="SAPBEXHLevel0X 2 32" xfId="48624"/>
    <cellStyle name="SAPBEXHLevel0X 2 4" xfId="1047"/>
    <cellStyle name="SAPBEXHLevel0X 2 4 10" xfId="39414"/>
    <cellStyle name="SAPBEXHLevel0X 2 4 11" xfId="39415"/>
    <cellStyle name="SAPBEXHLevel0X 2 4 12" xfId="39416"/>
    <cellStyle name="SAPBEXHLevel0X 2 4 13" xfId="39417"/>
    <cellStyle name="SAPBEXHLevel0X 2 4 14" xfId="39418"/>
    <cellStyle name="SAPBEXHLevel0X 2 4 15" xfId="39419"/>
    <cellStyle name="SAPBEXHLevel0X 2 4 16" xfId="39420"/>
    <cellStyle name="SAPBEXHLevel0X 2 4 17" xfId="39421"/>
    <cellStyle name="SAPBEXHLevel0X 2 4 18" xfId="39422"/>
    <cellStyle name="SAPBEXHLevel0X 2 4 19" xfId="39423"/>
    <cellStyle name="SAPBEXHLevel0X 2 4 2" xfId="2059"/>
    <cellStyle name="SAPBEXHLevel0X 2 4 2 2" xfId="13444"/>
    <cellStyle name="SAPBEXHLevel0X 2 4 2 2 2" xfId="13445"/>
    <cellStyle name="SAPBEXHLevel0X 2 4 2 2 2 2" xfId="13446"/>
    <cellStyle name="SAPBEXHLevel0X 2 4 2 2 2 2 2" xfId="13447"/>
    <cellStyle name="SAPBEXHLevel0X 2 4 2 2 2 3" xfId="13448"/>
    <cellStyle name="SAPBEXHLevel0X 2 4 2 2 3" xfId="13449"/>
    <cellStyle name="SAPBEXHLevel0X 2 4 2 2 3 2" xfId="13450"/>
    <cellStyle name="SAPBEXHLevel0X 2 4 2 2 3 2 2" xfId="13451"/>
    <cellStyle name="SAPBEXHLevel0X 2 4 2 2 4" xfId="13452"/>
    <cellStyle name="SAPBEXHLevel0X 2 4 2 2 4 2" xfId="13453"/>
    <cellStyle name="SAPBEXHLevel0X 2 4 2 3" xfId="13454"/>
    <cellStyle name="SAPBEXHLevel0X 2 4 2 3 2" xfId="13455"/>
    <cellStyle name="SAPBEXHLevel0X 2 4 2 3 2 2" xfId="13456"/>
    <cellStyle name="SAPBEXHLevel0X 2 4 2 3 3" xfId="13457"/>
    <cellStyle name="SAPBEXHLevel0X 2 4 2 4" xfId="13458"/>
    <cellStyle name="SAPBEXHLevel0X 2 4 2 4 2" xfId="13459"/>
    <cellStyle name="SAPBEXHLevel0X 2 4 2 4 2 2" xfId="13460"/>
    <cellStyle name="SAPBEXHLevel0X 2 4 2 5" xfId="13461"/>
    <cellStyle name="SAPBEXHLevel0X 2 4 2 5 2" xfId="13462"/>
    <cellStyle name="SAPBEXHLevel0X 2 4 2 6" xfId="39424"/>
    <cellStyle name="SAPBEXHLevel0X 2 4 2 7" xfId="39425"/>
    <cellStyle name="SAPBEXHLevel0X 2 4 20" xfId="39426"/>
    <cellStyle name="SAPBEXHLevel0X 2 4 21" xfId="39427"/>
    <cellStyle name="SAPBEXHLevel0X 2 4 22" xfId="39428"/>
    <cellStyle name="SAPBEXHLevel0X 2 4 23" xfId="39429"/>
    <cellStyle name="SAPBEXHLevel0X 2 4 24" xfId="39430"/>
    <cellStyle name="SAPBEXHLevel0X 2 4 25" xfId="39431"/>
    <cellStyle name="SAPBEXHLevel0X 2 4 26" xfId="39432"/>
    <cellStyle name="SAPBEXHLevel0X 2 4 27" xfId="48625"/>
    <cellStyle name="SAPBEXHLevel0X 2 4 3" xfId="39433"/>
    <cellStyle name="SAPBEXHLevel0X 2 4 4" xfId="39434"/>
    <cellStyle name="SAPBEXHLevel0X 2 4 5" xfId="39435"/>
    <cellStyle name="SAPBEXHLevel0X 2 4 6" xfId="39436"/>
    <cellStyle name="SAPBEXHLevel0X 2 4 7" xfId="39437"/>
    <cellStyle name="SAPBEXHLevel0X 2 4 8" xfId="39438"/>
    <cellStyle name="SAPBEXHLevel0X 2 4 9" xfId="39439"/>
    <cellStyle name="SAPBEXHLevel0X 2 5" xfId="1048"/>
    <cellStyle name="SAPBEXHLevel0X 2 5 10" xfId="39440"/>
    <cellStyle name="SAPBEXHLevel0X 2 5 11" xfId="39441"/>
    <cellStyle name="SAPBEXHLevel0X 2 5 12" xfId="39442"/>
    <cellStyle name="SAPBEXHLevel0X 2 5 13" xfId="39443"/>
    <cellStyle name="SAPBEXHLevel0X 2 5 14" xfId="39444"/>
    <cellStyle name="SAPBEXHLevel0X 2 5 15" xfId="39445"/>
    <cellStyle name="SAPBEXHLevel0X 2 5 16" xfId="39446"/>
    <cellStyle name="SAPBEXHLevel0X 2 5 17" xfId="39447"/>
    <cellStyle name="SAPBEXHLevel0X 2 5 18" xfId="39448"/>
    <cellStyle name="SAPBEXHLevel0X 2 5 19" xfId="39449"/>
    <cellStyle name="SAPBEXHLevel0X 2 5 2" xfId="2060"/>
    <cellStyle name="SAPBEXHLevel0X 2 5 2 2" xfId="13463"/>
    <cellStyle name="SAPBEXHLevel0X 2 5 2 2 2" xfId="13464"/>
    <cellStyle name="SAPBEXHLevel0X 2 5 2 2 2 2" xfId="13465"/>
    <cellStyle name="SAPBEXHLevel0X 2 5 2 2 2 2 2" xfId="13466"/>
    <cellStyle name="SAPBEXHLevel0X 2 5 2 2 2 3" xfId="13467"/>
    <cellStyle name="SAPBEXHLevel0X 2 5 2 2 3" xfId="13468"/>
    <cellStyle name="SAPBEXHLevel0X 2 5 2 2 3 2" xfId="13469"/>
    <cellStyle name="SAPBEXHLevel0X 2 5 2 2 3 2 2" xfId="13470"/>
    <cellStyle name="SAPBEXHLevel0X 2 5 2 2 4" xfId="13471"/>
    <cellStyle name="SAPBEXHLevel0X 2 5 2 2 4 2" xfId="13472"/>
    <cellStyle name="SAPBEXHLevel0X 2 5 2 3" xfId="13473"/>
    <cellStyle name="SAPBEXHLevel0X 2 5 2 3 2" xfId="13474"/>
    <cellStyle name="SAPBEXHLevel0X 2 5 2 3 2 2" xfId="13475"/>
    <cellStyle name="SAPBEXHLevel0X 2 5 2 3 3" xfId="13476"/>
    <cellStyle name="SAPBEXHLevel0X 2 5 2 4" xfId="13477"/>
    <cellStyle name="SAPBEXHLevel0X 2 5 2 4 2" xfId="13478"/>
    <cellStyle name="SAPBEXHLevel0X 2 5 2 4 2 2" xfId="13479"/>
    <cellStyle name="SAPBEXHLevel0X 2 5 2 5" xfId="13480"/>
    <cellStyle name="SAPBEXHLevel0X 2 5 2 5 2" xfId="13481"/>
    <cellStyle name="SAPBEXHLevel0X 2 5 2 6" xfId="39450"/>
    <cellStyle name="SAPBEXHLevel0X 2 5 2 7" xfId="39451"/>
    <cellStyle name="SAPBEXHLevel0X 2 5 20" xfId="39452"/>
    <cellStyle name="SAPBEXHLevel0X 2 5 21" xfId="39453"/>
    <cellStyle name="SAPBEXHLevel0X 2 5 22" xfId="39454"/>
    <cellStyle name="SAPBEXHLevel0X 2 5 23" xfId="39455"/>
    <cellStyle name="SAPBEXHLevel0X 2 5 24" xfId="39456"/>
    <cellStyle name="SAPBEXHLevel0X 2 5 25" xfId="39457"/>
    <cellStyle name="SAPBEXHLevel0X 2 5 26" xfId="39458"/>
    <cellStyle name="SAPBEXHLevel0X 2 5 27" xfId="48626"/>
    <cellStyle name="SAPBEXHLevel0X 2 5 3" xfId="39459"/>
    <cellStyle name="SAPBEXHLevel0X 2 5 4" xfId="39460"/>
    <cellStyle name="SAPBEXHLevel0X 2 5 5" xfId="39461"/>
    <cellStyle name="SAPBEXHLevel0X 2 5 6" xfId="39462"/>
    <cellStyle name="SAPBEXHLevel0X 2 5 7" xfId="39463"/>
    <cellStyle name="SAPBEXHLevel0X 2 5 8" xfId="39464"/>
    <cellStyle name="SAPBEXHLevel0X 2 5 9" xfId="39465"/>
    <cellStyle name="SAPBEXHLevel0X 2 6" xfId="1049"/>
    <cellStyle name="SAPBEXHLevel0X 2 6 10" xfId="39466"/>
    <cellStyle name="SAPBEXHLevel0X 2 6 11" xfId="39467"/>
    <cellStyle name="SAPBEXHLevel0X 2 6 12" xfId="39468"/>
    <cellStyle name="SAPBEXHLevel0X 2 6 13" xfId="39469"/>
    <cellStyle name="SAPBEXHLevel0X 2 6 14" xfId="39470"/>
    <cellStyle name="SAPBEXHLevel0X 2 6 15" xfId="39471"/>
    <cellStyle name="SAPBEXHLevel0X 2 6 16" xfId="39472"/>
    <cellStyle name="SAPBEXHLevel0X 2 6 17" xfId="39473"/>
    <cellStyle name="SAPBEXHLevel0X 2 6 18" xfId="39474"/>
    <cellStyle name="SAPBEXHLevel0X 2 6 19" xfId="39475"/>
    <cellStyle name="SAPBEXHLevel0X 2 6 2" xfId="2061"/>
    <cellStyle name="SAPBEXHLevel0X 2 6 2 2" xfId="13482"/>
    <cellStyle name="SAPBEXHLevel0X 2 6 2 2 2" xfId="13483"/>
    <cellStyle name="SAPBEXHLevel0X 2 6 2 2 2 2" xfId="13484"/>
    <cellStyle name="SAPBEXHLevel0X 2 6 2 2 2 2 2" xfId="13485"/>
    <cellStyle name="SAPBEXHLevel0X 2 6 2 2 2 3" xfId="13486"/>
    <cellStyle name="SAPBEXHLevel0X 2 6 2 2 3" xfId="13487"/>
    <cellStyle name="SAPBEXHLevel0X 2 6 2 2 3 2" xfId="13488"/>
    <cellStyle name="SAPBEXHLevel0X 2 6 2 2 3 2 2" xfId="13489"/>
    <cellStyle name="SAPBEXHLevel0X 2 6 2 2 4" xfId="13490"/>
    <cellStyle name="SAPBEXHLevel0X 2 6 2 2 4 2" xfId="13491"/>
    <cellStyle name="SAPBEXHLevel0X 2 6 2 3" xfId="13492"/>
    <cellStyle name="SAPBEXHLevel0X 2 6 2 3 2" xfId="13493"/>
    <cellStyle name="SAPBEXHLevel0X 2 6 2 3 2 2" xfId="13494"/>
    <cellStyle name="SAPBEXHLevel0X 2 6 2 3 3" xfId="13495"/>
    <cellStyle name="SAPBEXHLevel0X 2 6 2 4" xfId="13496"/>
    <cellStyle name="SAPBEXHLevel0X 2 6 2 4 2" xfId="13497"/>
    <cellStyle name="SAPBEXHLevel0X 2 6 2 4 2 2" xfId="13498"/>
    <cellStyle name="SAPBEXHLevel0X 2 6 2 5" xfId="13499"/>
    <cellStyle name="SAPBEXHLevel0X 2 6 2 5 2" xfId="13500"/>
    <cellStyle name="SAPBEXHLevel0X 2 6 2 6" xfId="39476"/>
    <cellStyle name="SAPBEXHLevel0X 2 6 2 7" xfId="39477"/>
    <cellStyle name="SAPBEXHLevel0X 2 6 20" xfId="39478"/>
    <cellStyle name="SAPBEXHLevel0X 2 6 21" xfId="39479"/>
    <cellStyle name="SAPBEXHLevel0X 2 6 22" xfId="39480"/>
    <cellStyle name="SAPBEXHLevel0X 2 6 23" xfId="39481"/>
    <cellStyle name="SAPBEXHLevel0X 2 6 24" xfId="39482"/>
    <cellStyle name="SAPBEXHLevel0X 2 6 25" xfId="39483"/>
    <cellStyle name="SAPBEXHLevel0X 2 6 26" xfId="39484"/>
    <cellStyle name="SAPBEXHLevel0X 2 6 27" xfId="48627"/>
    <cellStyle name="SAPBEXHLevel0X 2 6 3" xfId="39485"/>
    <cellStyle name="SAPBEXHLevel0X 2 6 4" xfId="39486"/>
    <cellStyle name="SAPBEXHLevel0X 2 6 5" xfId="39487"/>
    <cellStyle name="SAPBEXHLevel0X 2 6 6" xfId="39488"/>
    <cellStyle name="SAPBEXHLevel0X 2 6 7" xfId="39489"/>
    <cellStyle name="SAPBEXHLevel0X 2 6 8" xfId="39490"/>
    <cellStyle name="SAPBEXHLevel0X 2 6 9" xfId="39491"/>
    <cellStyle name="SAPBEXHLevel0X 2 7" xfId="2062"/>
    <cellStyle name="SAPBEXHLevel0X 2 7 2" xfId="13501"/>
    <cellStyle name="SAPBEXHLevel0X 2 7 2 2" xfId="13502"/>
    <cellStyle name="SAPBEXHLevel0X 2 7 2 2 2" xfId="13503"/>
    <cellStyle name="SAPBEXHLevel0X 2 7 2 2 2 2" xfId="13504"/>
    <cellStyle name="SAPBEXHLevel0X 2 7 2 2 3" xfId="13505"/>
    <cellStyle name="SAPBEXHLevel0X 2 7 2 3" xfId="13506"/>
    <cellStyle name="SAPBEXHLevel0X 2 7 2 3 2" xfId="13507"/>
    <cellStyle name="SAPBEXHLevel0X 2 7 2 3 2 2" xfId="13508"/>
    <cellStyle name="SAPBEXHLevel0X 2 7 2 4" xfId="13509"/>
    <cellStyle name="SAPBEXHLevel0X 2 7 2 4 2" xfId="13510"/>
    <cellStyle name="SAPBEXHLevel0X 2 7 3" xfId="13511"/>
    <cellStyle name="SAPBEXHLevel0X 2 7 3 2" xfId="13512"/>
    <cellStyle name="SAPBEXHLevel0X 2 7 3 2 2" xfId="13513"/>
    <cellStyle name="SAPBEXHLevel0X 2 7 3 3" xfId="13514"/>
    <cellStyle name="SAPBEXHLevel0X 2 7 4" xfId="13515"/>
    <cellStyle name="SAPBEXHLevel0X 2 7 4 2" xfId="13516"/>
    <cellStyle name="SAPBEXHLevel0X 2 7 4 2 2" xfId="13517"/>
    <cellStyle name="SAPBEXHLevel0X 2 7 5" xfId="13518"/>
    <cellStyle name="SAPBEXHLevel0X 2 7 5 2" xfId="13519"/>
    <cellStyle name="SAPBEXHLevel0X 2 7 6" xfId="39492"/>
    <cellStyle name="SAPBEXHLevel0X 2 7 7" xfId="39493"/>
    <cellStyle name="SAPBEXHLevel0X 2 8" xfId="39494"/>
    <cellStyle name="SAPBEXHLevel0X 2 9" xfId="39495"/>
    <cellStyle name="SAPBEXHLevel0X 20" xfId="39496"/>
    <cellStyle name="SAPBEXHLevel0X 21" xfId="39497"/>
    <cellStyle name="SAPBEXHLevel0X 22" xfId="39498"/>
    <cellStyle name="SAPBEXHLevel0X 23" xfId="39499"/>
    <cellStyle name="SAPBEXHLevel0X 24" xfId="39500"/>
    <cellStyle name="SAPBEXHLevel0X 25" xfId="39501"/>
    <cellStyle name="SAPBEXHLevel0X 26" xfId="39502"/>
    <cellStyle name="SAPBEXHLevel0X 27" xfId="39503"/>
    <cellStyle name="SAPBEXHLevel0X 28" xfId="39504"/>
    <cellStyle name="SAPBEXHLevel0X 29" xfId="39505"/>
    <cellStyle name="SAPBEXHLevel0X 3" xfId="1050"/>
    <cellStyle name="SAPBEXHLevel0X 3 10" xfId="39506"/>
    <cellStyle name="SAPBEXHLevel0X 3 11" xfId="39507"/>
    <cellStyle name="SAPBEXHLevel0X 3 12" xfId="39508"/>
    <cellStyle name="SAPBEXHLevel0X 3 13" xfId="39509"/>
    <cellStyle name="SAPBEXHLevel0X 3 14" xfId="39510"/>
    <cellStyle name="SAPBEXHLevel0X 3 15" xfId="39511"/>
    <cellStyle name="SAPBEXHLevel0X 3 16" xfId="39512"/>
    <cellStyle name="SAPBEXHLevel0X 3 17" xfId="39513"/>
    <cellStyle name="SAPBEXHLevel0X 3 18" xfId="39514"/>
    <cellStyle name="SAPBEXHLevel0X 3 19" xfId="39515"/>
    <cellStyle name="SAPBEXHLevel0X 3 2" xfId="2063"/>
    <cellStyle name="SAPBEXHLevel0X 3 2 2" xfId="13520"/>
    <cellStyle name="SAPBEXHLevel0X 3 2 2 2" xfId="13521"/>
    <cellStyle name="SAPBEXHLevel0X 3 2 2 2 2" xfId="13522"/>
    <cellStyle name="SAPBEXHLevel0X 3 2 2 2 2 2" xfId="13523"/>
    <cellStyle name="SAPBEXHLevel0X 3 2 2 2 3" xfId="13524"/>
    <cellStyle name="SAPBEXHLevel0X 3 2 2 3" xfId="13525"/>
    <cellStyle name="SAPBEXHLevel0X 3 2 2 3 2" xfId="13526"/>
    <cellStyle name="SAPBEXHLevel0X 3 2 2 3 2 2" xfId="13527"/>
    <cellStyle name="SAPBEXHLevel0X 3 2 2 4" xfId="13528"/>
    <cellStyle name="SAPBEXHLevel0X 3 2 2 4 2" xfId="13529"/>
    <cellStyle name="SAPBEXHLevel0X 3 2 3" xfId="13530"/>
    <cellStyle name="SAPBEXHLevel0X 3 2 3 2" xfId="13531"/>
    <cellStyle name="SAPBEXHLevel0X 3 2 3 2 2" xfId="13532"/>
    <cellStyle name="SAPBEXHLevel0X 3 2 3 3" xfId="13533"/>
    <cellStyle name="SAPBEXHLevel0X 3 2 4" xfId="13534"/>
    <cellStyle name="SAPBEXHLevel0X 3 2 4 2" xfId="13535"/>
    <cellStyle name="SAPBEXHLevel0X 3 2 4 2 2" xfId="13536"/>
    <cellStyle name="SAPBEXHLevel0X 3 2 5" xfId="13537"/>
    <cellStyle name="SAPBEXHLevel0X 3 2 5 2" xfId="13538"/>
    <cellStyle name="SAPBEXHLevel0X 3 2 6" xfId="39516"/>
    <cellStyle name="SAPBEXHLevel0X 3 2 7" xfId="39517"/>
    <cellStyle name="SAPBEXHLevel0X 3 20" xfId="39518"/>
    <cellStyle name="SAPBEXHLevel0X 3 21" xfId="39519"/>
    <cellStyle name="SAPBEXHLevel0X 3 22" xfId="39520"/>
    <cellStyle name="SAPBEXHLevel0X 3 23" xfId="39521"/>
    <cellStyle name="SAPBEXHLevel0X 3 24" xfId="39522"/>
    <cellStyle name="SAPBEXHLevel0X 3 25" xfId="39523"/>
    <cellStyle name="SAPBEXHLevel0X 3 26" xfId="39524"/>
    <cellStyle name="SAPBEXHLevel0X 3 27" xfId="48628"/>
    <cellStyle name="SAPBEXHLevel0X 3 3" xfId="39525"/>
    <cellStyle name="SAPBEXHLevel0X 3 4" xfId="39526"/>
    <cellStyle name="SAPBEXHLevel0X 3 5" xfId="39527"/>
    <cellStyle name="SAPBEXHLevel0X 3 6" xfId="39528"/>
    <cellStyle name="SAPBEXHLevel0X 3 7" xfId="39529"/>
    <cellStyle name="SAPBEXHLevel0X 3 8" xfId="39530"/>
    <cellStyle name="SAPBEXHLevel0X 3 9" xfId="39531"/>
    <cellStyle name="SAPBEXHLevel0X 30" xfId="39532"/>
    <cellStyle name="SAPBEXHLevel0X 31" xfId="39533"/>
    <cellStyle name="SAPBEXHLevel0X 32" xfId="39534"/>
    <cellStyle name="SAPBEXHLevel0X 33" xfId="39535"/>
    <cellStyle name="SAPBEXHLevel0X 34" xfId="48629"/>
    <cellStyle name="SAPBEXHLevel0X 4" xfId="1051"/>
    <cellStyle name="SAPBEXHLevel0X 4 10" xfId="39536"/>
    <cellStyle name="SAPBEXHLevel0X 4 11" xfId="39537"/>
    <cellStyle name="SAPBEXHLevel0X 4 12" xfId="39538"/>
    <cellStyle name="SAPBEXHLevel0X 4 13" xfId="39539"/>
    <cellStyle name="SAPBEXHLevel0X 4 14" xfId="39540"/>
    <cellStyle name="SAPBEXHLevel0X 4 15" xfId="39541"/>
    <cellStyle name="SAPBEXHLevel0X 4 16" xfId="39542"/>
    <cellStyle name="SAPBEXHLevel0X 4 17" xfId="39543"/>
    <cellStyle name="SAPBEXHLevel0X 4 18" xfId="39544"/>
    <cellStyle name="SAPBEXHLevel0X 4 19" xfId="39545"/>
    <cellStyle name="SAPBEXHLevel0X 4 2" xfId="2064"/>
    <cellStyle name="SAPBEXHLevel0X 4 2 2" xfId="13539"/>
    <cellStyle name="SAPBEXHLevel0X 4 2 2 2" xfId="13540"/>
    <cellStyle name="SAPBEXHLevel0X 4 2 2 2 2" xfId="13541"/>
    <cellStyle name="SAPBEXHLevel0X 4 2 2 2 2 2" xfId="13542"/>
    <cellStyle name="SAPBEXHLevel0X 4 2 2 2 3" xfId="13543"/>
    <cellStyle name="SAPBEXHLevel0X 4 2 2 3" xfId="13544"/>
    <cellStyle name="SAPBEXHLevel0X 4 2 2 3 2" xfId="13545"/>
    <cellStyle name="SAPBEXHLevel0X 4 2 2 3 2 2" xfId="13546"/>
    <cellStyle name="SAPBEXHLevel0X 4 2 2 4" xfId="13547"/>
    <cellStyle name="SAPBEXHLevel0X 4 2 2 4 2" xfId="13548"/>
    <cellStyle name="SAPBEXHLevel0X 4 2 3" xfId="13549"/>
    <cellStyle name="SAPBEXHLevel0X 4 2 3 2" xfId="13550"/>
    <cellStyle name="SAPBEXHLevel0X 4 2 3 2 2" xfId="13551"/>
    <cellStyle name="SAPBEXHLevel0X 4 2 3 3" xfId="13552"/>
    <cellStyle name="SAPBEXHLevel0X 4 2 4" xfId="13553"/>
    <cellStyle name="SAPBEXHLevel0X 4 2 4 2" xfId="13554"/>
    <cellStyle name="SAPBEXHLevel0X 4 2 4 2 2" xfId="13555"/>
    <cellStyle name="SAPBEXHLevel0X 4 2 5" xfId="13556"/>
    <cellStyle name="SAPBEXHLevel0X 4 2 5 2" xfId="13557"/>
    <cellStyle name="SAPBEXHLevel0X 4 2 6" xfId="39546"/>
    <cellStyle name="SAPBEXHLevel0X 4 2 7" xfId="39547"/>
    <cellStyle name="SAPBEXHLevel0X 4 20" xfId="39548"/>
    <cellStyle name="SAPBEXHLevel0X 4 21" xfId="39549"/>
    <cellStyle name="SAPBEXHLevel0X 4 22" xfId="39550"/>
    <cellStyle name="SAPBEXHLevel0X 4 23" xfId="39551"/>
    <cellStyle name="SAPBEXHLevel0X 4 24" xfId="39552"/>
    <cellStyle name="SAPBEXHLevel0X 4 25" xfId="39553"/>
    <cellStyle name="SAPBEXHLevel0X 4 26" xfId="39554"/>
    <cellStyle name="SAPBEXHLevel0X 4 27" xfId="48630"/>
    <cellStyle name="SAPBEXHLevel0X 4 3" xfId="39555"/>
    <cellStyle name="SAPBEXHLevel0X 4 4" xfId="39556"/>
    <cellStyle name="SAPBEXHLevel0X 4 5" xfId="39557"/>
    <cellStyle name="SAPBEXHLevel0X 4 6" xfId="39558"/>
    <cellStyle name="SAPBEXHLevel0X 4 7" xfId="39559"/>
    <cellStyle name="SAPBEXHLevel0X 4 8" xfId="39560"/>
    <cellStyle name="SAPBEXHLevel0X 4 9" xfId="39561"/>
    <cellStyle name="SAPBEXHLevel0X 5" xfId="1052"/>
    <cellStyle name="SAPBEXHLevel0X 5 10" xfId="39562"/>
    <cellStyle name="SAPBEXHLevel0X 5 11" xfId="39563"/>
    <cellStyle name="SAPBEXHLevel0X 5 12" xfId="39564"/>
    <cellStyle name="SAPBEXHLevel0X 5 13" xfId="39565"/>
    <cellStyle name="SAPBEXHLevel0X 5 14" xfId="39566"/>
    <cellStyle name="SAPBEXHLevel0X 5 15" xfId="39567"/>
    <cellStyle name="SAPBEXHLevel0X 5 16" xfId="39568"/>
    <cellStyle name="SAPBEXHLevel0X 5 17" xfId="39569"/>
    <cellStyle name="SAPBEXHLevel0X 5 18" xfId="39570"/>
    <cellStyle name="SAPBEXHLevel0X 5 19" xfId="39571"/>
    <cellStyle name="SAPBEXHLevel0X 5 2" xfId="2065"/>
    <cellStyle name="SAPBEXHLevel0X 5 2 2" xfId="13558"/>
    <cellStyle name="SAPBEXHLevel0X 5 2 2 2" xfId="13559"/>
    <cellStyle name="SAPBEXHLevel0X 5 2 2 2 2" xfId="13560"/>
    <cellStyle name="SAPBEXHLevel0X 5 2 2 2 2 2" xfId="13561"/>
    <cellStyle name="SAPBEXHLevel0X 5 2 2 2 3" xfId="13562"/>
    <cellStyle name="SAPBEXHLevel0X 5 2 2 3" xfId="13563"/>
    <cellStyle name="SAPBEXHLevel0X 5 2 2 3 2" xfId="13564"/>
    <cellStyle name="SAPBEXHLevel0X 5 2 2 3 2 2" xfId="13565"/>
    <cellStyle name="SAPBEXHLevel0X 5 2 2 4" xfId="13566"/>
    <cellStyle name="SAPBEXHLevel0X 5 2 2 4 2" xfId="13567"/>
    <cellStyle name="SAPBEXHLevel0X 5 2 3" xfId="13568"/>
    <cellStyle name="SAPBEXHLevel0X 5 2 3 2" xfId="13569"/>
    <cellStyle name="SAPBEXHLevel0X 5 2 3 2 2" xfId="13570"/>
    <cellStyle name="SAPBEXHLevel0X 5 2 3 3" xfId="13571"/>
    <cellStyle name="SAPBEXHLevel0X 5 2 4" xfId="13572"/>
    <cellStyle name="SAPBEXHLevel0X 5 2 4 2" xfId="13573"/>
    <cellStyle name="SAPBEXHLevel0X 5 2 4 2 2" xfId="13574"/>
    <cellStyle name="SAPBEXHLevel0X 5 2 5" xfId="13575"/>
    <cellStyle name="SAPBEXHLevel0X 5 2 5 2" xfId="13576"/>
    <cellStyle name="SAPBEXHLevel0X 5 2 6" xfId="39572"/>
    <cellStyle name="SAPBEXHLevel0X 5 2 7" xfId="39573"/>
    <cellStyle name="SAPBEXHLevel0X 5 20" xfId="39574"/>
    <cellStyle name="SAPBEXHLevel0X 5 21" xfId="39575"/>
    <cellStyle name="SAPBEXHLevel0X 5 22" xfId="39576"/>
    <cellStyle name="SAPBEXHLevel0X 5 23" xfId="39577"/>
    <cellStyle name="SAPBEXHLevel0X 5 24" xfId="39578"/>
    <cellStyle name="SAPBEXHLevel0X 5 25" xfId="39579"/>
    <cellStyle name="SAPBEXHLevel0X 5 26" xfId="39580"/>
    <cellStyle name="SAPBEXHLevel0X 5 27" xfId="48631"/>
    <cellStyle name="SAPBEXHLevel0X 5 3" xfId="39581"/>
    <cellStyle name="SAPBEXHLevel0X 5 4" xfId="39582"/>
    <cellStyle name="SAPBEXHLevel0X 5 5" xfId="39583"/>
    <cellStyle name="SAPBEXHLevel0X 5 6" xfId="39584"/>
    <cellStyle name="SAPBEXHLevel0X 5 7" xfId="39585"/>
    <cellStyle name="SAPBEXHLevel0X 5 8" xfId="39586"/>
    <cellStyle name="SAPBEXHLevel0X 5 9" xfId="39587"/>
    <cellStyle name="SAPBEXHLevel0X 6" xfId="1053"/>
    <cellStyle name="SAPBEXHLevel0X 6 10" xfId="39588"/>
    <cellStyle name="SAPBEXHLevel0X 6 11" xfId="39589"/>
    <cellStyle name="SAPBEXHLevel0X 6 12" xfId="39590"/>
    <cellStyle name="SAPBEXHLevel0X 6 13" xfId="39591"/>
    <cellStyle name="SAPBEXHLevel0X 6 14" xfId="39592"/>
    <cellStyle name="SAPBEXHLevel0X 6 15" xfId="39593"/>
    <cellStyle name="SAPBEXHLevel0X 6 16" xfId="39594"/>
    <cellStyle name="SAPBEXHLevel0X 6 17" xfId="39595"/>
    <cellStyle name="SAPBEXHLevel0X 6 18" xfId="39596"/>
    <cellStyle name="SAPBEXHLevel0X 6 19" xfId="39597"/>
    <cellStyle name="SAPBEXHLevel0X 6 2" xfId="2066"/>
    <cellStyle name="SAPBEXHLevel0X 6 2 2" xfId="13577"/>
    <cellStyle name="SAPBEXHLevel0X 6 2 2 2" xfId="13578"/>
    <cellStyle name="SAPBEXHLevel0X 6 2 2 2 2" xfId="13579"/>
    <cellStyle name="SAPBEXHLevel0X 6 2 2 2 2 2" xfId="13580"/>
    <cellStyle name="SAPBEXHLevel0X 6 2 2 2 3" xfId="13581"/>
    <cellStyle name="SAPBEXHLevel0X 6 2 2 3" xfId="13582"/>
    <cellStyle name="SAPBEXHLevel0X 6 2 2 3 2" xfId="13583"/>
    <cellStyle name="SAPBEXHLevel0X 6 2 2 3 2 2" xfId="13584"/>
    <cellStyle name="SAPBEXHLevel0X 6 2 2 4" xfId="13585"/>
    <cellStyle name="SAPBEXHLevel0X 6 2 2 4 2" xfId="13586"/>
    <cellStyle name="SAPBEXHLevel0X 6 2 3" xfId="13587"/>
    <cellStyle name="SAPBEXHLevel0X 6 2 3 2" xfId="13588"/>
    <cellStyle name="SAPBEXHLevel0X 6 2 3 2 2" xfId="13589"/>
    <cellStyle name="SAPBEXHLevel0X 6 2 3 3" xfId="13590"/>
    <cellStyle name="SAPBEXHLevel0X 6 2 4" xfId="13591"/>
    <cellStyle name="SAPBEXHLevel0X 6 2 4 2" xfId="13592"/>
    <cellStyle name="SAPBEXHLevel0X 6 2 4 2 2" xfId="13593"/>
    <cellStyle name="SAPBEXHLevel0X 6 2 5" xfId="13594"/>
    <cellStyle name="SAPBEXHLevel0X 6 2 5 2" xfId="13595"/>
    <cellStyle name="SAPBEXHLevel0X 6 2 6" xfId="39598"/>
    <cellStyle name="SAPBEXHLevel0X 6 2 7" xfId="39599"/>
    <cellStyle name="SAPBEXHLevel0X 6 20" xfId="39600"/>
    <cellStyle name="SAPBEXHLevel0X 6 21" xfId="39601"/>
    <cellStyle name="SAPBEXHLevel0X 6 22" xfId="39602"/>
    <cellStyle name="SAPBEXHLevel0X 6 23" xfId="39603"/>
    <cellStyle name="SAPBEXHLevel0X 6 24" xfId="39604"/>
    <cellStyle name="SAPBEXHLevel0X 6 25" xfId="39605"/>
    <cellStyle name="SAPBEXHLevel0X 6 26" xfId="39606"/>
    <cellStyle name="SAPBEXHLevel0X 6 27" xfId="48632"/>
    <cellStyle name="SAPBEXHLevel0X 6 3" xfId="39607"/>
    <cellStyle name="SAPBEXHLevel0X 6 4" xfId="39608"/>
    <cellStyle name="SAPBEXHLevel0X 6 5" xfId="39609"/>
    <cellStyle name="SAPBEXHLevel0X 6 6" xfId="39610"/>
    <cellStyle name="SAPBEXHLevel0X 6 7" xfId="39611"/>
    <cellStyle name="SAPBEXHLevel0X 6 8" xfId="39612"/>
    <cellStyle name="SAPBEXHLevel0X 6 9" xfId="39613"/>
    <cellStyle name="SAPBEXHLevel0X 7" xfId="1054"/>
    <cellStyle name="SAPBEXHLevel0X 7 10" xfId="39614"/>
    <cellStyle name="SAPBEXHLevel0X 7 11" xfId="39615"/>
    <cellStyle name="SAPBEXHLevel0X 7 12" xfId="39616"/>
    <cellStyle name="SAPBEXHLevel0X 7 13" xfId="39617"/>
    <cellStyle name="SAPBEXHLevel0X 7 14" xfId="39618"/>
    <cellStyle name="SAPBEXHLevel0X 7 15" xfId="39619"/>
    <cellStyle name="SAPBEXHLevel0X 7 16" xfId="39620"/>
    <cellStyle name="SAPBEXHLevel0X 7 17" xfId="39621"/>
    <cellStyle name="SAPBEXHLevel0X 7 18" xfId="39622"/>
    <cellStyle name="SAPBEXHLevel0X 7 19" xfId="39623"/>
    <cellStyle name="SAPBEXHLevel0X 7 2" xfId="2067"/>
    <cellStyle name="SAPBEXHLevel0X 7 2 2" xfId="13596"/>
    <cellStyle name="SAPBEXHLevel0X 7 2 2 2" xfId="13597"/>
    <cellStyle name="SAPBEXHLevel0X 7 2 2 2 2" xfId="13598"/>
    <cellStyle name="SAPBEXHLevel0X 7 2 2 2 2 2" xfId="13599"/>
    <cellStyle name="SAPBEXHLevel0X 7 2 2 2 3" xfId="13600"/>
    <cellStyle name="SAPBEXHLevel0X 7 2 2 3" xfId="13601"/>
    <cellStyle name="SAPBEXHLevel0X 7 2 2 3 2" xfId="13602"/>
    <cellStyle name="SAPBEXHLevel0X 7 2 2 3 2 2" xfId="13603"/>
    <cellStyle name="SAPBEXHLevel0X 7 2 2 4" xfId="13604"/>
    <cellStyle name="SAPBEXHLevel0X 7 2 2 4 2" xfId="13605"/>
    <cellStyle name="SAPBEXHLevel0X 7 2 3" xfId="13606"/>
    <cellStyle name="SAPBEXHLevel0X 7 2 3 2" xfId="13607"/>
    <cellStyle name="SAPBEXHLevel0X 7 2 3 2 2" xfId="13608"/>
    <cellStyle name="SAPBEXHLevel0X 7 2 3 3" xfId="13609"/>
    <cellStyle name="SAPBEXHLevel0X 7 2 4" xfId="13610"/>
    <cellStyle name="SAPBEXHLevel0X 7 2 4 2" xfId="13611"/>
    <cellStyle name="SAPBEXHLevel0X 7 2 4 2 2" xfId="13612"/>
    <cellStyle name="SAPBEXHLevel0X 7 2 5" xfId="13613"/>
    <cellStyle name="SAPBEXHLevel0X 7 2 5 2" xfId="13614"/>
    <cellStyle name="SAPBEXHLevel0X 7 2 6" xfId="39624"/>
    <cellStyle name="SAPBEXHLevel0X 7 2 7" xfId="39625"/>
    <cellStyle name="SAPBEXHLevel0X 7 20" xfId="39626"/>
    <cellStyle name="SAPBEXHLevel0X 7 21" xfId="39627"/>
    <cellStyle name="SAPBEXHLevel0X 7 22" xfId="39628"/>
    <cellStyle name="SAPBEXHLevel0X 7 23" xfId="39629"/>
    <cellStyle name="SAPBEXHLevel0X 7 24" xfId="39630"/>
    <cellStyle name="SAPBEXHLevel0X 7 25" xfId="39631"/>
    <cellStyle name="SAPBEXHLevel0X 7 26" xfId="39632"/>
    <cellStyle name="SAPBEXHLevel0X 7 27" xfId="48633"/>
    <cellStyle name="SAPBEXHLevel0X 7 3" xfId="39633"/>
    <cellStyle name="SAPBEXHLevel0X 7 4" xfId="39634"/>
    <cellStyle name="SAPBEXHLevel0X 7 5" xfId="39635"/>
    <cellStyle name="SAPBEXHLevel0X 7 6" xfId="39636"/>
    <cellStyle name="SAPBEXHLevel0X 7 7" xfId="39637"/>
    <cellStyle name="SAPBEXHLevel0X 7 8" xfId="39638"/>
    <cellStyle name="SAPBEXHLevel0X 7 9" xfId="39639"/>
    <cellStyle name="SAPBEXHLevel0X 8" xfId="1044"/>
    <cellStyle name="SAPBEXHLevel0X 8 10" xfId="39640"/>
    <cellStyle name="SAPBEXHLevel0X 8 11" xfId="39641"/>
    <cellStyle name="SAPBEXHLevel0X 8 12" xfId="39642"/>
    <cellStyle name="SAPBEXHLevel0X 8 13" xfId="39643"/>
    <cellStyle name="SAPBEXHLevel0X 8 14" xfId="39644"/>
    <cellStyle name="SAPBEXHLevel0X 8 15" xfId="39645"/>
    <cellStyle name="SAPBEXHLevel0X 8 16" xfId="39646"/>
    <cellStyle name="SAPBEXHLevel0X 8 17" xfId="39647"/>
    <cellStyle name="SAPBEXHLevel0X 8 18" xfId="39648"/>
    <cellStyle name="SAPBEXHLevel0X 8 19" xfId="39649"/>
    <cellStyle name="SAPBEXHLevel0X 8 2" xfId="2068"/>
    <cellStyle name="SAPBEXHLevel0X 8 2 2" xfId="13615"/>
    <cellStyle name="SAPBEXHLevel0X 8 2 2 2" xfId="13616"/>
    <cellStyle name="SAPBEXHLevel0X 8 2 2 2 2" xfId="13617"/>
    <cellStyle name="SAPBEXHLevel0X 8 2 2 2 2 2" xfId="13618"/>
    <cellStyle name="SAPBEXHLevel0X 8 2 2 2 3" xfId="13619"/>
    <cellStyle name="SAPBEXHLevel0X 8 2 2 3" xfId="13620"/>
    <cellStyle name="SAPBEXHLevel0X 8 2 2 3 2" xfId="13621"/>
    <cellStyle name="SAPBEXHLevel0X 8 2 2 3 2 2" xfId="13622"/>
    <cellStyle name="SAPBEXHLevel0X 8 2 2 4" xfId="13623"/>
    <cellStyle name="SAPBEXHLevel0X 8 2 2 4 2" xfId="13624"/>
    <cellStyle name="SAPBEXHLevel0X 8 2 3" xfId="13625"/>
    <cellStyle name="SAPBEXHLevel0X 8 2 3 2" xfId="13626"/>
    <cellStyle name="SAPBEXHLevel0X 8 2 3 2 2" xfId="13627"/>
    <cellStyle name="SAPBEXHLevel0X 8 2 3 3" xfId="13628"/>
    <cellStyle name="SAPBEXHLevel0X 8 2 4" xfId="13629"/>
    <cellStyle name="SAPBEXHLevel0X 8 2 4 2" xfId="13630"/>
    <cellStyle name="SAPBEXHLevel0X 8 2 4 2 2" xfId="13631"/>
    <cellStyle name="SAPBEXHLevel0X 8 2 5" xfId="13632"/>
    <cellStyle name="SAPBEXHLevel0X 8 2 5 2" xfId="13633"/>
    <cellStyle name="SAPBEXHLevel0X 8 2 6" xfId="39650"/>
    <cellStyle name="SAPBEXHLevel0X 8 2 7" xfId="39651"/>
    <cellStyle name="SAPBEXHLevel0X 8 20" xfId="39652"/>
    <cellStyle name="SAPBEXHLevel0X 8 21" xfId="39653"/>
    <cellStyle name="SAPBEXHLevel0X 8 22" xfId="39654"/>
    <cellStyle name="SAPBEXHLevel0X 8 23" xfId="39655"/>
    <cellStyle name="SAPBEXHLevel0X 8 24" xfId="39656"/>
    <cellStyle name="SAPBEXHLevel0X 8 25" xfId="39657"/>
    <cellStyle name="SAPBEXHLevel0X 8 26" xfId="39658"/>
    <cellStyle name="SAPBEXHLevel0X 8 27" xfId="48634"/>
    <cellStyle name="SAPBEXHLevel0X 8 3" xfId="13634"/>
    <cellStyle name="SAPBEXHLevel0X 8 4" xfId="39659"/>
    <cellStyle name="SAPBEXHLevel0X 8 5" xfId="39660"/>
    <cellStyle name="SAPBEXHLevel0X 8 6" xfId="39661"/>
    <cellStyle name="SAPBEXHLevel0X 8 7" xfId="39662"/>
    <cellStyle name="SAPBEXHLevel0X 8 8" xfId="39663"/>
    <cellStyle name="SAPBEXHLevel0X 8 9" xfId="39664"/>
    <cellStyle name="SAPBEXHLevel0X 9" xfId="2069"/>
    <cellStyle name="SAPBEXHLevel0X 9 2" xfId="2070"/>
    <cellStyle name="SAPBEXHLevel0X 9 2 2" xfId="13635"/>
    <cellStyle name="SAPBEXHLevel0X 9 2 2 2" xfId="13636"/>
    <cellStyle name="SAPBEXHLevel0X 9 2 2 2 2" xfId="13637"/>
    <cellStyle name="SAPBEXHLevel0X 9 2 2 3" xfId="13638"/>
    <cellStyle name="SAPBEXHLevel0X 9 2 3" xfId="13639"/>
    <cellStyle name="SAPBEXHLevel0X 9 2 3 2" xfId="13640"/>
    <cellStyle name="SAPBEXHLevel0X 9 2 3 2 2" xfId="13641"/>
    <cellStyle name="SAPBEXHLevel0X 9 2 4" xfId="13642"/>
    <cellStyle name="SAPBEXHLevel0X 9 2 4 2" xfId="13643"/>
    <cellStyle name="SAPBEXHLevel0X 9 3" xfId="13644"/>
    <cellStyle name="SAPBEXHLevel0X 9 3 2" xfId="13645"/>
    <cellStyle name="SAPBEXHLevel0X 9 3 2 2" xfId="13646"/>
    <cellStyle name="SAPBEXHLevel0X 9 3 2 2 2" xfId="13647"/>
    <cellStyle name="SAPBEXHLevel0X 9 3 2 3" xfId="13648"/>
    <cellStyle name="SAPBEXHLevel0X 9 3 3" xfId="13649"/>
    <cellStyle name="SAPBEXHLevel0X 9 3 3 2" xfId="13650"/>
    <cellStyle name="SAPBEXHLevel0X 9 3 3 2 2" xfId="13651"/>
    <cellStyle name="SAPBEXHLevel0X 9 3 4" xfId="13652"/>
    <cellStyle name="SAPBEXHLevel0X 9 3 4 2" xfId="13653"/>
    <cellStyle name="SAPBEXHLevel0X 9 3 5" xfId="39665"/>
    <cellStyle name="SAPBEXHLevel0X 9 4" xfId="13654"/>
    <cellStyle name="SAPBEXHLevel0X 9 4 2" xfId="13655"/>
    <cellStyle name="SAPBEXHLevel0X 9 4 2 2" xfId="13656"/>
    <cellStyle name="SAPBEXHLevel0X 9 4 2 2 2" xfId="13657"/>
    <cellStyle name="SAPBEXHLevel0X 9 4 3" xfId="13658"/>
    <cellStyle name="SAPBEXHLevel0X 9 4 3 2" xfId="13659"/>
    <cellStyle name="SAPBEXHLevel0X 9 5" xfId="13660"/>
    <cellStyle name="SAPBEXHLevel0X 9 5 2" xfId="13661"/>
    <cellStyle name="SAPBEXHLevel0X 9 5 2 2" xfId="13662"/>
    <cellStyle name="SAPBEXHLevel0X 9 5 3" xfId="13663"/>
    <cellStyle name="SAPBEXHLevel0X 9 6" xfId="13664"/>
    <cellStyle name="SAPBEXHLevel0X 9 6 2" xfId="13665"/>
    <cellStyle name="SAPBEXHLevel0X 9 6 2 2" xfId="13666"/>
    <cellStyle name="SAPBEXHLevel0X 9 7" xfId="13667"/>
    <cellStyle name="SAPBEXHLevel0X 9 7 2" xfId="13668"/>
    <cellStyle name="SAPBEXHLevel0X 9 8" xfId="48635"/>
    <cellStyle name="SAPBEXHLevel1" xfId="139"/>
    <cellStyle name="SAPBEXHLevel1 10" xfId="13669"/>
    <cellStyle name="SAPBEXHLevel1 10 2" xfId="13670"/>
    <cellStyle name="SAPBEXHLevel1 10 2 2" xfId="13671"/>
    <cellStyle name="SAPBEXHLevel1 10 2 2 2" xfId="13672"/>
    <cellStyle name="SAPBEXHLevel1 10 2 3" xfId="13673"/>
    <cellStyle name="SAPBEXHLevel1 10 3" xfId="13674"/>
    <cellStyle name="SAPBEXHLevel1 10 3 2" xfId="13675"/>
    <cellStyle name="SAPBEXHLevel1 10 3 2 2" xfId="13676"/>
    <cellStyle name="SAPBEXHLevel1 10 4" xfId="13677"/>
    <cellStyle name="SAPBEXHLevel1 10 4 2" xfId="13678"/>
    <cellStyle name="SAPBEXHLevel1 10 5" xfId="39666"/>
    <cellStyle name="SAPBEXHLevel1 10 6" xfId="39667"/>
    <cellStyle name="SAPBEXHLevel1 10 7" xfId="39668"/>
    <cellStyle name="SAPBEXHLevel1 11" xfId="39669"/>
    <cellStyle name="SAPBEXHLevel1 12" xfId="39670"/>
    <cellStyle name="SAPBEXHLevel1 13" xfId="39671"/>
    <cellStyle name="SAPBEXHLevel1 14" xfId="39672"/>
    <cellStyle name="SAPBEXHLevel1 15" xfId="39673"/>
    <cellStyle name="SAPBEXHLevel1 16" xfId="39674"/>
    <cellStyle name="SAPBEXHLevel1 17" xfId="39675"/>
    <cellStyle name="SAPBEXHLevel1 18" xfId="39676"/>
    <cellStyle name="SAPBEXHLevel1 19" xfId="39677"/>
    <cellStyle name="SAPBEXHLevel1 2" xfId="438"/>
    <cellStyle name="SAPBEXHLevel1 2 10" xfId="39678"/>
    <cellStyle name="SAPBEXHLevel1 2 11" xfId="39679"/>
    <cellStyle name="SAPBEXHLevel1 2 12" xfId="39680"/>
    <cellStyle name="SAPBEXHLevel1 2 13" xfId="39681"/>
    <cellStyle name="SAPBEXHLevel1 2 14" xfId="39682"/>
    <cellStyle name="SAPBEXHLevel1 2 15" xfId="39683"/>
    <cellStyle name="SAPBEXHLevel1 2 16" xfId="39684"/>
    <cellStyle name="SAPBEXHLevel1 2 17" xfId="39685"/>
    <cellStyle name="SAPBEXHLevel1 2 18" xfId="39686"/>
    <cellStyle name="SAPBEXHLevel1 2 19" xfId="39687"/>
    <cellStyle name="SAPBEXHLevel1 2 2" xfId="541"/>
    <cellStyle name="SAPBEXHLevel1 2 2 10" xfId="39688"/>
    <cellStyle name="SAPBEXHLevel1 2 2 11" xfId="39689"/>
    <cellStyle name="SAPBEXHLevel1 2 2 12" xfId="39690"/>
    <cellStyle name="SAPBEXHLevel1 2 2 13" xfId="39691"/>
    <cellStyle name="SAPBEXHLevel1 2 2 14" xfId="39692"/>
    <cellStyle name="SAPBEXHLevel1 2 2 15" xfId="39693"/>
    <cellStyle name="SAPBEXHLevel1 2 2 16" xfId="39694"/>
    <cellStyle name="SAPBEXHLevel1 2 2 17" xfId="39695"/>
    <cellStyle name="SAPBEXHLevel1 2 2 18" xfId="39696"/>
    <cellStyle name="SAPBEXHLevel1 2 2 19" xfId="39697"/>
    <cellStyle name="SAPBEXHLevel1 2 2 2" xfId="1056"/>
    <cellStyle name="SAPBEXHLevel1 2 2 2 10" xfId="39698"/>
    <cellStyle name="SAPBEXHLevel1 2 2 2 11" xfId="39699"/>
    <cellStyle name="SAPBEXHLevel1 2 2 2 12" xfId="39700"/>
    <cellStyle name="SAPBEXHLevel1 2 2 2 13" xfId="39701"/>
    <cellStyle name="SAPBEXHLevel1 2 2 2 14" xfId="39702"/>
    <cellStyle name="SAPBEXHLevel1 2 2 2 15" xfId="39703"/>
    <cellStyle name="SAPBEXHLevel1 2 2 2 16" xfId="39704"/>
    <cellStyle name="SAPBEXHLevel1 2 2 2 17" xfId="39705"/>
    <cellStyle name="SAPBEXHLevel1 2 2 2 18" xfId="39706"/>
    <cellStyle name="SAPBEXHLevel1 2 2 2 19" xfId="39707"/>
    <cellStyle name="SAPBEXHLevel1 2 2 2 2" xfId="2071"/>
    <cellStyle name="SAPBEXHLevel1 2 2 2 2 2" xfId="13679"/>
    <cellStyle name="SAPBEXHLevel1 2 2 2 2 2 2" xfId="13680"/>
    <cellStyle name="SAPBEXHLevel1 2 2 2 2 2 2 2" xfId="13681"/>
    <cellStyle name="SAPBEXHLevel1 2 2 2 2 2 2 2 2" xfId="13682"/>
    <cellStyle name="SAPBEXHLevel1 2 2 2 2 2 2 3" xfId="13683"/>
    <cellStyle name="SAPBEXHLevel1 2 2 2 2 2 3" xfId="13684"/>
    <cellStyle name="SAPBEXHLevel1 2 2 2 2 2 3 2" xfId="13685"/>
    <cellStyle name="SAPBEXHLevel1 2 2 2 2 2 3 2 2" xfId="13686"/>
    <cellStyle name="SAPBEXHLevel1 2 2 2 2 2 4" xfId="13687"/>
    <cellStyle name="SAPBEXHLevel1 2 2 2 2 2 4 2" xfId="13688"/>
    <cellStyle name="SAPBEXHLevel1 2 2 2 2 3" xfId="13689"/>
    <cellStyle name="SAPBEXHLevel1 2 2 2 2 3 2" xfId="13690"/>
    <cellStyle name="SAPBEXHLevel1 2 2 2 2 3 2 2" xfId="13691"/>
    <cellStyle name="SAPBEXHLevel1 2 2 2 2 3 3" xfId="13692"/>
    <cellStyle name="SAPBEXHLevel1 2 2 2 2 4" xfId="13693"/>
    <cellStyle name="SAPBEXHLevel1 2 2 2 2 4 2" xfId="13694"/>
    <cellStyle name="SAPBEXHLevel1 2 2 2 2 4 2 2" xfId="13695"/>
    <cellStyle name="SAPBEXHLevel1 2 2 2 2 5" xfId="13696"/>
    <cellStyle name="SAPBEXHLevel1 2 2 2 2 5 2" xfId="13697"/>
    <cellStyle name="SAPBEXHLevel1 2 2 2 2 6" xfId="39708"/>
    <cellStyle name="SAPBEXHLevel1 2 2 2 2 7" xfId="39709"/>
    <cellStyle name="SAPBEXHLevel1 2 2 2 2 8" xfId="49873"/>
    <cellStyle name="SAPBEXHLevel1 2 2 2 20" xfId="39710"/>
    <cellStyle name="SAPBEXHLevel1 2 2 2 21" xfId="39711"/>
    <cellStyle name="SAPBEXHLevel1 2 2 2 22" xfId="39712"/>
    <cellStyle name="SAPBEXHLevel1 2 2 2 23" xfId="39713"/>
    <cellStyle name="SAPBEXHLevel1 2 2 2 24" xfId="39714"/>
    <cellStyle name="SAPBEXHLevel1 2 2 2 25" xfId="39715"/>
    <cellStyle name="SAPBEXHLevel1 2 2 2 26" xfId="39716"/>
    <cellStyle name="SAPBEXHLevel1 2 2 2 27" xfId="39717"/>
    <cellStyle name="SAPBEXHLevel1 2 2 2 28" xfId="48636"/>
    <cellStyle name="SAPBEXHLevel1 2 2 2 29" xfId="49356"/>
    <cellStyle name="SAPBEXHLevel1 2 2 2 3" xfId="39718"/>
    <cellStyle name="SAPBEXHLevel1 2 2 2 4" xfId="39719"/>
    <cellStyle name="SAPBEXHLevel1 2 2 2 5" xfId="39720"/>
    <cellStyle name="SAPBEXHLevel1 2 2 2 6" xfId="39721"/>
    <cellStyle name="SAPBEXHLevel1 2 2 2 7" xfId="39722"/>
    <cellStyle name="SAPBEXHLevel1 2 2 2 8" xfId="39723"/>
    <cellStyle name="SAPBEXHLevel1 2 2 2 9" xfId="39724"/>
    <cellStyle name="SAPBEXHLevel1 2 2 20" xfId="39725"/>
    <cellStyle name="SAPBEXHLevel1 2 2 21" xfId="39726"/>
    <cellStyle name="SAPBEXHLevel1 2 2 22" xfId="39727"/>
    <cellStyle name="SAPBEXHLevel1 2 2 23" xfId="39728"/>
    <cellStyle name="SAPBEXHLevel1 2 2 24" xfId="39729"/>
    <cellStyle name="SAPBEXHLevel1 2 2 25" xfId="39730"/>
    <cellStyle name="SAPBEXHLevel1 2 2 26" xfId="39731"/>
    <cellStyle name="SAPBEXHLevel1 2 2 27" xfId="39732"/>
    <cellStyle name="SAPBEXHLevel1 2 2 28" xfId="39733"/>
    <cellStyle name="SAPBEXHLevel1 2 2 29" xfId="39734"/>
    <cellStyle name="SAPBEXHLevel1 2 2 3" xfId="1057"/>
    <cellStyle name="SAPBEXHLevel1 2 2 3 10" xfId="39735"/>
    <cellStyle name="SAPBEXHLevel1 2 2 3 11" xfId="39736"/>
    <cellStyle name="SAPBEXHLevel1 2 2 3 12" xfId="39737"/>
    <cellStyle name="SAPBEXHLevel1 2 2 3 13" xfId="39738"/>
    <cellStyle name="SAPBEXHLevel1 2 2 3 14" xfId="39739"/>
    <cellStyle name="SAPBEXHLevel1 2 2 3 15" xfId="39740"/>
    <cellStyle name="SAPBEXHLevel1 2 2 3 16" xfId="39741"/>
    <cellStyle name="SAPBEXHLevel1 2 2 3 17" xfId="39742"/>
    <cellStyle name="SAPBEXHLevel1 2 2 3 18" xfId="39743"/>
    <cellStyle name="SAPBEXHLevel1 2 2 3 19" xfId="39744"/>
    <cellStyle name="SAPBEXHLevel1 2 2 3 2" xfId="2072"/>
    <cellStyle name="SAPBEXHLevel1 2 2 3 2 2" xfId="13698"/>
    <cellStyle name="SAPBEXHLevel1 2 2 3 2 2 2" xfId="13699"/>
    <cellStyle name="SAPBEXHLevel1 2 2 3 2 2 2 2" xfId="13700"/>
    <cellStyle name="SAPBEXHLevel1 2 2 3 2 2 2 2 2" xfId="13701"/>
    <cellStyle name="SAPBEXHLevel1 2 2 3 2 2 2 3" xfId="13702"/>
    <cellStyle name="SAPBEXHLevel1 2 2 3 2 2 3" xfId="13703"/>
    <cellStyle name="SAPBEXHLevel1 2 2 3 2 2 3 2" xfId="13704"/>
    <cellStyle name="SAPBEXHLevel1 2 2 3 2 2 3 2 2" xfId="13705"/>
    <cellStyle name="SAPBEXHLevel1 2 2 3 2 2 4" xfId="13706"/>
    <cellStyle name="SAPBEXHLevel1 2 2 3 2 2 4 2" xfId="13707"/>
    <cellStyle name="SAPBEXHLevel1 2 2 3 2 3" xfId="13708"/>
    <cellStyle name="SAPBEXHLevel1 2 2 3 2 3 2" xfId="13709"/>
    <cellStyle name="SAPBEXHLevel1 2 2 3 2 3 2 2" xfId="13710"/>
    <cellStyle name="SAPBEXHLevel1 2 2 3 2 3 3" xfId="13711"/>
    <cellStyle name="SAPBEXHLevel1 2 2 3 2 4" xfId="13712"/>
    <cellStyle name="SAPBEXHLevel1 2 2 3 2 4 2" xfId="13713"/>
    <cellStyle name="SAPBEXHLevel1 2 2 3 2 4 2 2" xfId="13714"/>
    <cellStyle name="SAPBEXHLevel1 2 2 3 2 5" xfId="13715"/>
    <cellStyle name="SAPBEXHLevel1 2 2 3 2 5 2" xfId="13716"/>
    <cellStyle name="SAPBEXHLevel1 2 2 3 2 6" xfId="39745"/>
    <cellStyle name="SAPBEXHLevel1 2 2 3 2 7" xfId="39746"/>
    <cellStyle name="SAPBEXHLevel1 2 2 3 2 8" xfId="49874"/>
    <cellStyle name="SAPBEXHLevel1 2 2 3 20" xfId="39747"/>
    <cellStyle name="SAPBEXHLevel1 2 2 3 21" xfId="39748"/>
    <cellStyle name="SAPBEXHLevel1 2 2 3 22" xfId="39749"/>
    <cellStyle name="SAPBEXHLevel1 2 2 3 23" xfId="39750"/>
    <cellStyle name="SAPBEXHLevel1 2 2 3 24" xfId="39751"/>
    <cellStyle name="SAPBEXHLevel1 2 2 3 25" xfId="39752"/>
    <cellStyle name="SAPBEXHLevel1 2 2 3 26" xfId="39753"/>
    <cellStyle name="SAPBEXHLevel1 2 2 3 27" xfId="39754"/>
    <cellStyle name="SAPBEXHLevel1 2 2 3 28" xfId="48637"/>
    <cellStyle name="SAPBEXHLevel1 2 2 3 29" xfId="49357"/>
    <cellStyle name="SAPBEXHLevel1 2 2 3 3" xfId="39755"/>
    <cellStyle name="SAPBEXHLevel1 2 2 3 4" xfId="39756"/>
    <cellStyle name="SAPBEXHLevel1 2 2 3 5" xfId="39757"/>
    <cellStyle name="SAPBEXHLevel1 2 2 3 6" xfId="39758"/>
    <cellStyle name="SAPBEXHLevel1 2 2 3 7" xfId="39759"/>
    <cellStyle name="SAPBEXHLevel1 2 2 3 8" xfId="39760"/>
    <cellStyle name="SAPBEXHLevel1 2 2 3 9" xfId="39761"/>
    <cellStyle name="SAPBEXHLevel1 2 2 30" xfId="39762"/>
    <cellStyle name="SAPBEXHLevel1 2 2 31" xfId="39763"/>
    <cellStyle name="SAPBEXHLevel1 2 2 32" xfId="39764"/>
    <cellStyle name="SAPBEXHLevel1 2 2 33" xfId="48638"/>
    <cellStyle name="SAPBEXHLevel1 2 2 34" xfId="49355"/>
    <cellStyle name="SAPBEXHLevel1 2 2 4" xfId="1058"/>
    <cellStyle name="SAPBEXHLevel1 2 2 4 10" xfId="39765"/>
    <cellStyle name="SAPBEXHLevel1 2 2 4 11" xfId="39766"/>
    <cellStyle name="SAPBEXHLevel1 2 2 4 12" xfId="39767"/>
    <cellStyle name="SAPBEXHLevel1 2 2 4 13" xfId="39768"/>
    <cellStyle name="SAPBEXHLevel1 2 2 4 14" xfId="39769"/>
    <cellStyle name="SAPBEXHLevel1 2 2 4 15" xfId="39770"/>
    <cellStyle name="SAPBEXHLevel1 2 2 4 16" xfId="39771"/>
    <cellStyle name="SAPBEXHLevel1 2 2 4 17" xfId="39772"/>
    <cellStyle name="SAPBEXHLevel1 2 2 4 18" xfId="39773"/>
    <cellStyle name="SAPBEXHLevel1 2 2 4 19" xfId="39774"/>
    <cellStyle name="SAPBEXHLevel1 2 2 4 2" xfId="2073"/>
    <cellStyle name="SAPBEXHLevel1 2 2 4 2 2" xfId="13717"/>
    <cellStyle name="SAPBEXHLevel1 2 2 4 2 2 2" xfId="13718"/>
    <cellStyle name="SAPBEXHLevel1 2 2 4 2 2 2 2" xfId="13719"/>
    <cellStyle name="SAPBEXHLevel1 2 2 4 2 2 2 2 2" xfId="13720"/>
    <cellStyle name="SAPBEXHLevel1 2 2 4 2 2 2 3" xfId="13721"/>
    <cellStyle name="SAPBEXHLevel1 2 2 4 2 2 3" xfId="13722"/>
    <cellStyle name="SAPBEXHLevel1 2 2 4 2 2 3 2" xfId="13723"/>
    <cellStyle name="SAPBEXHLevel1 2 2 4 2 2 3 2 2" xfId="13724"/>
    <cellStyle name="SAPBEXHLevel1 2 2 4 2 2 4" xfId="13725"/>
    <cellStyle name="SAPBEXHLevel1 2 2 4 2 2 4 2" xfId="13726"/>
    <cellStyle name="SAPBEXHLevel1 2 2 4 2 3" xfId="13727"/>
    <cellStyle name="SAPBEXHLevel1 2 2 4 2 3 2" xfId="13728"/>
    <cellStyle name="SAPBEXHLevel1 2 2 4 2 3 2 2" xfId="13729"/>
    <cellStyle name="SAPBEXHLevel1 2 2 4 2 3 3" xfId="13730"/>
    <cellStyle name="SAPBEXHLevel1 2 2 4 2 4" xfId="13731"/>
    <cellStyle name="SAPBEXHLevel1 2 2 4 2 4 2" xfId="13732"/>
    <cellStyle name="SAPBEXHLevel1 2 2 4 2 4 2 2" xfId="13733"/>
    <cellStyle name="SAPBEXHLevel1 2 2 4 2 5" xfId="13734"/>
    <cellStyle name="SAPBEXHLevel1 2 2 4 2 5 2" xfId="13735"/>
    <cellStyle name="SAPBEXHLevel1 2 2 4 2 6" xfId="39775"/>
    <cellStyle name="SAPBEXHLevel1 2 2 4 2 7" xfId="39776"/>
    <cellStyle name="SAPBEXHLevel1 2 2 4 2 8" xfId="49875"/>
    <cellStyle name="SAPBEXHLevel1 2 2 4 20" xfId="39777"/>
    <cellStyle name="SAPBEXHLevel1 2 2 4 21" xfId="39778"/>
    <cellStyle name="SAPBEXHLevel1 2 2 4 22" xfId="39779"/>
    <cellStyle name="SAPBEXHLevel1 2 2 4 23" xfId="39780"/>
    <cellStyle name="SAPBEXHLevel1 2 2 4 24" xfId="39781"/>
    <cellStyle name="SAPBEXHLevel1 2 2 4 25" xfId="39782"/>
    <cellStyle name="SAPBEXHLevel1 2 2 4 26" xfId="39783"/>
    <cellStyle name="SAPBEXHLevel1 2 2 4 27" xfId="39784"/>
    <cellStyle name="SAPBEXHLevel1 2 2 4 28" xfId="48639"/>
    <cellStyle name="SAPBEXHLevel1 2 2 4 29" xfId="49358"/>
    <cellStyle name="SAPBEXHLevel1 2 2 4 3" xfId="39785"/>
    <cellStyle name="SAPBEXHLevel1 2 2 4 4" xfId="39786"/>
    <cellStyle name="SAPBEXHLevel1 2 2 4 5" xfId="39787"/>
    <cellStyle name="SAPBEXHLevel1 2 2 4 6" xfId="39788"/>
    <cellStyle name="SAPBEXHLevel1 2 2 4 7" xfId="39789"/>
    <cellStyle name="SAPBEXHLevel1 2 2 4 8" xfId="39790"/>
    <cellStyle name="SAPBEXHLevel1 2 2 4 9" xfId="39791"/>
    <cellStyle name="SAPBEXHLevel1 2 2 5" xfId="1059"/>
    <cellStyle name="SAPBEXHLevel1 2 2 5 10" xfId="39792"/>
    <cellStyle name="SAPBEXHLevel1 2 2 5 11" xfId="39793"/>
    <cellStyle name="SAPBEXHLevel1 2 2 5 12" xfId="39794"/>
    <cellStyle name="SAPBEXHLevel1 2 2 5 13" xfId="39795"/>
    <cellStyle name="SAPBEXHLevel1 2 2 5 14" xfId="39796"/>
    <cellStyle name="SAPBEXHLevel1 2 2 5 15" xfId="39797"/>
    <cellStyle name="SAPBEXHLevel1 2 2 5 16" xfId="39798"/>
    <cellStyle name="SAPBEXHLevel1 2 2 5 17" xfId="39799"/>
    <cellStyle name="SAPBEXHLevel1 2 2 5 18" xfId="39800"/>
    <cellStyle name="SAPBEXHLevel1 2 2 5 19" xfId="39801"/>
    <cellStyle name="SAPBEXHLevel1 2 2 5 2" xfId="2074"/>
    <cellStyle name="SAPBEXHLevel1 2 2 5 2 2" xfId="13736"/>
    <cellStyle name="SAPBEXHLevel1 2 2 5 2 2 2" xfId="13737"/>
    <cellStyle name="SAPBEXHLevel1 2 2 5 2 2 2 2" xfId="13738"/>
    <cellStyle name="SAPBEXHLevel1 2 2 5 2 2 2 2 2" xfId="13739"/>
    <cellStyle name="SAPBEXHLevel1 2 2 5 2 2 2 3" xfId="13740"/>
    <cellStyle name="SAPBEXHLevel1 2 2 5 2 2 3" xfId="13741"/>
    <cellStyle name="SAPBEXHLevel1 2 2 5 2 2 3 2" xfId="13742"/>
    <cellStyle name="SAPBEXHLevel1 2 2 5 2 2 3 2 2" xfId="13743"/>
    <cellStyle name="SAPBEXHLevel1 2 2 5 2 2 4" xfId="13744"/>
    <cellStyle name="SAPBEXHLevel1 2 2 5 2 2 4 2" xfId="13745"/>
    <cellStyle name="SAPBEXHLevel1 2 2 5 2 3" xfId="13746"/>
    <cellStyle name="SAPBEXHLevel1 2 2 5 2 3 2" xfId="13747"/>
    <cellStyle name="SAPBEXHLevel1 2 2 5 2 3 2 2" xfId="13748"/>
    <cellStyle name="SAPBEXHLevel1 2 2 5 2 3 3" xfId="13749"/>
    <cellStyle name="SAPBEXHLevel1 2 2 5 2 4" xfId="13750"/>
    <cellStyle name="SAPBEXHLevel1 2 2 5 2 4 2" xfId="13751"/>
    <cellStyle name="SAPBEXHLevel1 2 2 5 2 4 2 2" xfId="13752"/>
    <cellStyle name="SAPBEXHLevel1 2 2 5 2 5" xfId="13753"/>
    <cellStyle name="SAPBEXHLevel1 2 2 5 2 5 2" xfId="13754"/>
    <cellStyle name="SAPBEXHLevel1 2 2 5 2 6" xfId="39802"/>
    <cellStyle name="SAPBEXHLevel1 2 2 5 2 7" xfId="39803"/>
    <cellStyle name="SAPBEXHLevel1 2 2 5 2 8" xfId="49876"/>
    <cellStyle name="SAPBEXHLevel1 2 2 5 20" xfId="39804"/>
    <cellStyle name="SAPBEXHLevel1 2 2 5 21" xfId="39805"/>
    <cellStyle name="SAPBEXHLevel1 2 2 5 22" xfId="39806"/>
    <cellStyle name="SAPBEXHLevel1 2 2 5 23" xfId="39807"/>
    <cellStyle name="SAPBEXHLevel1 2 2 5 24" xfId="39808"/>
    <cellStyle name="SAPBEXHLevel1 2 2 5 25" xfId="39809"/>
    <cellStyle name="SAPBEXHLevel1 2 2 5 26" xfId="39810"/>
    <cellStyle name="SAPBEXHLevel1 2 2 5 27" xfId="39811"/>
    <cellStyle name="SAPBEXHLevel1 2 2 5 28" xfId="48640"/>
    <cellStyle name="SAPBEXHLevel1 2 2 5 29" xfId="49359"/>
    <cellStyle name="SAPBEXHLevel1 2 2 5 3" xfId="39812"/>
    <cellStyle name="SAPBEXHLevel1 2 2 5 4" xfId="39813"/>
    <cellStyle name="SAPBEXHLevel1 2 2 5 5" xfId="39814"/>
    <cellStyle name="SAPBEXHLevel1 2 2 5 6" xfId="39815"/>
    <cellStyle name="SAPBEXHLevel1 2 2 5 7" xfId="39816"/>
    <cellStyle name="SAPBEXHLevel1 2 2 5 8" xfId="39817"/>
    <cellStyle name="SAPBEXHLevel1 2 2 5 9" xfId="39818"/>
    <cellStyle name="SAPBEXHLevel1 2 2 6" xfId="1060"/>
    <cellStyle name="SAPBEXHLevel1 2 2 6 10" xfId="39819"/>
    <cellStyle name="SAPBEXHLevel1 2 2 6 11" xfId="39820"/>
    <cellStyle name="SAPBEXHLevel1 2 2 6 12" xfId="39821"/>
    <cellStyle name="SAPBEXHLevel1 2 2 6 13" xfId="39822"/>
    <cellStyle name="SAPBEXHLevel1 2 2 6 14" xfId="39823"/>
    <cellStyle name="SAPBEXHLevel1 2 2 6 15" xfId="39824"/>
    <cellStyle name="SAPBEXHLevel1 2 2 6 16" xfId="39825"/>
    <cellStyle name="SAPBEXHLevel1 2 2 6 17" xfId="39826"/>
    <cellStyle name="SAPBEXHLevel1 2 2 6 18" xfId="39827"/>
    <cellStyle name="SAPBEXHLevel1 2 2 6 19" xfId="39828"/>
    <cellStyle name="SAPBEXHLevel1 2 2 6 2" xfId="2075"/>
    <cellStyle name="SAPBEXHLevel1 2 2 6 2 2" xfId="13755"/>
    <cellStyle name="SAPBEXHLevel1 2 2 6 2 2 2" xfId="13756"/>
    <cellStyle name="SAPBEXHLevel1 2 2 6 2 2 2 2" xfId="13757"/>
    <cellStyle name="SAPBEXHLevel1 2 2 6 2 2 2 2 2" xfId="13758"/>
    <cellStyle name="SAPBEXHLevel1 2 2 6 2 2 2 3" xfId="13759"/>
    <cellStyle name="SAPBEXHLevel1 2 2 6 2 2 3" xfId="13760"/>
    <cellStyle name="SAPBEXHLevel1 2 2 6 2 2 3 2" xfId="13761"/>
    <cellStyle name="SAPBEXHLevel1 2 2 6 2 2 3 2 2" xfId="13762"/>
    <cellStyle name="SAPBEXHLevel1 2 2 6 2 2 4" xfId="13763"/>
    <cellStyle name="SAPBEXHLevel1 2 2 6 2 2 4 2" xfId="13764"/>
    <cellStyle name="SAPBEXHLevel1 2 2 6 2 3" xfId="13765"/>
    <cellStyle name="SAPBEXHLevel1 2 2 6 2 3 2" xfId="13766"/>
    <cellStyle name="SAPBEXHLevel1 2 2 6 2 3 2 2" xfId="13767"/>
    <cellStyle name="SAPBEXHLevel1 2 2 6 2 3 3" xfId="13768"/>
    <cellStyle name="SAPBEXHLevel1 2 2 6 2 4" xfId="13769"/>
    <cellStyle name="SAPBEXHLevel1 2 2 6 2 4 2" xfId="13770"/>
    <cellStyle name="SAPBEXHLevel1 2 2 6 2 4 2 2" xfId="13771"/>
    <cellStyle name="SAPBEXHLevel1 2 2 6 2 5" xfId="13772"/>
    <cellStyle name="SAPBEXHLevel1 2 2 6 2 5 2" xfId="13773"/>
    <cellStyle name="SAPBEXHLevel1 2 2 6 2 6" xfId="39829"/>
    <cellStyle name="SAPBEXHLevel1 2 2 6 2 7" xfId="39830"/>
    <cellStyle name="SAPBEXHLevel1 2 2 6 2 8" xfId="49877"/>
    <cellStyle name="SAPBEXHLevel1 2 2 6 20" xfId="39831"/>
    <cellStyle name="SAPBEXHLevel1 2 2 6 21" xfId="39832"/>
    <cellStyle name="SAPBEXHLevel1 2 2 6 22" xfId="39833"/>
    <cellStyle name="SAPBEXHLevel1 2 2 6 23" xfId="39834"/>
    <cellStyle name="SAPBEXHLevel1 2 2 6 24" xfId="39835"/>
    <cellStyle name="SAPBEXHLevel1 2 2 6 25" xfId="39836"/>
    <cellStyle name="SAPBEXHLevel1 2 2 6 26" xfId="39837"/>
    <cellStyle name="SAPBEXHLevel1 2 2 6 27" xfId="39838"/>
    <cellStyle name="SAPBEXHLevel1 2 2 6 28" xfId="48641"/>
    <cellStyle name="SAPBEXHLevel1 2 2 6 29" xfId="49360"/>
    <cellStyle name="SAPBEXHLevel1 2 2 6 3" xfId="39839"/>
    <cellStyle name="SAPBEXHLevel1 2 2 6 4" xfId="39840"/>
    <cellStyle name="SAPBEXHLevel1 2 2 6 5" xfId="39841"/>
    <cellStyle name="SAPBEXHLevel1 2 2 6 6" xfId="39842"/>
    <cellStyle name="SAPBEXHLevel1 2 2 6 7" xfId="39843"/>
    <cellStyle name="SAPBEXHLevel1 2 2 6 8" xfId="39844"/>
    <cellStyle name="SAPBEXHLevel1 2 2 6 9" xfId="39845"/>
    <cellStyle name="SAPBEXHLevel1 2 2 7" xfId="2076"/>
    <cellStyle name="SAPBEXHLevel1 2 2 7 2" xfId="13774"/>
    <cellStyle name="SAPBEXHLevel1 2 2 7 2 2" xfId="13775"/>
    <cellStyle name="SAPBEXHLevel1 2 2 7 2 2 2" xfId="13776"/>
    <cellStyle name="SAPBEXHLevel1 2 2 7 2 2 2 2" xfId="13777"/>
    <cellStyle name="SAPBEXHLevel1 2 2 7 2 2 3" xfId="13778"/>
    <cellStyle name="SAPBEXHLevel1 2 2 7 2 3" xfId="13779"/>
    <cellStyle name="SAPBEXHLevel1 2 2 7 2 3 2" xfId="13780"/>
    <cellStyle name="SAPBEXHLevel1 2 2 7 2 3 2 2" xfId="13781"/>
    <cellStyle name="SAPBEXHLevel1 2 2 7 2 4" xfId="13782"/>
    <cellStyle name="SAPBEXHLevel1 2 2 7 2 4 2" xfId="13783"/>
    <cellStyle name="SAPBEXHLevel1 2 2 7 3" xfId="13784"/>
    <cellStyle name="SAPBEXHLevel1 2 2 7 3 2" xfId="13785"/>
    <cellStyle name="SAPBEXHLevel1 2 2 7 3 2 2" xfId="13786"/>
    <cellStyle name="SAPBEXHLevel1 2 2 7 3 3" xfId="13787"/>
    <cellStyle name="SAPBEXHLevel1 2 2 7 4" xfId="13788"/>
    <cellStyle name="SAPBEXHLevel1 2 2 7 4 2" xfId="13789"/>
    <cellStyle name="SAPBEXHLevel1 2 2 7 4 2 2" xfId="13790"/>
    <cellStyle name="SAPBEXHLevel1 2 2 7 5" xfId="13791"/>
    <cellStyle name="SAPBEXHLevel1 2 2 7 5 2" xfId="13792"/>
    <cellStyle name="SAPBEXHLevel1 2 2 7 6" xfId="39846"/>
    <cellStyle name="SAPBEXHLevel1 2 2 7 7" xfId="39847"/>
    <cellStyle name="SAPBEXHLevel1 2 2 7 8" xfId="49872"/>
    <cellStyle name="SAPBEXHLevel1 2 2 8" xfId="39848"/>
    <cellStyle name="SAPBEXHLevel1 2 2 9" xfId="39849"/>
    <cellStyle name="SAPBEXHLevel1 2 20" xfId="39850"/>
    <cellStyle name="SAPBEXHLevel1 2 21" xfId="39851"/>
    <cellStyle name="SAPBEXHLevel1 2 22" xfId="39852"/>
    <cellStyle name="SAPBEXHLevel1 2 23" xfId="39853"/>
    <cellStyle name="SAPBEXHLevel1 2 24" xfId="39854"/>
    <cellStyle name="SAPBEXHLevel1 2 25" xfId="39855"/>
    <cellStyle name="SAPBEXHLevel1 2 26" xfId="39856"/>
    <cellStyle name="SAPBEXHLevel1 2 27" xfId="39857"/>
    <cellStyle name="SAPBEXHLevel1 2 28" xfId="39858"/>
    <cellStyle name="SAPBEXHLevel1 2 29" xfId="39859"/>
    <cellStyle name="SAPBEXHLevel1 2 3" xfId="1061"/>
    <cellStyle name="SAPBEXHLevel1 2 3 10" xfId="39860"/>
    <cellStyle name="SAPBEXHLevel1 2 3 11" xfId="39861"/>
    <cellStyle name="SAPBEXHLevel1 2 3 12" xfId="39862"/>
    <cellStyle name="SAPBEXHLevel1 2 3 13" xfId="39863"/>
    <cellStyle name="SAPBEXHLevel1 2 3 14" xfId="39864"/>
    <cellStyle name="SAPBEXHLevel1 2 3 15" xfId="39865"/>
    <cellStyle name="SAPBEXHLevel1 2 3 16" xfId="39866"/>
    <cellStyle name="SAPBEXHLevel1 2 3 17" xfId="39867"/>
    <cellStyle name="SAPBEXHLevel1 2 3 18" xfId="39868"/>
    <cellStyle name="SAPBEXHLevel1 2 3 19" xfId="39869"/>
    <cellStyle name="SAPBEXHLevel1 2 3 2" xfId="2077"/>
    <cellStyle name="SAPBEXHLevel1 2 3 2 2" xfId="13793"/>
    <cellStyle name="SAPBEXHLevel1 2 3 2 2 2" xfId="13794"/>
    <cellStyle name="SAPBEXHLevel1 2 3 2 2 2 2" xfId="13795"/>
    <cellStyle name="SAPBEXHLevel1 2 3 2 2 2 2 2" xfId="13796"/>
    <cellStyle name="SAPBEXHLevel1 2 3 2 2 2 3" xfId="13797"/>
    <cellStyle name="SAPBEXHLevel1 2 3 2 2 3" xfId="13798"/>
    <cellStyle name="SAPBEXHLevel1 2 3 2 2 3 2" xfId="13799"/>
    <cellStyle name="SAPBEXHLevel1 2 3 2 2 3 2 2" xfId="13800"/>
    <cellStyle name="SAPBEXHLevel1 2 3 2 2 4" xfId="13801"/>
    <cellStyle name="SAPBEXHLevel1 2 3 2 2 4 2" xfId="13802"/>
    <cellStyle name="SAPBEXHLevel1 2 3 2 3" xfId="13803"/>
    <cellStyle name="SAPBEXHLevel1 2 3 2 3 2" xfId="13804"/>
    <cellStyle name="SAPBEXHLevel1 2 3 2 3 2 2" xfId="13805"/>
    <cellStyle name="SAPBEXHLevel1 2 3 2 3 3" xfId="13806"/>
    <cellStyle name="SAPBEXHLevel1 2 3 2 4" xfId="13807"/>
    <cellStyle name="SAPBEXHLevel1 2 3 2 4 2" xfId="13808"/>
    <cellStyle name="SAPBEXHLevel1 2 3 2 4 2 2" xfId="13809"/>
    <cellStyle name="SAPBEXHLevel1 2 3 2 5" xfId="13810"/>
    <cellStyle name="SAPBEXHLevel1 2 3 2 5 2" xfId="13811"/>
    <cellStyle name="SAPBEXHLevel1 2 3 2 6" xfId="39870"/>
    <cellStyle name="SAPBEXHLevel1 2 3 2 7" xfId="39871"/>
    <cellStyle name="SAPBEXHLevel1 2 3 2 8" xfId="49878"/>
    <cellStyle name="SAPBEXHLevel1 2 3 20" xfId="39872"/>
    <cellStyle name="SAPBEXHLevel1 2 3 21" xfId="39873"/>
    <cellStyle name="SAPBEXHLevel1 2 3 22" xfId="39874"/>
    <cellStyle name="SAPBEXHLevel1 2 3 23" xfId="39875"/>
    <cellStyle name="SAPBEXHLevel1 2 3 24" xfId="39876"/>
    <cellStyle name="SAPBEXHLevel1 2 3 25" xfId="39877"/>
    <cellStyle name="SAPBEXHLevel1 2 3 26" xfId="39878"/>
    <cellStyle name="SAPBEXHLevel1 2 3 27" xfId="39879"/>
    <cellStyle name="SAPBEXHLevel1 2 3 28" xfId="48642"/>
    <cellStyle name="SAPBEXHLevel1 2 3 29" xfId="49361"/>
    <cellStyle name="SAPBEXHLevel1 2 3 3" xfId="39880"/>
    <cellStyle name="SAPBEXHLevel1 2 3 4" xfId="39881"/>
    <cellStyle name="SAPBEXHLevel1 2 3 5" xfId="39882"/>
    <cellStyle name="SAPBEXHLevel1 2 3 6" xfId="39883"/>
    <cellStyle name="SAPBEXHLevel1 2 3 7" xfId="39884"/>
    <cellStyle name="SAPBEXHLevel1 2 3 8" xfId="39885"/>
    <cellStyle name="SAPBEXHLevel1 2 3 9" xfId="39886"/>
    <cellStyle name="SAPBEXHLevel1 2 30" xfId="39887"/>
    <cellStyle name="SAPBEXHLevel1 2 31" xfId="39888"/>
    <cellStyle name="SAPBEXHLevel1 2 32" xfId="39889"/>
    <cellStyle name="SAPBEXHLevel1 2 33" xfId="48643"/>
    <cellStyle name="SAPBEXHLevel1 2 34" xfId="49354"/>
    <cellStyle name="SAPBEXHLevel1 2 4" xfId="1062"/>
    <cellStyle name="SAPBEXHLevel1 2 4 10" xfId="39890"/>
    <cellStyle name="SAPBEXHLevel1 2 4 11" xfId="39891"/>
    <cellStyle name="SAPBEXHLevel1 2 4 12" xfId="39892"/>
    <cellStyle name="SAPBEXHLevel1 2 4 13" xfId="39893"/>
    <cellStyle name="SAPBEXHLevel1 2 4 14" xfId="39894"/>
    <cellStyle name="SAPBEXHLevel1 2 4 15" xfId="39895"/>
    <cellStyle name="SAPBEXHLevel1 2 4 16" xfId="39896"/>
    <cellStyle name="SAPBEXHLevel1 2 4 17" xfId="39897"/>
    <cellStyle name="SAPBEXHLevel1 2 4 18" xfId="39898"/>
    <cellStyle name="SAPBEXHLevel1 2 4 19" xfId="39899"/>
    <cellStyle name="SAPBEXHLevel1 2 4 2" xfId="2078"/>
    <cellStyle name="SAPBEXHLevel1 2 4 2 2" xfId="13812"/>
    <cellStyle name="SAPBEXHLevel1 2 4 2 2 2" xfId="13813"/>
    <cellStyle name="SAPBEXHLevel1 2 4 2 2 2 2" xfId="13814"/>
    <cellStyle name="SAPBEXHLevel1 2 4 2 2 2 2 2" xfId="13815"/>
    <cellStyle name="SAPBEXHLevel1 2 4 2 2 2 3" xfId="13816"/>
    <cellStyle name="SAPBEXHLevel1 2 4 2 2 3" xfId="13817"/>
    <cellStyle name="SAPBEXHLevel1 2 4 2 2 3 2" xfId="13818"/>
    <cellStyle name="SAPBEXHLevel1 2 4 2 2 3 2 2" xfId="13819"/>
    <cellStyle name="SAPBEXHLevel1 2 4 2 2 4" xfId="13820"/>
    <cellStyle name="SAPBEXHLevel1 2 4 2 2 4 2" xfId="13821"/>
    <cellStyle name="SAPBEXHLevel1 2 4 2 3" xfId="13822"/>
    <cellStyle name="SAPBEXHLevel1 2 4 2 3 2" xfId="13823"/>
    <cellStyle name="SAPBEXHLevel1 2 4 2 3 2 2" xfId="13824"/>
    <cellStyle name="SAPBEXHLevel1 2 4 2 3 3" xfId="13825"/>
    <cellStyle name="SAPBEXHLevel1 2 4 2 4" xfId="13826"/>
    <cellStyle name="SAPBEXHLevel1 2 4 2 4 2" xfId="13827"/>
    <cellStyle name="SAPBEXHLevel1 2 4 2 4 2 2" xfId="13828"/>
    <cellStyle name="SAPBEXHLevel1 2 4 2 5" xfId="13829"/>
    <cellStyle name="SAPBEXHLevel1 2 4 2 5 2" xfId="13830"/>
    <cellStyle name="SAPBEXHLevel1 2 4 2 6" xfId="39900"/>
    <cellStyle name="SAPBEXHLevel1 2 4 2 7" xfId="39901"/>
    <cellStyle name="SAPBEXHLevel1 2 4 2 8" xfId="49879"/>
    <cellStyle name="SAPBEXHLevel1 2 4 20" xfId="39902"/>
    <cellStyle name="SAPBEXHLevel1 2 4 21" xfId="39903"/>
    <cellStyle name="SAPBEXHLevel1 2 4 22" xfId="39904"/>
    <cellStyle name="SAPBEXHLevel1 2 4 23" xfId="39905"/>
    <cellStyle name="SAPBEXHLevel1 2 4 24" xfId="39906"/>
    <cellStyle name="SAPBEXHLevel1 2 4 25" xfId="39907"/>
    <cellStyle name="SAPBEXHLevel1 2 4 26" xfId="39908"/>
    <cellStyle name="SAPBEXHLevel1 2 4 27" xfId="39909"/>
    <cellStyle name="SAPBEXHLevel1 2 4 28" xfId="48644"/>
    <cellStyle name="SAPBEXHLevel1 2 4 29" xfId="49362"/>
    <cellStyle name="SAPBEXHLevel1 2 4 3" xfId="39910"/>
    <cellStyle name="SAPBEXHLevel1 2 4 4" xfId="39911"/>
    <cellStyle name="SAPBEXHLevel1 2 4 5" xfId="39912"/>
    <cellStyle name="SAPBEXHLevel1 2 4 6" xfId="39913"/>
    <cellStyle name="SAPBEXHLevel1 2 4 7" xfId="39914"/>
    <cellStyle name="SAPBEXHLevel1 2 4 8" xfId="39915"/>
    <cellStyle name="SAPBEXHLevel1 2 4 9" xfId="39916"/>
    <cellStyle name="SAPBEXHLevel1 2 5" xfId="1063"/>
    <cellStyle name="SAPBEXHLevel1 2 5 10" xfId="39917"/>
    <cellStyle name="SAPBEXHLevel1 2 5 11" xfId="39918"/>
    <cellStyle name="SAPBEXHLevel1 2 5 12" xfId="39919"/>
    <cellStyle name="SAPBEXHLevel1 2 5 13" xfId="39920"/>
    <cellStyle name="SAPBEXHLevel1 2 5 14" xfId="39921"/>
    <cellStyle name="SAPBEXHLevel1 2 5 15" xfId="39922"/>
    <cellStyle name="SAPBEXHLevel1 2 5 16" xfId="39923"/>
    <cellStyle name="SAPBEXHLevel1 2 5 17" xfId="39924"/>
    <cellStyle name="SAPBEXHLevel1 2 5 18" xfId="39925"/>
    <cellStyle name="SAPBEXHLevel1 2 5 19" xfId="39926"/>
    <cellStyle name="SAPBEXHLevel1 2 5 2" xfId="2079"/>
    <cellStyle name="SAPBEXHLevel1 2 5 2 2" xfId="13831"/>
    <cellStyle name="SAPBEXHLevel1 2 5 2 2 2" xfId="13832"/>
    <cellStyle name="SAPBEXHLevel1 2 5 2 2 2 2" xfId="13833"/>
    <cellStyle name="SAPBEXHLevel1 2 5 2 2 2 2 2" xfId="13834"/>
    <cellStyle name="SAPBEXHLevel1 2 5 2 2 2 3" xfId="13835"/>
    <cellStyle name="SAPBEXHLevel1 2 5 2 2 3" xfId="13836"/>
    <cellStyle name="SAPBEXHLevel1 2 5 2 2 3 2" xfId="13837"/>
    <cellStyle name="SAPBEXHLevel1 2 5 2 2 3 2 2" xfId="13838"/>
    <cellStyle name="SAPBEXHLevel1 2 5 2 2 4" xfId="13839"/>
    <cellStyle name="SAPBEXHLevel1 2 5 2 2 4 2" xfId="13840"/>
    <cellStyle name="SAPBEXHLevel1 2 5 2 3" xfId="13841"/>
    <cellStyle name="SAPBEXHLevel1 2 5 2 3 2" xfId="13842"/>
    <cellStyle name="SAPBEXHLevel1 2 5 2 3 2 2" xfId="13843"/>
    <cellStyle name="SAPBEXHLevel1 2 5 2 3 3" xfId="13844"/>
    <cellStyle name="SAPBEXHLevel1 2 5 2 4" xfId="13845"/>
    <cellStyle name="SAPBEXHLevel1 2 5 2 4 2" xfId="13846"/>
    <cellStyle name="SAPBEXHLevel1 2 5 2 4 2 2" xfId="13847"/>
    <cellStyle name="SAPBEXHLevel1 2 5 2 5" xfId="13848"/>
    <cellStyle name="SAPBEXHLevel1 2 5 2 5 2" xfId="13849"/>
    <cellStyle name="SAPBEXHLevel1 2 5 2 6" xfId="39927"/>
    <cellStyle name="SAPBEXHLevel1 2 5 2 7" xfId="39928"/>
    <cellStyle name="SAPBEXHLevel1 2 5 2 8" xfId="49880"/>
    <cellStyle name="SAPBEXHLevel1 2 5 20" xfId="39929"/>
    <cellStyle name="SAPBEXHLevel1 2 5 21" xfId="39930"/>
    <cellStyle name="SAPBEXHLevel1 2 5 22" xfId="39931"/>
    <cellStyle name="SAPBEXHLevel1 2 5 23" xfId="39932"/>
    <cellStyle name="SAPBEXHLevel1 2 5 24" xfId="39933"/>
    <cellStyle name="SAPBEXHLevel1 2 5 25" xfId="39934"/>
    <cellStyle name="SAPBEXHLevel1 2 5 26" xfId="39935"/>
    <cellStyle name="SAPBEXHLevel1 2 5 27" xfId="39936"/>
    <cellStyle name="SAPBEXHLevel1 2 5 28" xfId="48645"/>
    <cellStyle name="SAPBEXHLevel1 2 5 29" xfId="49363"/>
    <cellStyle name="SAPBEXHLevel1 2 5 3" xfId="39937"/>
    <cellStyle name="SAPBEXHLevel1 2 5 4" xfId="39938"/>
    <cellStyle name="SAPBEXHLevel1 2 5 5" xfId="39939"/>
    <cellStyle name="SAPBEXHLevel1 2 5 6" xfId="39940"/>
    <cellStyle name="SAPBEXHLevel1 2 5 7" xfId="39941"/>
    <cellStyle name="SAPBEXHLevel1 2 5 8" xfId="39942"/>
    <cellStyle name="SAPBEXHLevel1 2 5 9" xfId="39943"/>
    <cellStyle name="SAPBEXHLevel1 2 6" xfId="1064"/>
    <cellStyle name="SAPBEXHLevel1 2 6 10" xfId="39944"/>
    <cellStyle name="SAPBEXHLevel1 2 6 11" xfId="39945"/>
    <cellStyle name="SAPBEXHLevel1 2 6 12" xfId="39946"/>
    <cellStyle name="SAPBEXHLevel1 2 6 13" xfId="39947"/>
    <cellStyle name="SAPBEXHLevel1 2 6 14" xfId="39948"/>
    <cellStyle name="SAPBEXHLevel1 2 6 15" xfId="39949"/>
    <cellStyle name="SAPBEXHLevel1 2 6 16" xfId="39950"/>
    <cellStyle name="SAPBEXHLevel1 2 6 17" xfId="39951"/>
    <cellStyle name="SAPBEXHLevel1 2 6 18" xfId="39952"/>
    <cellStyle name="SAPBEXHLevel1 2 6 19" xfId="39953"/>
    <cellStyle name="SAPBEXHLevel1 2 6 2" xfId="2080"/>
    <cellStyle name="SAPBEXHLevel1 2 6 2 2" xfId="13850"/>
    <cellStyle name="SAPBEXHLevel1 2 6 2 2 2" xfId="13851"/>
    <cellStyle name="SAPBEXHLevel1 2 6 2 2 2 2" xfId="13852"/>
    <cellStyle name="SAPBEXHLevel1 2 6 2 2 2 2 2" xfId="13853"/>
    <cellStyle name="SAPBEXHLevel1 2 6 2 2 2 3" xfId="13854"/>
    <cellStyle name="SAPBEXHLevel1 2 6 2 2 3" xfId="13855"/>
    <cellStyle name="SAPBEXHLevel1 2 6 2 2 3 2" xfId="13856"/>
    <cellStyle name="SAPBEXHLevel1 2 6 2 2 3 2 2" xfId="13857"/>
    <cellStyle name="SAPBEXHLevel1 2 6 2 2 4" xfId="13858"/>
    <cellStyle name="SAPBEXHLevel1 2 6 2 2 4 2" xfId="13859"/>
    <cellStyle name="SAPBEXHLevel1 2 6 2 3" xfId="13860"/>
    <cellStyle name="SAPBEXHLevel1 2 6 2 3 2" xfId="13861"/>
    <cellStyle name="SAPBEXHLevel1 2 6 2 3 2 2" xfId="13862"/>
    <cellStyle name="SAPBEXHLevel1 2 6 2 3 3" xfId="13863"/>
    <cellStyle name="SAPBEXHLevel1 2 6 2 4" xfId="13864"/>
    <cellStyle name="SAPBEXHLevel1 2 6 2 4 2" xfId="13865"/>
    <cellStyle name="SAPBEXHLevel1 2 6 2 4 2 2" xfId="13866"/>
    <cellStyle name="SAPBEXHLevel1 2 6 2 5" xfId="13867"/>
    <cellStyle name="SAPBEXHLevel1 2 6 2 5 2" xfId="13868"/>
    <cellStyle name="SAPBEXHLevel1 2 6 2 6" xfId="39954"/>
    <cellStyle name="SAPBEXHLevel1 2 6 2 7" xfId="39955"/>
    <cellStyle name="SAPBEXHLevel1 2 6 2 8" xfId="49881"/>
    <cellStyle name="SAPBEXHLevel1 2 6 20" xfId="39956"/>
    <cellStyle name="SAPBEXHLevel1 2 6 21" xfId="39957"/>
    <cellStyle name="SAPBEXHLevel1 2 6 22" xfId="39958"/>
    <cellStyle name="SAPBEXHLevel1 2 6 23" xfId="39959"/>
    <cellStyle name="SAPBEXHLevel1 2 6 24" xfId="39960"/>
    <cellStyle name="SAPBEXHLevel1 2 6 25" xfId="39961"/>
    <cellStyle name="SAPBEXHLevel1 2 6 26" xfId="39962"/>
    <cellStyle name="SAPBEXHLevel1 2 6 27" xfId="39963"/>
    <cellStyle name="SAPBEXHLevel1 2 6 28" xfId="48646"/>
    <cellStyle name="SAPBEXHLevel1 2 6 29" xfId="49364"/>
    <cellStyle name="SAPBEXHLevel1 2 6 3" xfId="39964"/>
    <cellStyle name="SAPBEXHLevel1 2 6 4" xfId="39965"/>
    <cellStyle name="SAPBEXHLevel1 2 6 5" xfId="39966"/>
    <cellStyle name="SAPBEXHLevel1 2 6 6" xfId="39967"/>
    <cellStyle name="SAPBEXHLevel1 2 6 7" xfId="39968"/>
    <cellStyle name="SAPBEXHLevel1 2 6 8" xfId="39969"/>
    <cellStyle name="SAPBEXHLevel1 2 6 9" xfId="39970"/>
    <cellStyle name="SAPBEXHLevel1 2 7" xfId="2081"/>
    <cellStyle name="SAPBEXHLevel1 2 7 2" xfId="13869"/>
    <cellStyle name="SAPBEXHLevel1 2 7 2 2" xfId="13870"/>
    <cellStyle name="SAPBEXHLevel1 2 7 2 2 2" xfId="13871"/>
    <cellStyle name="SAPBEXHLevel1 2 7 2 2 2 2" xfId="13872"/>
    <cellStyle name="SAPBEXHLevel1 2 7 2 2 3" xfId="13873"/>
    <cellStyle name="SAPBEXHLevel1 2 7 2 3" xfId="13874"/>
    <cellStyle name="SAPBEXHLevel1 2 7 2 3 2" xfId="13875"/>
    <cellStyle name="SAPBEXHLevel1 2 7 2 3 2 2" xfId="13876"/>
    <cellStyle name="SAPBEXHLevel1 2 7 2 4" xfId="13877"/>
    <cellStyle name="SAPBEXHLevel1 2 7 2 4 2" xfId="13878"/>
    <cellStyle name="SAPBEXHLevel1 2 7 3" xfId="13879"/>
    <cellStyle name="SAPBEXHLevel1 2 7 3 2" xfId="13880"/>
    <cellStyle name="SAPBEXHLevel1 2 7 3 2 2" xfId="13881"/>
    <cellStyle name="SAPBEXHLevel1 2 7 3 3" xfId="13882"/>
    <cellStyle name="SAPBEXHLevel1 2 7 4" xfId="13883"/>
    <cellStyle name="SAPBEXHLevel1 2 7 4 2" xfId="13884"/>
    <cellStyle name="SAPBEXHLevel1 2 7 4 2 2" xfId="13885"/>
    <cellStyle name="SAPBEXHLevel1 2 7 5" xfId="13886"/>
    <cellStyle name="SAPBEXHLevel1 2 7 5 2" xfId="13887"/>
    <cellStyle name="SAPBEXHLevel1 2 7 6" xfId="39971"/>
    <cellStyle name="SAPBEXHLevel1 2 7 7" xfId="39972"/>
    <cellStyle name="SAPBEXHLevel1 2 7 8" xfId="49871"/>
    <cellStyle name="SAPBEXHLevel1 2 8" xfId="39973"/>
    <cellStyle name="SAPBEXHLevel1 2 9" xfId="39974"/>
    <cellStyle name="SAPBEXHLevel1 20" xfId="39975"/>
    <cellStyle name="SAPBEXHLevel1 21" xfId="39976"/>
    <cellStyle name="SAPBEXHLevel1 22" xfId="39977"/>
    <cellStyle name="SAPBEXHLevel1 23" xfId="39978"/>
    <cellStyle name="SAPBEXHLevel1 24" xfId="39979"/>
    <cellStyle name="SAPBEXHLevel1 25" xfId="39980"/>
    <cellStyle name="SAPBEXHLevel1 26" xfId="39981"/>
    <cellStyle name="SAPBEXHLevel1 27" xfId="39982"/>
    <cellStyle name="SAPBEXHLevel1 28" xfId="39983"/>
    <cellStyle name="SAPBEXHLevel1 29" xfId="39984"/>
    <cellStyle name="SAPBEXHLevel1 3" xfId="542"/>
    <cellStyle name="SAPBEXHLevel1 3 10" xfId="39985"/>
    <cellStyle name="SAPBEXHLevel1 3 11" xfId="39986"/>
    <cellStyle name="SAPBEXHLevel1 3 12" xfId="39987"/>
    <cellStyle name="SAPBEXHLevel1 3 13" xfId="39988"/>
    <cellStyle name="SAPBEXHLevel1 3 14" xfId="39989"/>
    <cellStyle name="SAPBEXHLevel1 3 15" xfId="39990"/>
    <cellStyle name="SAPBEXHLevel1 3 16" xfId="39991"/>
    <cellStyle name="SAPBEXHLevel1 3 17" xfId="39992"/>
    <cellStyle name="SAPBEXHLevel1 3 18" xfId="39993"/>
    <cellStyle name="SAPBEXHLevel1 3 19" xfId="39994"/>
    <cellStyle name="SAPBEXHLevel1 3 2" xfId="1065"/>
    <cellStyle name="SAPBEXHLevel1 3 2 10" xfId="39995"/>
    <cellStyle name="SAPBEXHLevel1 3 2 11" xfId="39996"/>
    <cellStyle name="SAPBEXHLevel1 3 2 12" xfId="39997"/>
    <cellStyle name="SAPBEXHLevel1 3 2 13" xfId="39998"/>
    <cellStyle name="SAPBEXHLevel1 3 2 14" xfId="39999"/>
    <cellStyle name="SAPBEXHLevel1 3 2 15" xfId="40000"/>
    <cellStyle name="SAPBEXHLevel1 3 2 16" xfId="40001"/>
    <cellStyle name="SAPBEXHLevel1 3 2 17" xfId="40002"/>
    <cellStyle name="SAPBEXHLevel1 3 2 18" xfId="40003"/>
    <cellStyle name="SAPBEXHLevel1 3 2 19" xfId="40004"/>
    <cellStyle name="SAPBEXHLevel1 3 2 2" xfId="2082"/>
    <cellStyle name="SAPBEXHLevel1 3 2 2 2" xfId="13888"/>
    <cellStyle name="SAPBEXHLevel1 3 2 2 2 2" xfId="13889"/>
    <cellStyle name="SAPBEXHLevel1 3 2 2 2 2 2" xfId="13890"/>
    <cellStyle name="SAPBEXHLevel1 3 2 2 2 2 2 2" xfId="13891"/>
    <cellStyle name="SAPBEXHLevel1 3 2 2 2 2 3" xfId="13892"/>
    <cellStyle name="SAPBEXHLevel1 3 2 2 2 3" xfId="13893"/>
    <cellStyle name="SAPBEXHLevel1 3 2 2 2 3 2" xfId="13894"/>
    <cellStyle name="SAPBEXHLevel1 3 2 2 2 3 2 2" xfId="13895"/>
    <cellStyle name="SAPBEXHLevel1 3 2 2 2 4" xfId="13896"/>
    <cellStyle name="SAPBEXHLevel1 3 2 2 2 4 2" xfId="13897"/>
    <cellStyle name="SAPBEXHLevel1 3 2 2 3" xfId="13898"/>
    <cellStyle name="SAPBEXHLevel1 3 2 2 3 2" xfId="13899"/>
    <cellStyle name="SAPBEXHLevel1 3 2 2 3 2 2" xfId="13900"/>
    <cellStyle name="SAPBEXHLevel1 3 2 2 3 3" xfId="13901"/>
    <cellStyle name="SAPBEXHLevel1 3 2 2 4" xfId="13902"/>
    <cellStyle name="SAPBEXHLevel1 3 2 2 4 2" xfId="13903"/>
    <cellStyle name="SAPBEXHLevel1 3 2 2 4 2 2" xfId="13904"/>
    <cellStyle name="SAPBEXHLevel1 3 2 2 5" xfId="13905"/>
    <cellStyle name="SAPBEXHLevel1 3 2 2 5 2" xfId="13906"/>
    <cellStyle name="SAPBEXHLevel1 3 2 2 6" xfId="40005"/>
    <cellStyle name="SAPBEXHLevel1 3 2 2 7" xfId="40006"/>
    <cellStyle name="SAPBEXHLevel1 3 2 2 8" xfId="49883"/>
    <cellStyle name="SAPBEXHLevel1 3 2 20" xfId="40007"/>
    <cellStyle name="SAPBEXHLevel1 3 2 21" xfId="40008"/>
    <cellStyle name="SAPBEXHLevel1 3 2 22" xfId="40009"/>
    <cellStyle name="SAPBEXHLevel1 3 2 23" xfId="40010"/>
    <cellStyle name="SAPBEXHLevel1 3 2 24" xfId="40011"/>
    <cellStyle name="SAPBEXHLevel1 3 2 25" xfId="40012"/>
    <cellStyle name="SAPBEXHLevel1 3 2 26" xfId="40013"/>
    <cellStyle name="SAPBEXHLevel1 3 2 27" xfId="40014"/>
    <cellStyle name="SAPBEXHLevel1 3 2 28" xfId="48647"/>
    <cellStyle name="SAPBEXHLevel1 3 2 29" xfId="49366"/>
    <cellStyle name="SAPBEXHLevel1 3 2 3" xfId="40015"/>
    <cellStyle name="SAPBEXHLevel1 3 2 4" xfId="40016"/>
    <cellStyle name="SAPBEXHLevel1 3 2 5" xfId="40017"/>
    <cellStyle name="SAPBEXHLevel1 3 2 6" xfId="40018"/>
    <cellStyle name="SAPBEXHLevel1 3 2 7" xfId="40019"/>
    <cellStyle name="SAPBEXHLevel1 3 2 8" xfId="40020"/>
    <cellStyle name="SAPBEXHLevel1 3 2 9" xfId="40021"/>
    <cellStyle name="SAPBEXHLevel1 3 20" xfId="40022"/>
    <cellStyle name="SAPBEXHLevel1 3 21" xfId="40023"/>
    <cellStyle name="SAPBEXHLevel1 3 22" xfId="40024"/>
    <cellStyle name="SAPBEXHLevel1 3 23" xfId="40025"/>
    <cellStyle name="SAPBEXHLevel1 3 24" xfId="40026"/>
    <cellStyle name="SAPBEXHLevel1 3 25" xfId="40027"/>
    <cellStyle name="SAPBEXHLevel1 3 26" xfId="40028"/>
    <cellStyle name="SAPBEXHLevel1 3 27" xfId="40029"/>
    <cellStyle name="SAPBEXHLevel1 3 28" xfId="40030"/>
    <cellStyle name="SAPBEXHLevel1 3 29" xfId="40031"/>
    <cellStyle name="SAPBEXHLevel1 3 3" xfId="1066"/>
    <cellStyle name="SAPBEXHLevel1 3 3 10" xfId="40032"/>
    <cellStyle name="SAPBEXHLevel1 3 3 11" xfId="40033"/>
    <cellStyle name="SAPBEXHLevel1 3 3 12" xfId="40034"/>
    <cellStyle name="SAPBEXHLevel1 3 3 13" xfId="40035"/>
    <cellStyle name="SAPBEXHLevel1 3 3 14" xfId="40036"/>
    <cellStyle name="SAPBEXHLevel1 3 3 15" xfId="40037"/>
    <cellStyle name="SAPBEXHLevel1 3 3 16" xfId="40038"/>
    <cellStyle name="SAPBEXHLevel1 3 3 17" xfId="40039"/>
    <cellStyle name="SAPBEXHLevel1 3 3 18" xfId="40040"/>
    <cellStyle name="SAPBEXHLevel1 3 3 19" xfId="40041"/>
    <cellStyle name="SAPBEXHLevel1 3 3 2" xfId="2083"/>
    <cellStyle name="SAPBEXHLevel1 3 3 2 2" xfId="13907"/>
    <cellStyle name="SAPBEXHLevel1 3 3 2 2 2" xfId="13908"/>
    <cellStyle name="SAPBEXHLevel1 3 3 2 2 2 2" xfId="13909"/>
    <cellStyle name="SAPBEXHLevel1 3 3 2 2 2 2 2" xfId="13910"/>
    <cellStyle name="SAPBEXHLevel1 3 3 2 2 2 3" xfId="13911"/>
    <cellStyle name="SAPBEXHLevel1 3 3 2 2 3" xfId="13912"/>
    <cellStyle name="SAPBEXHLevel1 3 3 2 2 3 2" xfId="13913"/>
    <cellStyle name="SAPBEXHLevel1 3 3 2 2 3 2 2" xfId="13914"/>
    <cellStyle name="SAPBEXHLevel1 3 3 2 2 4" xfId="13915"/>
    <cellStyle name="SAPBEXHLevel1 3 3 2 2 4 2" xfId="13916"/>
    <cellStyle name="SAPBEXHLevel1 3 3 2 3" xfId="13917"/>
    <cellStyle name="SAPBEXHLevel1 3 3 2 3 2" xfId="13918"/>
    <cellStyle name="SAPBEXHLevel1 3 3 2 3 2 2" xfId="13919"/>
    <cellStyle name="SAPBEXHLevel1 3 3 2 3 3" xfId="13920"/>
    <cellStyle name="SAPBEXHLevel1 3 3 2 4" xfId="13921"/>
    <cellStyle name="SAPBEXHLevel1 3 3 2 4 2" xfId="13922"/>
    <cellStyle name="SAPBEXHLevel1 3 3 2 4 2 2" xfId="13923"/>
    <cellStyle name="SAPBEXHLevel1 3 3 2 5" xfId="13924"/>
    <cellStyle name="SAPBEXHLevel1 3 3 2 5 2" xfId="13925"/>
    <cellStyle name="SAPBEXHLevel1 3 3 2 6" xfId="40042"/>
    <cellStyle name="SAPBEXHLevel1 3 3 2 7" xfId="40043"/>
    <cellStyle name="SAPBEXHLevel1 3 3 2 8" xfId="49884"/>
    <cellStyle name="SAPBEXHLevel1 3 3 20" xfId="40044"/>
    <cellStyle name="SAPBEXHLevel1 3 3 21" xfId="40045"/>
    <cellStyle name="SAPBEXHLevel1 3 3 22" xfId="40046"/>
    <cellStyle name="SAPBEXHLevel1 3 3 23" xfId="40047"/>
    <cellStyle name="SAPBEXHLevel1 3 3 24" xfId="40048"/>
    <cellStyle name="SAPBEXHLevel1 3 3 25" xfId="40049"/>
    <cellStyle name="SAPBEXHLevel1 3 3 26" xfId="40050"/>
    <cellStyle name="SAPBEXHLevel1 3 3 27" xfId="40051"/>
    <cellStyle name="SAPBEXHLevel1 3 3 28" xfId="48648"/>
    <cellStyle name="SAPBEXHLevel1 3 3 29" xfId="49367"/>
    <cellStyle name="SAPBEXHLevel1 3 3 3" xfId="40052"/>
    <cellStyle name="SAPBEXHLevel1 3 3 4" xfId="40053"/>
    <cellStyle name="SAPBEXHLevel1 3 3 5" xfId="40054"/>
    <cellStyle name="SAPBEXHLevel1 3 3 6" xfId="40055"/>
    <cellStyle name="SAPBEXHLevel1 3 3 7" xfId="40056"/>
    <cellStyle name="SAPBEXHLevel1 3 3 8" xfId="40057"/>
    <cellStyle name="SAPBEXHLevel1 3 3 9" xfId="40058"/>
    <cellStyle name="SAPBEXHLevel1 3 30" xfId="40059"/>
    <cellStyle name="SAPBEXHLevel1 3 31" xfId="40060"/>
    <cellStyle name="SAPBEXHLevel1 3 32" xfId="40061"/>
    <cellStyle name="SAPBEXHLevel1 3 33" xfId="48649"/>
    <cellStyle name="SAPBEXHLevel1 3 34" xfId="49365"/>
    <cellStyle name="SAPBEXHLevel1 3 4" xfId="1067"/>
    <cellStyle name="SAPBEXHLevel1 3 4 10" xfId="40062"/>
    <cellStyle name="SAPBEXHLevel1 3 4 11" xfId="40063"/>
    <cellStyle name="SAPBEXHLevel1 3 4 12" xfId="40064"/>
    <cellStyle name="SAPBEXHLevel1 3 4 13" xfId="40065"/>
    <cellStyle name="SAPBEXHLevel1 3 4 14" xfId="40066"/>
    <cellStyle name="SAPBEXHLevel1 3 4 15" xfId="40067"/>
    <cellStyle name="SAPBEXHLevel1 3 4 16" xfId="40068"/>
    <cellStyle name="SAPBEXHLevel1 3 4 17" xfId="40069"/>
    <cellStyle name="SAPBEXHLevel1 3 4 18" xfId="40070"/>
    <cellStyle name="SAPBEXHLevel1 3 4 19" xfId="40071"/>
    <cellStyle name="SAPBEXHLevel1 3 4 2" xfId="2084"/>
    <cellStyle name="SAPBEXHLevel1 3 4 2 2" xfId="13926"/>
    <cellStyle name="SAPBEXHLevel1 3 4 2 2 2" xfId="13927"/>
    <cellStyle name="SAPBEXHLevel1 3 4 2 2 2 2" xfId="13928"/>
    <cellStyle name="SAPBEXHLevel1 3 4 2 2 2 2 2" xfId="13929"/>
    <cellStyle name="SAPBEXHLevel1 3 4 2 2 2 3" xfId="13930"/>
    <cellStyle name="SAPBEXHLevel1 3 4 2 2 3" xfId="13931"/>
    <cellStyle name="SAPBEXHLevel1 3 4 2 2 3 2" xfId="13932"/>
    <cellStyle name="SAPBEXHLevel1 3 4 2 2 3 2 2" xfId="13933"/>
    <cellStyle name="SAPBEXHLevel1 3 4 2 2 4" xfId="13934"/>
    <cellStyle name="SAPBEXHLevel1 3 4 2 2 4 2" xfId="13935"/>
    <cellStyle name="SAPBEXHLevel1 3 4 2 3" xfId="13936"/>
    <cellStyle name="SAPBEXHLevel1 3 4 2 3 2" xfId="13937"/>
    <cellStyle name="SAPBEXHLevel1 3 4 2 3 2 2" xfId="13938"/>
    <cellStyle name="SAPBEXHLevel1 3 4 2 3 3" xfId="13939"/>
    <cellStyle name="SAPBEXHLevel1 3 4 2 4" xfId="13940"/>
    <cellStyle name="SAPBEXHLevel1 3 4 2 4 2" xfId="13941"/>
    <cellStyle name="SAPBEXHLevel1 3 4 2 4 2 2" xfId="13942"/>
    <cellStyle name="SAPBEXHLevel1 3 4 2 5" xfId="13943"/>
    <cellStyle name="SAPBEXHLevel1 3 4 2 5 2" xfId="13944"/>
    <cellStyle name="SAPBEXHLevel1 3 4 2 6" xfId="40072"/>
    <cellStyle name="SAPBEXHLevel1 3 4 2 7" xfId="40073"/>
    <cellStyle name="SAPBEXHLevel1 3 4 2 8" xfId="49885"/>
    <cellStyle name="SAPBEXHLevel1 3 4 20" xfId="40074"/>
    <cellStyle name="SAPBEXHLevel1 3 4 21" xfId="40075"/>
    <cellStyle name="SAPBEXHLevel1 3 4 22" xfId="40076"/>
    <cellStyle name="SAPBEXHLevel1 3 4 23" xfId="40077"/>
    <cellStyle name="SAPBEXHLevel1 3 4 24" xfId="40078"/>
    <cellStyle name="SAPBEXHLevel1 3 4 25" xfId="40079"/>
    <cellStyle name="SAPBEXHLevel1 3 4 26" xfId="40080"/>
    <cellStyle name="SAPBEXHLevel1 3 4 27" xfId="40081"/>
    <cellStyle name="SAPBEXHLevel1 3 4 28" xfId="48650"/>
    <cellStyle name="SAPBEXHLevel1 3 4 29" xfId="49368"/>
    <cellStyle name="SAPBEXHLevel1 3 4 3" xfId="40082"/>
    <cellStyle name="SAPBEXHLevel1 3 4 4" xfId="40083"/>
    <cellStyle name="SAPBEXHLevel1 3 4 5" xfId="40084"/>
    <cellStyle name="SAPBEXHLevel1 3 4 6" xfId="40085"/>
    <cellStyle name="SAPBEXHLevel1 3 4 7" xfId="40086"/>
    <cellStyle name="SAPBEXHLevel1 3 4 8" xfId="40087"/>
    <cellStyle name="SAPBEXHLevel1 3 4 9" xfId="40088"/>
    <cellStyle name="SAPBEXHLevel1 3 5" xfId="1068"/>
    <cellStyle name="SAPBEXHLevel1 3 5 10" xfId="40089"/>
    <cellStyle name="SAPBEXHLevel1 3 5 11" xfId="40090"/>
    <cellStyle name="SAPBEXHLevel1 3 5 12" xfId="40091"/>
    <cellStyle name="SAPBEXHLevel1 3 5 13" xfId="40092"/>
    <cellStyle name="SAPBEXHLevel1 3 5 14" xfId="40093"/>
    <cellStyle name="SAPBEXHLevel1 3 5 15" xfId="40094"/>
    <cellStyle name="SAPBEXHLevel1 3 5 16" xfId="40095"/>
    <cellStyle name="SAPBEXHLevel1 3 5 17" xfId="40096"/>
    <cellStyle name="SAPBEXHLevel1 3 5 18" xfId="40097"/>
    <cellStyle name="SAPBEXHLevel1 3 5 19" xfId="40098"/>
    <cellStyle name="SAPBEXHLevel1 3 5 2" xfId="2085"/>
    <cellStyle name="SAPBEXHLevel1 3 5 2 2" xfId="13945"/>
    <cellStyle name="SAPBEXHLevel1 3 5 2 2 2" xfId="13946"/>
    <cellStyle name="SAPBEXHLevel1 3 5 2 2 2 2" xfId="13947"/>
    <cellStyle name="SAPBEXHLevel1 3 5 2 2 2 2 2" xfId="13948"/>
    <cellStyle name="SAPBEXHLevel1 3 5 2 2 2 3" xfId="13949"/>
    <cellStyle name="SAPBEXHLevel1 3 5 2 2 3" xfId="13950"/>
    <cellStyle name="SAPBEXHLevel1 3 5 2 2 3 2" xfId="13951"/>
    <cellStyle name="SAPBEXHLevel1 3 5 2 2 3 2 2" xfId="13952"/>
    <cellStyle name="SAPBEXHLevel1 3 5 2 2 4" xfId="13953"/>
    <cellStyle name="SAPBEXHLevel1 3 5 2 2 4 2" xfId="13954"/>
    <cellStyle name="SAPBEXHLevel1 3 5 2 3" xfId="13955"/>
    <cellStyle name="SAPBEXHLevel1 3 5 2 3 2" xfId="13956"/>
    <cellStyle name="SAPBEXHLevel1 3 5 2 3 2 2" xfId="13957"/>
    <cellStyle name="SAPBEXHLevel1 3 5 2 3 3" xfId="13958"/>
    <cellStyle name="SAPBEXHLevel1 3 5 2 4" xfId="13959"/>
    <cellStyle name="SAPBEXHLevel1 3 5 2 4 2" xfId="13960"/>
    <cellStyle name="SAPBEXHLevel1 3 5 2 4 2 2" xfId="13961"/>
    <cellStyle name="SAPBEXHLevel1 3 5 2 5" xfId="13962"/>
    <cellStyle name="SAPBEXHLevel1 3 5 2 5 2" xfId="13963"/>
    <cellStyle name="SAPBEXHLevel1 3 5 2 6" xfId="40099"/>
    <cellStyle name="SAPBEXHLevel1 3 5 2 7" xfId="40100"/>
    <cellStyle name="SAPBEXHLevel1 3 5 2 8" xfId="49886"/>
    <cellStyle name="SAPBEXHLevel1 3 5 20" xfId="40101"/>
    <cellStyle name="SAPBEXHLevel1 3 5 21" xfId="40102"/>
    <cellStyle name="SAPBEXHLevel1 3 5 22" xfId="40103"/>
    <cellStyle name="SAPBEXHLevel1 3 5 23" xfId="40104"/>
    <cellStyle name="SAPBEXHLevel1 3 5 24" xfId="40105"/>
    <cellStyle name="SAPBEXHLevel1 3 5 25" xfId="40106"/>
    <cellStyle name="SAPBEXHLevel1 3 5 26" xfId="40107"/>
    <cellStyle name="SAPBEXHLevel1 3 5 27" xfId="40108"/>
    <cellStyle name="SAPBEXHLevel1 3 5 28" xfId="48651"/>
    <cellStyle name="SAPBEXHLevel1 3 5 29" xfId="49369"/>
    <cellStyle name="SAPBEXHLevel1 3 5 3" xfId="40109"/>
    <cellStyle name="SAPBEXHLevel1 3 5 4" xfId="40110"/>
    <cellStyle name="SAPBEXHLevel1 3 5 5" xfId="40111"/>
    <cellStyle name="SAPBEXHLevel1 3 5 6" xfId="40112"/>
    <cellStyle name="SAPBEXHLevel1 3 5 7" xfId="40113"/>
    <cellStyle name="SAPBEXHLevel1 3 5 8" xfId="40114"/>
    <cellStyle name="SAPBEXHLevel1 3 5 9" xfId="40115"/>
    <cellStyle name="SAPBEXHLevel1 3 6" xfId="1069"/>
    <cellStyle name="SAPBEXHLevel1 3 6 10" xfId="40116"/>
    <cellStyle name="SAPBEXHLevel1 3 6 11" xfId="40117"/>
    <cellStyle name="SAPBEXHLevel1 3 6 12" xfId="40118"/>
    <cellStyle name="SAPBEXHLevel1 3 6 13" xfId="40119"/>
    <cellStyle name="SAPBEXHLevel1 3 6 14" xfId="40120"/>
    <cellStyle name="SAPBEXHLevel1 3 6 15" xfId="40121"/>
    <cellStyle name="SAPBEXHLevel1 3 6 16" xfId="40122"/>
    <cellStyle name="SAPBEXHLevel1 3 6 17" xfId="40123"/>
    <cellStyle name="SAPBEXHLevel1 3 6 18" xfId="40124"/>
    <cellStyle name="SAPBEXHLevel1 3 6 19" xfId="40125"/>
    <cellStyle name="SAPBEXHLevel1 3 6 2" xfId="2086"/>
    <cellStyle name="SAPBEXHLevel1 3 6 2 2" xfId="13964"/>
    <cellStyle name="SAPBEXHLevel1 3 6 2 2 2" xfId="13965"/>
    <cellStyle name="SAPBEXHLevel1 3 6 2 2 2 2" xfId="13966"/>
    <cellStyle name="SAPBEXHLevel1 3 6 2 2 2 2 2" xfId="13967"/>
    <cellStyle name="SAPBEXHLevel1 3 6 2 2 2 3" xfId="13968"/>
    <cellStyle name="SAPBEXHLevel1 3 6 2 2 3" xfId="13969"/>
    <cellStyle name="SAPBEXHLevel1 3 6 2 2 3 2" xfId="13970"/>
    <cellStyle name="SAPBEXHLevel1 3 6 2 2 3 2 2" xfId="13971"/>
    <cellStyle name="SAPBEXHLevel1 3 6 2 2 4" xfId="13972"/>
    <cellStyle name="SAPBEXHLevel1 3 6 2 2 4 2" xfId="13973"/>
    <cellStyle name="SAPBEXHLevel1 3 6 2 3" xfId="13974"/>
    <cellStyle name="SAPBEXHLevel1 3 6 2 3 2" xfId="13975"/>
    <cellStyle name="SAPBEXHLevel1 3 6 2 3 2 2" xfId="13976"/>
    <cellStyle name="SAPBEXHLevel1 3 6 2 3 3" xfId="13977"/>
    <cellStyle name="SAPBEXHLevel1 3 6 2 4" xfId="13978"/>
    <cellStyle name="SAPBEXHLevel1 3 6 2 4 2" xfId="13979"/>
    <cellStyle name="SAPBEXHLevel1 3 6 2 4 2 2" xfId="13980"/>
    <cellStyle name="SAPBEXHLevel1 3 6 2 5" xfId="13981"/>
    <cellStyle name="SAPBEXHLevel1 3 6 2 5 2" xfId="13982"/>
    <cellStyle name="SAPBEXHLevel1 3 6 2 6" xfId="40126"/>
    <cellStyle name="SAPBEXHLevel1 3 6 2 7" xfId="40127"/>
    <cellStyle name="SAPBEXHLevel1 3 6 2 8" xfId="49887"/>
    <cellStyle name="SAPBEXHLevel1 3 6 20" xfId="40128"/>
    <cellStyle name="SAPBEXHLevel1 3 6 21" xfId="40129"/>
    <cellStyle name="SAPBEXHLevel1 3 6 22" xfId="40130"/>
    <cellStyle name="SAPBEXHLevel1 3 6 23" xfId="40131"/>
    <cellStyle name="SAPBEXHLevel1 3 6 24" xfId="40132"/>
    <cellStyle name="SAPBEXHLevel1 3 6 25" xfId="40133"/>
    <cellStyle name="SAPBEXHLevel1 3 6 26" xfId="40134"/>
    <cellStyle name="SAPBEXHLevel1 3 6 27" xfId="40135"/>
    <cellStyle name="SAPBEXHLevel1 3 6 28" xfId="48652"/>
    <cellStyle name="SAPBEXHLevel1 3 6 29" xfId="49370"/>
    <cellStyle name="SAPBEXHLevel1 3 6 3" xfId="40136"/>
    <cellStyle name="SAPBEXHLevel1 3 6 4" xfId="40137"/>
    <cellStyle name="SAPBEXHLevel1 3 6 5" xfId="40138"/>
    <cellStyle name="SAPBEXHLevel1 3 6 6" xfId="40139"/>
    <cellStyle name="SAPBEXHLevel1 3 6 7" xfId="40140"/>
    <cellStyle name="SAPBEXHLevel1 3 6 8" xfId="40141"/>
    <cellStyle name="SAPBEXHLevel1 3 6 9" xfId="40142"/>
    <cellStyle name="SAPBEXHLevel1 3 7" xfId="2087"/>
    <cellStyle name="SAPBEXHLevel1 3 7 2" xfId="13983"/>
    <cellStyle name="SAPBEXHLevel1 3 7 2 2" xfId="13984"/>
    <cellStyle name="SAPBEXHLevel1 3 7 2 2 2" xfId="13985"/>
    <cellStyle name="SAPBEXHLevel1 3 7 2 2 2 2" xfId="13986"/>
    <cellStyle name="SAPBEXHLevel1 3 7 2 2 3" xfId="13987"/>
    <cellStyle name="SAPBEXHLevel1 3 7 2 3" xfId="13988"/>
    <cellStyle name="SAPBEXHLevel1 3 7 2 3 2" xfId="13989"/>
    <cellStyle name="SAPBEXHLevel1 3 7 2 3 2 2" xfId="13990"/>
    <cellStyle name="SAPBEXHLevel1 3 7 2 4" xfId="13991"/>
    <cellStyle name="SAPBEXHLevel1 3 7 2 4 2" xfId="13992"/>
    <cellStyle name="SAPBEXHLevel1 3 7 3" xfId="13993"/>
    <cellStyle name="SAPBEXHLevel1 3 7 3 2" xfId="13994"/>
    <cellStyle name="SAPBEXHLevel1 3 7 3 2 2" xfId="13995"/>
    <cellStyle name="SAPBEXHLevel1 3 7 3 3" xfId="13996"/>
    <cellStyle name="SAPBEXHLevel1 3 7 4" xfId="13997"/>
    <cellStyle name="SAPBEXHLevel1 3 7 4 2" xfId="13998"/>
    <cellStyle name="SAPBEXHLevel1 3 7 4 2 2" xfId="13999"/>
    <cellStyle name="SAPBEXHLevel1 3 7 5" xfId="14000"/>
    <cellStyle name="SAPBEXHLevel1 3 7 5 2" xfId="14001"/>
    <cellStyle name="SAPBEXHLevel1 3 7 6" xfId="40143"/>
    <cellStyle name="SAPBEXHLevel1 3 7 7" xfId="40144"/>
    <cellStyle name="SAPBEXHLevel1 3 7 8" xfId="49882"/>
    <cellStyle name="SAPBEXHLevel1 3 8" xfId="40145"/>
    <cellStyle name="SAPBEXHLevel1 3 9" xfId="40146"/>
    <cellStyle name="SAPBEXHLevel1 30" xfId="40147"/>
    <cellStyle name="SAPBEXHLevel1 31" xfId="40148"/>
    <cellStyle name="SAPBEXHLevel1 32" xfId="40149"/>
    <cellStyle name="SAPBEXHLevel1 33" xfId="40150"/>
    <cellStyle name="SAPBEXHLevel1 34" xfId="40151"/>
    <cellStyle name="SAPBEXHLevel1 35" xfId="40152"/>
    <cellStyle name="SAPBEXHLevel1 36" xfId="48653"/>
    <cellStyle name="SAPBEXHLevel1 37" xfId="49353"/>
    <cellStyle name="SAPBEXHLevel1 4" xfId="1070"/>
    <cellStyle name="SAPBEXHLevel1 4 10" xfId="40153"/>
    <cellStyle name="SAPBEXHLevel1 4 11" xfId="40154"/>
    <cellStyle name="SAPBEXHLevel1 4 12" xfId="40155"/>
    <cellStyle name="SAPBEXHLevel1 4 13" xfId="40156"/>
    <cellStyle name="SAPBEXHLevel1 4 14" xfId="40157"/>
    <cellStyle name="SAPBEXHLevel1 4 15" xfId="40158"/>
    <cellStyle name="SAPBEXHLevel1 4 16" xfId="40159"/>
    <cellStyle name="SAPBEXHLevel1 4 17" xfId="40160"/>
    <cellStyle name="SAPBEXHLevel1 4 18" xfId="40161"/>
    <cellStyle name="SAPBEXHLevel1 4 19" xfId="40162"/>
    <cellStyle name="SAPBEXHLevel1 4 2" xfId="2088"/>
    <cellStyle name="SAPBEXHLevel1 4 2 2" xfId="14002"/>
    <cellStyle name="SAPBEXHLevel1 4 2 2 2" xfId="14003"/>
    <cellStyle name="SAPBEXHLevel1 4 2 2 2 2" xfId="14004"/>
    <cellStyle name="SAPBEXHLevel1 4 2 2 2 2 2" xfId="14005"/>
    <cellStyle name="SAPBEXHLevel1 4 2 2 2 3" xfId="14006"/>
    <cellStyle name="SAPBEXHLevel1 4 2 2 3" xfId="14007"/>
    <cellStyle name="SAPBEXHLevel1 4 2 2 3 2" xfId="14008"/>
    <cellStyle name="SAPBEXHLevel1 4 2 2 3 2 2" xfId="14009"/>
    <cellStyle name="SAPBEXHLevel1 4 2 2 4" xfId="14010"/>
    <cellStyle name="SAPBEXHLevel1 4 2 2 4 2" xfId="14011"/>
    <cellStyle name="SAPBEXHLevel1 4 2 3" xfId="14012"/>
    <cellStyle name="SAPBEXHLevel1 4 2 3 2" xfId="14013"/>
    <cellStyle name="SAPBEXHLevel1 4 2 3 2 2" xfId="14014"/>
    <cellStyle name="SAPBEXHLevel1 4 2 3 3" xfId="14015"/>
    <cellStyle name="SAPBEXHLevel1 4 2 4" xfId="14016"/>
    <cellStyle name="SAPBEXHLevel1 4 2 4 2" xfId="14017"/>
    <cellStyle name="SAPBEXHLevel1 4 2 4 2 2" xfId="14018"/>
    <cellStyle name="SAPBEXHLevel1 4 2 5" xfId="14019"/>
    <cellStyle name="SAPBEXHLevel1 4 2 5 2" xfId="14020"/>
    <cellStyle name="SAPBEXHLevel1 4 2 6" xfId="40163"/>
    <cellStyle name="SAPBEXHLevel1 4 2 7" xfId="40164"/>
    <cellStyle name="SAPBEXHLevel1 4 2 8" xfId="49888"/>
    <cellStyle name="SAPBEXHLevel1 4 20" xfId="40165"/>
    <cellStyle name="SAPBEXHLevel1 4 21" xfId="40166"/>
    <cellStyle name="SAPBEXHLevel1 4 22" xfId="40167"/>
    <cellStyle name="SAPBEXHLevel1 4 23" xfId="40168"/>
    <cellStyle name="SAPBEXHLevel1 4 24" xfId="40169"/>
    <cellStyle name="SAPBEXHLevel1 4 25" xfId="40170"/>
    <cellStyle name="SAPBEXHLevel1 4 26" xfId="40171"/>
    <cellStyle name="SAPBEXHLevel1 4 27" xfId="40172"/>
    <cellStyle name="SAPBEXHLevel1 4 28" xfId="48654"/>
    <cellStyle name="SAPBEXHLevel1 4 29" xfId="49371"/>
    <cellStyle name="SAPBEXHLevel1 4 3" xfId="40173"/>
    <cellStyle name="SAPBEXHLevel1 4 4" xfId="40174"/>
    <cellStyle name="SAPBEXHLevel1 4 5" xfId="40175"/>
    <cellStyle name="SAPBEXHLevel1 4 6" xfId="40176"/>
    <cellStyle name="SAPBEXHLevel1 4 7" xfId="40177"/>
    <cellStyle name="SAPBEXHLevel1 4 8" xfId="40178"/>
    <cellStyle name="SAPBEXHLevel1 4 9" xfId="40179"/>
    <cellStyle name="SAPBEXHLevel1 5" xfId="1071"/>
    <cellStyle name="SAPBEXHLevel1 5 10" xfId="40180"/>
    <cellStyle name="SAPBEXHLevel1 5 11" xfId="40181"/>
    <cellStyle name="SAPBEXHLevel1 5 12" xfId="40182"/>
    <cellStyle name="SAPBEXHLevel1 5 13" xfId="40183"/>
    <cellStyle name="SAPBEXHLevel1 5 14" xfId="40184"/>
    <cellStyle name="SAPBEXHLevel1 5 15" xfId="40185"/>
    <cellStyle name="SAPBEXHLevel1 5 16" xfId="40186"/>
    <cellStyle name="SAPBEXHLevel1 5 17" xfId="40187"/>
    <cellStyle name="SAPBEXHLevel1 5 18" xfId="40188"/>
    <cellStyle name="SAPBEXHLevel1 5 19" xfId="40189"/>
    <cellStyle name="SAPBEXHLevel1 5 2" xfId="2089"/>
    <cellStyle name="SAPBEXHLevel1 5 2 2" xfId="14021"/>
    <cellStyle name="SAPBEXHLevel1 5 2 2 2" xfId="14022"/>
    <cellStyle name="SAPBEXHLevel1 5 2 2 2 2" xfId="14023"/>
    <cellStyle name="SAPBEXHLevel1 5 2 2 2 2 2" xfId="14024"/>
    <cellStyle name="SAPBEXHLevel1 5 2 2 2 3" xfId="14025"/>
    <cellStyle name="SAPBEXHLevel1 5 2 2 3" xfId="14026"/>
    <cellStyle name="SAPBEXHLevel1 5 2 2 3 2" xfId="14027"/>
    <cellStyle name="SAPBEXHLevel1 5 2 2 3 2 2" xfId="14028"/>
    <cellStyle name="SAPBEXHLevel1 5 2 2 4" xfId="14029"/>
    <cellStyle name="SAPBEXHLevel1 5 2 2 4 2" xfId="14030"/>
    <cellStyle name="SAPBEXHLevel1 5 2 3" xfId="14031"/>
    <cellStyle name="SAPBEXHLevel1 5 2 3 2" xfId="14032"/>
    <cellStyle name="SAPBEXHLevel1 5 2 3 2 2" xfId="14033"/>
    <cellStyle name="SAPBEXHLevel1 5 2 3 3" xfId="14034"/>
    <cellStyle name="SAPBEXHLevel1 5 2 4" xfId="14035"/>
    <cellStyle name="SAPBEXHLevel1 5 2 4 2" xfId="14036"/>
    <cellStyle name="SAPBEXHLevel1 5 2 4 2 2" xfId="14037"/>
    <cellStyle name="SAPBEXHLevel1 5 2 5" xfId="14038"/>
    <cellStyle name="SAPBEXHLevel1 5 2 5 2" xfId="14039"/>
    <cellStyle name="SAPBEXHLevel1 5 2 6" xfId="40190"/>
    <cellStyle name="SAPBEXHLevel1 5 2 7" xfId="40191"/>
    <cellStyle name="SAPBEXHLevel1 5 2 8" xfId="49889"/>
    <cellStyle name="SAPBEXHLevel1 5 20" xfId="40192"/>
    <cellStyle name="SAPBEXHLevel1 5 21" xfId="40193"/>
    <cellStyle name="SAPBEXHLevel1 5 22" xfId="40194"/>
    <cellStyle name="SAPBEXHLevel1 5 23" xfId="40195"/>
    <cellStyle name="SAPBEXHLevel1 5 24" xfId="40196"/>
    <cellStyle name="SAPBEXHLevel1 5 25" xfId="40197"/>
    <cellStyle name="SAPBEXHLevel1 5 26" xfId="40198"/>
    <cellStyle name="SAPBEXHLevel1 5 27" xfId="40199"/>
    <cellStyle name="SAPBEXHLevel1 5 28" xfId="48655"/>
    <cellStyle name="SAPBEXHLevel1 5 29" xfId="49372"/>
    <cellStyle name="SAPBEXHLevel1 5 3" xfId="40200"/>
    <cellStyle name="SAPBEXHLevel1 5 4" xfId="40201"/>
    <cellStyle name="SAPBEXHLevel1 5 5" xfId="40202"/>
    <cellStyle name="SAPBEXHLevel1 5 6" xfId="40203"/>
    <cellStyle name="SAPBEXHLevel1 5 7" xfId="40204"/>
    <cellStyle name="SAPBEXHLevel1 5 8" xfId="40205"/>
    <cellStyle name="SAPBEXHLevel1 5 9" xfId="40206"/>
    <cellStyle name="SAPBEXHLevel1 6" xfId="1072"/>
    <cellStyle name="SAPBEXHLevel1 6 10" xfId="40207"/>
    <cellStyle name="SAPBEXHLevel1 6 11" xfId="40208"/>
    <cellStyle name="SAPBEXHLevel1 6 12" xfId="40209"/>
    <cellStyle name="SAPBEXHLevel1 6 13" xfId="40210"/>
    <cellStyle name="SAPBEXHLevel1 6 14" xfId="40211"/>
    <cellStyle name="SAPBEXHLevel1 6 15" xfId="40212"/>
    <cellStyle name="SAPBEXHLevel1 6 16" xfId="40213"/>
    <cellStyle name="SAPBEXHLevel1 6 17" xfId="40214"/>
    <cellStyle name="SAPBEXHLevel1 6 18" xfId="40215"/>
    <cellStyle name="SAPBEXHLevel1 6 19" xfId="40216"/>
    <cellStyle name="SAPBEXHLevel1 6 2" xfId="2090"/>
    <cellStyle name="SAPBEXHLevel1 6 2 2" xfId="14040"/>
    <cellStyle name="SAPBEXHLevel1 6 2 2 2" xfId="14041"/>
    <cellStyle name="SAPBEXHLevel1 6 2 2 2 2" xfId="14042"/>
    <cellStyle name="SAPBEXHLevel1 6 2 2 2 2 2" xfId="14043"/>
    <cellStyle name="SAPBEXHLevel1 6 2 2 2 3" xfId="14044"/>
    <cellStyle name="SAPBEXHLevel1 6 2 2 3" xfId="14045"/>
    <cellStyle name="SAPBEXHLevel1 6 2 2 3 2" xfId="14046"/>
    <cellStyle name="SAPBEXHLevel1 6 2 2 3 2 2" xfId="14047"/>
    <cellStyle name="SAPBEXHLevel1 6 2 2 4" xfId="14048"/>
    <cellStyle name="SAPBEXHLevel1 6 2 2 4 2" xfId="14049"/>
    <cellStyle name="SAPBEXHLevel1 6 2 3" xfId="14050"/>
    <cellStyle name="SAPBEXHLevel1 6 2 3 2" xfId="14051"/>
    <cellStyle name="SAPBEXHLevel1 6 2 3 2 2" xfId="14052"/>
    <cellStyle name="SAPBEXHLevel1 6 2 3 3" xfId="14053"/>
    <cellStyle name="SAPBEXHLevel1 6 2 4" xfId="14054"/>
    <cellStyle name="SAPBEXHLevel1 6 2 4 2" xfId="14055"/>
    <cellStyle name="SAPBEXHLevel1 6 2 4 2 2" xfId="14056"/>
    <cellStyle name="SAPBEXHLevel1 6 2 5" xfId="14057"/>
    <cellStyle name="SAPBEXHLevel1 6 2 5 2" xfId="14058"/>
    <cellStyle name="SAPBEXHLevel1 6 2 6" xfId="40217"/>
    <cellStyle name="SAPBEXHLevel1 6 2 7" xfId="40218"/>
    <cellStyle name="SAPBEXHLevel1 6 2 8" xfId="49890"/>
    <cellStyle name="SAPBEXHLevel1 6 20" xfId="40219"/>
    <cellStyle name="SAPBEXHLevel1 6 21" xfId="40220"/>
    <cellStyle name="SAPBEXHLevel1 6 22" xfId="40221"/>
    <cellStyle name="SAPBEXHLevel1 6 23" xfId="40222"/>
    <cellStyle name="SAPBEXHLevel1 6 24" xfId="40223"/>
    <cellStyle name="SAPBEXHLevel1 6 25" xfId="40224"/>
    <cellStyle name="SAPBEXHLevel1 6 26" xfId="40225"/>
    <cellStyle name="SAPBEXHLevel1 6 27" xfId="40226"/>
    <cellStyle name="SAPBEXHLevel1 6 28" xfId="48656"/>
    <cellStyle name="SAPBEXHLevel1 6 29" xfId="49373"/>
    <cellStyle name="SAPBEXHLevel1 6 3" xfId="40227"/>
    <cellStyle name="SAPBEXHLevel1 6 4" xfId="40228"/>
    <cellStyle name="SAPBEXHLevel1 6 5" xfId="40229"/>
    <cellStyle name="SAPBEXHLevel1 6 6" xfId="40230"/>
    <cellStyle name="SAPBEXHLevel1 6 7" xfId="40231"/>
    <cellStyle name="SAPBEXHLevel1 6 8" xfId="40232"/>
    <cellStyle name="SAPBEXHLevel1 6 9" xfId="40233"/>
    <cellStyle name="SAPBEXHLevel1 7" xfId="1073"/>
    <cellStyle name="SAPBEXHLevel1 7 10" xfId="40234"/>
    <cellStyle name="SAPBEXHLevel1 7 11" xfId="40235"/>
    <cellStyle name="SAPBEXHLevel1 7 12" xfId="40236"/>
    <cellStyle name="SAPBEXHLevel1 7 13" xfId="40237"/>
    <cellStyle name="SAPBEXHLevel1 7 14" xfId="40238"/>
    <cellStyle name="SAPBEXHLevel1 7 15" xfId="40239"/>
    <cellStyle name="SAPBEXHLevel1 7 16" xfId="40240"/>
    <cellStyle name="SAPBEXHLevel1 7 17" xfId="40241"/>
    <cellStyle name="SAPBEXHLevel1 7 18" xfId="40242"/>
    <cellStyle name="SAPBEXHLevel1 7 19" xfId="40243"/>
    <cellStyle name="SAPBEXHLevel1 7 2" xfId="2091"/>
    <cellStyle name="SAPBEXHLevel1 7 2 2" xfId="14059"/>
    <cellStyle name="SAPBEXHLevel1 7 2 2 2" xfId="14060"/>
    <cellStyle name="SAPBEXHLevel1 7 2 2 2 2" xfId="14061"/>
    <cellStyle name="SAPBEXHLevel1 7 2 2 2 2 2" xfId="14062"/>
    <cellStyle name="SAPBEXHLevel1 7 2 2 2 3" xfId="14063"/>
    <cellStyle name="SAPBEXHLevel1 7 2 2 3" xfId="14064"/>
    <cellStyle name="SAPBEXHLevel1 7 2 2 3 2" xfId="14065"/>
    <cellStyle name="SAPBEXHLevel1 7 2 2 3 2 2" xfId="14066"/>
    <cellStyle name="SAPBEXHLevel1 7 2 2 4" xfId="14067"/>
    <cellStyle name="SAPBEXHLevel1 7 2 2 4 2" xfId="14068"/>
    <cellStyle name="SAPBEXHLevel1 7 2 3" xfId="14069"/>
    <cellStyle name="SAPBEXHLevel1 7 2 3 2" xfId="14070"/>
    <cellStyle name="SAPBEXHLevel1 7 2 3 2 2" xfId="14071"/>
    <cellStyle name="SAPBEXHLevel1 7 2 3 3" xfId="14072"/>
    <cellStyle name="SAPBEXHLevel1 7 2 4" xfId="14073"/>
    <cellStyle name="SAPBEXHLevel1 7 2 4 2" xfId="14074"/>
    <cellStyle name="SAPBEXHLevel1 7 2 4 2 2" xfId="14075"/>
    <cellStyle name="SAPBEXHLevel1 7 2 5" xfId="14076"/>
    <cellStyle name="SAPBEXHLevel1 7 2 5 2" xfId="14077"/>
    <cellStyle name="SAPBEXHLevel1 7 2 6" xfId="40244"/>
    <cellStyle name="SAPBEXHLevel1 7 2 7" xfId="40245"/>
    <cellStyle name="SAPBEXHLevel1 7 2 8" xfId="49891"/>
    <cellStyle name="SAPBEXHLevel1 7 20" xfId="40246"/>
    <cellStyle name="SAPBEXHLevel1 7 21" xfId="40247"/>
    <cellStyle name="SAPBEXHLevel1 7 22" xfId="40248"/>
    <cellStyle name="SAPBEXHLevel1 7 23" xfId="40249"/>
    <cellStyle name="SAPBEXHLevel1 7 24" xfId="40250"/>
    <cellStyle name="SAPBEXHLevel1 7 25" xfId="40251"/>
    <cellStyle name="SAPBEXHLevel1 7 26" xfId="40252"/>
    <cellStyle name="SAPBEXHLevel1 7 27" xfId="40253"/>
    <cellStyle name="SAPBEXHLevel1 7 28" xfId="48657"/>
    <cellStyle name="SAPBEXHLevel1 7 29" xfId="49374"/>
    <cellStyle name="SAPBEXHLevel1 7 3" xfId="40254"/>
    <cellStyle name="SAPBEXHLevel1 7 4" xfId="40255"/>
    <cellStyle name="SAPBEXHLevel1 7 5" xfId="40256"/>
    <cellStyle name="SAPBEXHLevel1 7 6" xfId="40257"/>
    <cellStyle name="SAPBEXHLevel1 7 7" xfId="40258"/>
    <cellStyle name="SAPBEXHLevel1 7 8" xfId="40259"/>
    <cellStyle name="SAPBEXHLevel1 7 9" xfId="40260"/>
    <cellStyle name="SAPBEXHLevel1 8" xfId="1055"/>
    <cellStyle name="SAPBEXHLevel1 8 10" xfId="40261"/>
    <cellStyle name="SAPBEXHLevel1 8 11" xfId="40262"/>
    <cellStyle name="SAPBEXHLevel1 8 12" xfId="40263"/>
    <cellStyle name="SAPBEXHLevel1 8 13" xfId="40264"/>
    <cellStyle name="SAPBEXHLevel1 8 14" xfId="40265"/>
    <cellStyle name="SAPBEXHLevel1 8 15" xfId="40266"/>
    <cellStyle name="SAPBEXHLevel1 8 16" xfId="40267"/>
    <cellStyle name="SAPBEXHLevel1 8 17" xfId="40268"/>
    <cellStyle name="SAPBEXHLevel1 8 18" xfId="40269"/>
    <cellStyle name="SAPBEXHLevel1 8 19" xfId="40270"/>
    <cellStyle name="SAPBEXHLevel1 8 2" xfId="2092"/>
    <cellStyle name="SAPBEXHLevel1 8 2 2" xfId="14078"/>
    <cellStyle name="SAPBEXHLevel1 8 2 2 2" xfId="14079"/>
    <cellStyle name="SAPBEXHLevel1 8 2 2 2 2" xfId="14080"/>
    <cellStyle name="SAPBEXHLevel1 8 2 2 2 2 2" xfId="14081"/>
    <cellStyle name="SAPBEXHLevel1 8 2 2 2 3" xfId="14082"/>
    <cellStyle name="SAPBEXHLevel1 8 2 2 3" xfId="14083"/>
    <cellStyle name="SAPBEXHLevel1 8 2 2 3 2" xfId="14084"/>
    <cellStyle name="SAPBEXHLevel1 8 2 2 3 2 2" xfId="14085"/>
    <cellStyle name="SAPBEXHLevel1 8 2 2 4" xfId="14086"/>
    <cellStyle name="SAPBEXHLevel1 8 2 2 4 2" xfId="14087"/>
    <cellStyle name="SAPBEXHLevel1 8 2 3" xfId="14088"/>
    <cellStyle name="SAPBEXHLevel1 8 2 3 2" xfId="14089"/>
    <cellStyle name="SAPBEXHLevel1 8 2 3 2 2" xfId="14090"/>
    <cellStyle name="SAPBEXHLevel1 8 2 3 3" xfId="14091"/>
    <cellStyle name="SAPBEXHLevel1 8 2 4" xfId="14092"/>
    <cellStyle name="SAPBEXHLevel1 8 2 4 2" xfId="14093"/>
    <cellStyle name="SAPBEXHLevel1 8 2 4 2 2" xfId="14094"/>
    <cellStyle name="SAPBEXHLevel1 8 2 5" xfId="14095"/>
    <cellStyle name="SAPBEXHLevel1 8 2 5 2" xfId="14096"/>
    <cellStyle name="SAPBEXHLevel1 8 2 6" xfId="40271"/>
    <cellStyle name="SAPBEXHLevel1 8 2 7" xfId="40272"/>
    <cellStyle name="SAPBEXHLevel1 8 20" xfId="40273"/>
    <cellStyle name="SAPBEXHLevel1 8 21" xfId="40274"/>
    <cellStyle name="SAPBEXHLevel1 8 22" xfId="40275"/>
    <cellStyle name="SAPBEXHLevel1 8 23" xfId="40276"/>
    <cellStyle name="SAPBEXHLevel1 8 24" xfId="40277"/>
    <cellStyle name="SAPBEXHLevel1 8 25" xfId="40278"/>
    <cellStyle name="SAPBEXHLevel1 8 26" xfId="40279"/>
    <cellStyle name="SAPBEXHLevel1 8 27" xfId="48658"/>
    <cellStyle name="SAPBEXHLevel1 8 3" xfId="14097"/>
    <cellStyle name="SAPBEXHLevel1 8 4" xfId="40280"/>
    <cellStyle name="SAPBEXHLevel1 8 5" xfId="40281"/>
    <cellStyle name="SAPBEXHLevel1 8 6" xfId="40282"/>
    <cellStyle name="SAPBEXHLevel1 8 7" xfId="40283"/>
    <cellStyle name="SAPBEXHLevel1 8 8" xfId="40284"/>
    <cellStyle name="SAPBEXHLevel1 8 9" xfId="40285"/>
    <cellStyle name="SAPBEXHLevel1 9" xfId="2093"/>
    <cellStyle name="SAPBEXHLevel1 9 10" xfId="40286"/>
    <cellStyle name="SAPBEXHLevel1 9 11" xfId="40287"/>
    <cellStyle name="SAPBEXHLevel1 9 12" xfId="40288"/>
    <cellStyle name="SAPBEXHLevel1 9 13" xfId="40289"/>
    <cellStyle name="SAPBEXHLevel1 9 14" xfId="40290"/>
    <cellStyle name="SAPBEXHLevel1 9 15" xfId="40291"/>
    <cellStyle name="SAPBEXHLevel1 9 16" xfId="40292"/>
    <cellStyle name="SAPBEXHLevel1 9 17" xfId="40293"/>
    <cellStyle name="SAPBEXHLevel1 9 18" xfId="40294"/>
    <cellStyle name="SAPBEXHLevel1 9 19" xfId="40295"/>
    <cellStyle name="SAPBEXHLevel1 9 2" xfId="14098"/>
    <cellStyle name="SAPBEXHLevel1 9 2 2" xfId="14099"/>
    <cellStyle name="SAPBEXHLevel1 9 2 2 2" xfId="14100"/>
    <cellStyle name="SAPBEXHLevel1 9 2 2 2 2" xfId="14101"/>
    <cellStyle name="SAPBEXHLevel1 9 2 2 3" xfId="14102"/>
    <cellStyle name="SAPBEXHLevel1 9 2 3" xfId="14103"/>
    <cellStyle name="SAPBEXHLevel1 9 2 3 2" xfId="14104"/>
    <cellStyle name="SAPBEXHLevel1 9 2 3 2 2" xfId="14105"/>
    <cellStyle name="SAPBEXHLevel1 9 2 4" xfId="14106"/>
    <cellStyle name="SAPBEXHLevel1 9 2 4 2" xfId="14107"/>
    <cellStyle name="SAPBEXHLevel1 9 2 5" xfId="40296"/>
    <cellStyle name="SAPBEXHLevel1 9 2 6" xfId="40297"/>
    <cellStyle name="SAPBEXHLevel1 9 2 7" xfId="40298"/>
    <cellStyle name="SAPBEXHLevel1 9 20" xfId="40299"/>
    <cellStyle name="SAPBEXHLevel1 9 21" xfId="40300"/>
    <cellStyle name="SAPBEXHLevel1 9 22" xfId="40301"/>
    <cellStyle name="SAPBEXHLevel1 9 23" xfId="40302"/>
    <cellStyle name="SAPBEXHLevel1 9 24" xfId="40303"/>
    <cellStyle name="SAPBEXHLevel1 9 25" xfId="40304"/>
    <cellStyle name="SAPBEXHLevel1 9 26" xfId="40305"/>
    <cellStyle name="SAPBEXHLevel1 9 27" xfId="40306"/>
    <cellStyle name="SAPBEXHLevel1 9 28" xfId="48659"/>
    <cellStyle name="SAPBEXHLevel1 9 29" xfId="49870"/>
    <cellStyle name="SAPBEXHLevel1 9 3" xfId="40307"/>
    <cellStyle name="SAPBEXHLevel1 9 4" xfId="40308"/>
    <cellStyle name="SAPBEXHLevel1 9 5" xfId="40309"/>
    <cellStyle name="SAPBEXHLevel1 9 6" xfId="40310"/>
    <cellStyle name="SAPBEXHLevel1 9 7" xfId="40311"/>
    <cellStyle name="SAPBEXHLevel1 9 8" xfId="40312"/>
    <cellStyle name="SAPBEXHLevel1 9 9" xfId="40313"/>
    <cellStyle name="SAPBEXHLevel1_20120921_SF-grote-ronde-Liesbethdump2" xfId="439"/>
    <cellStyle name="SAPBEXHLevel1X" xfId="140"/>
    <cellStyle name="SAPBEXHLevel1X 10" xfId="40314"/>
    <cellStyle name="SAPBEXHLevel1X 11" xfId="40315"/>
    <cellStyle name="SAPBEXHLevel1X 12" xfId="40316"/>
    <cellStyle name="SAPBEXHLevel1X 13" xfId="40317"/>
    <cellStyle name="SAPBEXHLevel1X 14" xfId="40318"/>
    <cellStyle name="SAPBEXHLevel1X 15" xfId="40319"/>
    <cellStyle name="SAPBEXHLevel1X 16" xfId="40320"/>
    <cellStyle name="SAPBEXHLevel1X 17" xfId="40321"/>
    <cellStyle name="SAPBEXHLevel1X 18" xfId="40322"/>
    <cellStyle name="SAPBEXHLevel1X 19" xfId="40323"/>
    <cellStyle name="SAPBEXHLevel1X 2" xfId="543"/>
    <cellStyle name="SAPBEXHLevel1X 2 10" xfId="40324"/>
    <cellStyle name="SAPBEXHLevel1X 2 11" xfId="40325"/>
    <cellStyle name="SAPBEXHLevel1X 2 12" xfId="40326"/>
    <cellStyle name="SAPBEXHLevel1X 2 13" xfId="40327"/>
    <cellStyle name="SAPBEXHLevel1X 2 14" xfId="40328"/>
    <cellStyle name="SAPBEXHLevel1X 2 15" xfId="40329"/>
    <cellStyle name="SAPBEXHLevel1X 2 16" xfId="40330"/>
    <cellStyle name="SAPBEXHLevel1X 2 17" xfId="40331"/>
    <cellStyle name="SAPBEXHLevel1X 2 18" xfId="40332"/>
    <cellStyle name="SAPBEXHLevel1X 2 19" xfId="40333"/>
    <cellStyle name="SAPBEXHLevel1X 2 2" xfId="1075"/>
    <cellStyle name="SAPBEXHLevel1X 2 2 10" xfId="40334"/>
    <cellStyle name="SAPBEXHLevel1X 2 2 11" xfId="40335"/>
    <cellStyle name="SAPBEXHLevel1X 2 2 12" xfId="40336"/>
    <cellStyle name="SAPBEXHLevel1X 2 2 13" xfId="40337"/>
    <cellStyle name="SAPBEXHLevel1X 2 2 14" xfId="40338"/>
    <cellStyle name="SAPBEXHLevel1X 2 2 15" xfId="40339"/>
    <cellStyle name="SAPBEXHLevel1X 2 2 16" xfId="40340"/>
    <cellStyle name="SAPBEXHLevel1X 2 2 17" xfId="40341"/>
    <cellStyle name="SAPBEXHLevel1X 2 2 18" xfId="40342"/>
    <cellStyle name="SAPBEXHLevel1X 2 2 19" xfId="40343"/>
    <cellStyle name="SAPBEXHLevel1X 2 2 2" xfId="2094"/>
    <cellStyle name="SAPBEXHLevel1X 2 2 2 2" xfId="14108"/>
    <cellStyle name="SAPBEXHLevel1X 2 2 2 2 2" xfId="14109"/>
    <cellStyle name="SAPBEXHLevel1X 2 2 2 2 2 2" xfId="14110"/>
    <cellStyle name="SAPBEXHLevel1X 2 2 2 2 2 2 2" xfId="14111"/>
    <cellStyle name="SAPBEXHLevel1X 2 2 2 2 2 3" xfId="14112"/>
    <cellStyle name="SAPBEXHLevel1X 2 2 2 2 3" xfId="14113"/>
    <cellStyle name="SAPBEXHLevel1X 2 2 2 2 3 2" xfId="14114"/>
    <cellStyle name="SAPBEXHLevel1X 2 2 2 2 3 2 2" xfId="14115"/>
    <cellStyle name="SAPBEXHLevel1X 2 2 2 2 4" xfId="14116"/>
    <cellStyle name="SAPBEXHLevel1X 2 2 2 2 4 2" xfId="14117"/>
    <cellStyle name="SAPBEXHLevel1X 2 2 2 3" xfId="14118"/>
    <cellStyle name="SAPBEXHLevel1X 2 2 2 3 2" xfId="14119"/>
    <cellStyle name="SAPBEXHLevel1X 2 2 2 3 2 2" xfId="14120"/>
    <cellStyle name="SAPBEXHLevel1X 2 2 2 3 3" xfId="14121"/>
    <cellStyle name="SAPBEXHLevel1X 2 2 2 4" xfId="14122"/>
    <cellStyle name="SAPBEXHLevel1X 2 2 2 4 2" xfId="14123"/>
    <cellStyle name="SAPBEXHLevel1X 2 2 2 4 2 2" xfId="14124"/>
    <cellStyle name="SAPBEXHLevel1X 2 2 2 5" xfId="14125"/>
    <cellStyle name="SAPBEXHLevel1X 2 2 2 5 2" xfId="14126"/>
    <cellStyle name="SAPBEXHLevel1X 2 2 2 6" xfId="40344"/>
    <cellStyle name="SAPBEXHLevel1X 2 2 2 7" xfId="40345"/>
    <cellStyle name="SAPBEXHLevel1X 2 2 20" xfId="40346"/>
    <cellStyle name="SAPBEXHLevel1X 2 2 21" xfId="40347"/>
    <cellStyle name="SAPBEXHLevel1X 2 2 22" xfId="40348"/>
    <cellStyle name="SAPBEXHLevel1X 2 2 23" xfId="40349"/>
    <cellStyle name="SAPBEXHLevel1X 2 2 24" xfId="40350"/>
    <cellStyle name="SAPBEXHLevel1X 2 2 25" xfId="40351"/>
    <cellStyle name="SAPBEXHLevel1X 2 2 26" xfId="40352"/>
    <cellStyle name="SAPBEXHLevel1X 2 2 27" xfId="48660"/>
    <cellStyle name="SAPBEXHLevel1X 2 2 3" xfId="40353"/>
    <cellStyle name="SAPBEXHLevel1X 2 2 4" xfId="40354"/>
    <cellStyle name="SAPBEXHLevel1X 2 2 5" xfId="40355"/>
    <cellStyle name="SAPBEXHLevel1X 2 2 6" xfId="40356"/>
    <cellStyle name="SAPBEXHLevel1X 2 2 7" xfId="40357"/>
    <cellStyle name="SAPBEXHLevel1X 2 2 8" xfId="40358"/>
    <cellStyle name="SAPBEXHLevel1X 2 2 9" xfId="40359"/>
    <cellStyle name="SAPBEXHLevel1X 2 20" xfId="40360"/>
    <cellStyle name="SAPBEXHLevel1X 2 21" xfId="40361"/>
    <cellStyle name="SAPBEXHLevel1X 2 22" xfId="40362"/>
    <cellStyle name="SAPBEXHLevel1X 2 23" xfId="40363"/>
    <cellStyle name="SAPBEXHLevel1X 2 24" xfId="40364"/>
    <cellStyle name="SAPBEXHLevel1X 2 25" xfId="40365"/>
    <cellStyle name="SAPBEXHLevel1X 2 26" xfId="40366"/>
    <cellStyle name="SAPBEXHLevel1X 2 27" xfId="40367"/>
    <cellStyle name="SAPBEXHLevel1X 2 28" xfId="40368"/>
    <cellStyle name="SAPBEXHLevel1X 2 29" xfId="40369"/>
    <cellStyle name="SAPBEXHLevel1X 2 3" xfId="1076"/>
    <cellStyle name="SAPBEXHLevel1X 2 3 10" xfId="40370"/>
    <cellStyle name="SAPBEXHLevel1X 2 3 11" xfId="40371"/>
    <cellStyle name="SAPBEXHLevel1X 2 3 12" xfId="40372"/>
    <cellStyle name="SAPBEXHLevel1X 2 3 13" xfId="40373"/>
    <cellStyle name="SAPBEXHLevel1X 2 3 14" xfId="40374"/>
    <cellStyle name="SAPBEXHLevel1X 2 3 15" xfId="40375"/>
    <cellStyle name="SAPBEXHLevel1X 2 3 16" xfId="40376"/>
    <cellStyle name="SAPBEXHLevel1X 2 3 17" xfId="40377"/>
    <cellStyle name="SAPBEXHLevel1X 2 3 18" xfId="40378"/>
    <cellStyle name="SAPBEXHLevel1X 2 3 19" xfId="40379"/>
    <cellStyle name="SAPBEXHLevel1X 2 3 2" xfId="2095"/>
    <cellStyle name="SAPBEXHLevel1X 2 3 2 2" xfId="14127"/>
    <cellStyle name="SAPBEXHLevel1X 2 3 2 2 2" xfId="14128"/>
    <cellStyle name="SAPBEXHLevel1X 2 3 2 2 2 2" xfId="14129"/>
    <cellStyle name="SAPBEXHLevel1X 2 3 2 2 2 2 2" xfId="14130"/>
    <cellStyle name="SAPBEXHLevel1X 2 3 2 2 2 3" xfId="14131"/>
    <cellStyle name="SAPBEXHLevel1X 2 3 2 2 3" xfId="14132"/>
    <cellStyle name="SAPBEXHLevel1X 2 3 2 2 3 2" xfId="14133"/>
    <cellStyle name="SAPBEXHLevel1X 2 3 2 2 3 2 2" xfId="14134"/>
    <cellStyle name="SAPBEXHLevel1X 2 3 2 2 4" xfId="14135"/>
    <cellStyle name="SAPBEXHLevel1X 2 3 2 2 4 2" xfId="14136"/>
    <cellStyle name="SAPBEXHLevel1X 2 3 2 3" xfId="14137"/>
    <cellStyle name="SAPBEXHLevel1X 2 3 2 3 2" xfId="14138"/>
    <cellStyle name="SAPBEXHLevel1X 2 3 2 3 2 2" xfId="14139"/>
    <cellStyle name="SAPBEXHLevel1X 2 3 2 3 3" xfId="14140"/>
    <cellStyle name="SAPBEXHLevel1X 2 3 2 4" xfId="14141"/>
    <cellStyle name="SAPBEXHLevel1X 2 3 2 4 2" xfId="14142"/>
    <cellStyle name="SAPBEXHLevel1X 2 3 2 4 2 2" xfId="14143"/>
    <cellStyle name="SAPBEXHLevel1X 2 3 2 5" xfId="14144"/>
    <cellStyle name="SAPBEXHLevel1X 2 3 2 5 2" xfId="14145"/>
    <cellStyle name="SAPBEXHLevel1X 2 3 2 6" xfId="40380"/>
    <cellStyle name="SAPBEXHLevel1X 2 3 2 7" xfId="40381"/>
    <cellStyle name="SAPBEXHLevel1X 2 3 20" xfId="40382"/>
    <cellStyle name="SAPBEXHLevel1X 2 3 21" xfId="40383"/>
    <cellStyle name="SAPBEXHLevel1X 2 3 22" xfId="40384"/>
    <cellStyle name="SAPBEXHLevel1X 2 3 23" xfId="40385"/>
    <cellStyle name="SAPBEXHLevel1X 2 3 24" xfId="40386"/>
    <cellStyle name="SAPBEXHLevel1X 2 3 25" xfId="40387"/>
    <cellStyle name="SAPBEXHLevel1X 2 3 26" xfId="40388"/>
    <cellStyle name="SAPBEXHLevel1X 2 3 27" xfId="48661"/>
    <cellStyle name="SAPBEXHLevel1X 2 3 3" xfId="40389"/>
    <cellStyle name="SAPBEXHLevel1X 2 3 4" xfId="40390"/>
    <cellStyle name="SAPBEXHLevel1X 2 3 5" xfId="40391"/>
    <cellStyle name="SAPBEXHLevel1X 2 3 6" xfId="40392"/>
    <cellStyle name="SAPBEXHLevel1X 2 3 7" xfId="40393"/>
    <cellStyle name="SAPBEXHLevel1X 2 3 8" xfId="40394"/>
    <cellStyle name="SAPBEXHLevel1X 2 3 9" xfId="40395"/>
    <cellStyle name="SAPBEXHLevel1X 2 30" xfId="40396"/>
    <cellStyle name="SAPBEXHLevel1X 2 31" xfId="40397"/>
    <cellStyle name="SAPBEXHLevel1X 2 32" xfId="48662"/>
    <cellStyle name="SAPBEXHLevel1X 2 4" xfId="1077"/>
    <cellStyle name="SAPBEXHLevel1X 2 4 10" xfId="40398"/>
    <cellStyle name="SAPBEXHLevel1X 2 4 11" xfId="40399"/>
    <cellStyle name="SAPBEXHLevel1X 2 4 12" xfId="40400"/>
    <cellStyle name="SAPBEXHLevel1X 2 4 13" xfId="40401"/>
    <cellStyle name="SAPBEXHLevel1X 2 4 14" xfId="40402"/>
    <cellStyle name="SAPBEXHLevel1X 2 4 15" xfId="40403"/>
    <cellStyle name="SAPBEXHLevel1X 2 4 16" xfId="40404"/>
    <cellStyle name="SAPBEXHLevel1X 2 4 17" xfId="40405"/>
    <cellStyle name="SAPBEXHLevel1X 2 4 18" xfId="40406"/>
    <cellStyle name="SAPBEXHLevel1X 2 4 19" xfId="40407"/>
    <cellStyle name="SAPBEXHLevel1X 2 4 2" xfId="2096"/>
    <cellStyle name="SAPBEXHLevel1X 2 4 2 2" xfId="14146"/>
    <cellStyle name="SAPBEXHLevel1X 2 4 2 2 2" xfId="14147"/>
    <cellStyle name="SAPBEXHLevel1X 2 4 2 2 2 2" xfId="14148"/>
    <cellStyle name="SAPBEXHLevel1X 2 4 2 2 2 2 2" xfId="14149"/>
    <cellStyle name="SAPBEXHLevel1X 2 4 2 2 2 3" xfId="14150"/>
    <cellStyle name="SAPBEXHLevel1X 2 4 2 2 3" xfId="14151"/>
    <cellStyle name="SAPBEXHLevel1X 2 4 2 2 3 2" xfId="14152"/>
    <cellStyle name="SAPBEXHLevel1X 2 4 2 2 3 2 2" xfId="14153"/>
    <cellStyle name="SAPBEXHLevel1X 2 4 2 2 4" xfId="14154"/>
    <cellStyle name="SAPBEXHLevel1X 2 4 2 2 4 2" xfId="14155"/>
    <cellStyle name="SAPBEXHLevel1X 2 4 2 3" xfId="14156"/>
    <cellStyle name="SAPBEXHLevel1X 2 4 2 3 2" xfId="14157"/>
    <cellStyle name="SAPBEXHLevel1X 2 4 2 3 2 2" xfId="14158"/>
    <cellStyle name="SAPBEXHLevel1X 2 4 2 3 3" xfId="14159"/>
    <cellStyle name="SAPBEXHLevel1X 2 4 2 4" xfId="14160"/>
    <cellStyle name="SAPBEXHLevel1X 2 4 2 4 2" xfId="14161"/>
    <cellStyle name="SAPBEXHLevel1X 2 4 2 4 2 2" xfId="14162"/>
    <cellStyle name="SAPBEXHLevel1X 2 4 2 5" xfId="14163"/>
    <cellStyle name="SAPBEXHLevel1X 2 4 2 5 2" xfId="14164"/>
    <cellStyle name="SAPBEXHLevel1X 2 4 2 6" xfId="40408"/>
    <cellStyle name="SAPBEXHLevel1X 2 4 2 7" xfId="40409"/>
    <cellStyle name="SAPBEXHLevel1X 2 4 20" xfId="40410"/>
    <cellStyle name="SAPBEXHLevel1X 2 4 21" xfId="40411"/>
    <cellStyle name="SAPBEXHLevel1X 2 4 22" xfId="40412"/>
    <cellStyle name="SAPBEXHLevel1X 2 4 23" xfId="40413"/>
    <cellStyle name="SAPBEXHLevel1X 2 4 24" xfId="40414"/>
    <cellStyle name="SAPBEXHLevel1X 2 4 25" xfId="40415"/>
    <cellStyle name="SAPBEXHLevel1X 2 4 26" xfId="40416"/>
    <cellStyle name="SAPBEXHLevel1X 2 4 27" xfId="48663"/>
    <cellStyle name="SAPBEXHLevel1X 2 4 3" xfId="40417"/>
    <cellStyle name="SAPBEXHLevel1X 2 4 4" xfId="40418"/>
    <cellStyle name="SAPBEXHLevel1X 2 4 5" xfId="40419"/>
    <cellStyle name="SAPBEXHLevel1X 2 4 6" xfId="40420"/>
    <cellStyle name="SAPBEXHLevel1X 2 4 7" xfId="40421"/>
    <cellStyle name="SAPBEXHLevel1X 2 4 8" xfId="40422"/>
    <cellStyle name="SAPBEXHLevel1X 2 4 9" xfId="40423"/>
    <cellStyle name="SAPBEXHLevel1X 2 5" xfId="1078"/>
    <cellStyle name="SAPBEXHLevel1X 2 5 10" xfId="40424"/>
    <cellStyle name="SAPBEXHLevel1X 2 5 11" xfId="40425"/>
    <cellStyle name="SAPBEXHLevel1X 2 5 12" xfId="40426"/>
    <cellStyle name="SAPBEXHLevel1X 2 5 13" xfId="40427"/>
    <cellStyle name="SAPBEXHLevel1X 2 5 14" xfId="40428"/>
    <cellStyle name="SAPBEXHLevel1X 2 5 15" xfId="40429"/>
    <cellStyle name="SAPBEXHLevel1X 2 5 16" xfId="40430"/>
    <cellStyle name="SAPBEXHLevel1X 2 5 17" xfId="40431"/>
    <cellStyle name="SAPBEXHLevel1X 2 5 18" xfId="40432"/>
    <cellStyle name="SAPBEXHLevel1X 2 5 19" xfId="40433"/>
    <cellStyle name="SAPBEXHLevel1X 2 5 2" xfId="2097"/>
    <cellStyle name="SAPBEXHLevel1X 2 5 2 2" xfId="14165"/>
    <cellStyle name="SAPBEXHLevel1X 2 5 2 2 2" xfId="14166"/>
    <cellStyle name="SAPBEXHLevel1X 2 5 2 2 2 2" xfId="14167"/>
    <cellStyle name="SAPBEXHLevel1X 2 5 2 2 2 2 2" xfId="14168"/>
    <cellStyle name="SAPBEXHLevel1X 2 5 2 2 2 3" xfId="14169"/>
    <cellStyle name="SAPBEXHLevel1X 2 5 2 2 3" xfId="14170"/>
    <cellStyle name="SAPBEXHLevel1X 2 5 2 2 3 2" xfId="14171"/>
    <cellStyle name="SAPBEXHLevel1X 2 5 2 2 3 2 2" xfId="14172"/>
    <cellStyle name="SAPBEXHLevel1X 2 5 2 2 4" xfId="14173"/>
    <cellStyle name="SAPBEXHLevel1X 2 5 2 2 4 2" xfId="14174"/>
    <cellStyle name="SAPBEXHLevel1X 2 5 2 3" xfId="14175"/>
    <cellStyle name="SAPBEXHLevel1X 2 5 2 3 2" xfId="14176"/>
    <cellStyle name="SAPBEXHLevel1X 2 5 2 3 2 2" xfId="14177"/>
    <cellStyle name="SAPBEXHLevel1X 2 5 2 3 3" xfId="14178"/>
    <cellStyle name="SAPBEXHLevel1X 2 5 2 4" xfId="14179"/>
    <cellStyle name="SAPBEXHLevel1X 2 5 2 4 2" xfId="14180"/>
    <cellStyle name="SAPBEXHLevel1X 2 5 2 4 2 2" xfId="14181"/>
    <cellStyle name="SAPBEXHLevel1X 2 5 2 5" xfId="14182"/>
    <cellStyle name="SAPBEXHLevel1X 2 5 2 5 2" xfId="14183"/>
    <cellStyle name="SAPBEXHLevel1X 2 5 2 6" xfId="40434"/>
    <cellStyle name="SAPBEXHLevel1X 2 5 2 7" xfId="40435"/>
    <cellStyle name="SAPBEXHLevel1X 2 5 20" xfId="40436"/>
    <cellStyle name="SAPBEXHLevel1X 2 5 21" xfId="40437"/>
    <cellStyle name="SAPBEXHLevel1X 2 5 22" xfId="40438"/>
    <cellStyle name="SAPBEXHLevel1X 2 5 23" xfId="40439"/>
    <cellStyle name="SAPBEXHLevel1X 2 5 24" xfId="40440"/>
    <cellStyle name="SAPBEXHLevel1X 2 5 25" xfId="40441"/>
    <cellStyle name="SAPBEXHLevel1X 2 5 26" xfId="40442"/>
    <cellStyle name="SAPBEXHLevel1X 2 5 27" xfId="48664"/>
    <cellStyle name="SAPBEXHLevel1X 2 5 3" xfId="40443"/>
    <cellStyle name="SAPBEXHLevel1X 2 5 4" xfId="40444"/>
    <cellStyle name="SAPBEXHLevel1X 2 5 5" xfId="40445"/>
    <cellStyle name="SAPBEXHLevel1X 2 5 6" xfId="40446"/>
    <cellStyle name="SAPBEXHLevel1X 2 5 7" xfId="40447"/>
    <cellStyle name="SAPBEXHLevel1X 2 5 8" xfId="40448"/>
    <cellStyle name="SAPBEXHLevel1X 2 5 9" xfId="40449"/>
    <cellStyle name="SAPBEXHLevel1X 2 6" xfId="1079"/>
    <cellStyle name="SAPBEXHLevel1X 2 6 10" xfId="40450"/>
    <cellStyle name="SAPBEXHLevel1X 2 6 11" xfId="40451"/>
    <cellStyle name="SAPBEXHLevel1X 2 6 12" xfId="40452"/>
    <cellStyle name="SAPBEXHLevel1X 2 6 13" xfId="40453"/>
    <cellStyle name="SAPBEXHLevel1X 2 6 14" xfId="40454"/>
    <cellStyle name="SAPBEXHLevel1X 2 6 15" xfId="40455"/>
    <cellStyle name="SAPBEXHLevel1X 2 6 16" xfId="40456"/>
    <cellStyle name="SAPBEXHLevel1X 2 6 17" xfId="40457"/>
    <cellStyle name="SAPBEXHLevel1X 2 6 18" xfId="40458"/>
    <cellStyle name="SAPBEXHLevel1X 2 6 19" xfId="40459"/>
    <cellStyle name="SAPBEXHLevel1X 2 6 2" xfId="2098"/>
    <cellStyle name="SAPBEXHLevel1X 2 6 2 2" xfId="14184"/>
    <cellStyle name="SAPBEXHLevel1X 2 6 2 2 2" xfId="14185"/>
    <cellStyle name="SAPBEXHLevel1X 2 6 2 2 2 2" xfId="14186"/>
    <cellStyle name="SAPBEXHLevel1X 2 6 2 2 2 2 2" xfId="14187"/>
    <cellStyle name="SAPBEXHLevel1X 2 6 2 2 2 3" xfId="14188"/>
    <cellStyle name="SAPBEXHLevel1X 2 6 2 2 3" xfId="14189"/>
    <cellStyle name="SAPBEXHLevel1X 2 6 2 2 3 2" xfId="14190"/>
    <cellStyle name="SAPBEXHLevel1X 2 6 2 2 3 2 2" xfId="14191"/>
    <cellStyle name="SAPBEXHLevel1X 2 6 2 2 4" xfId="14192"/>
    <cellStyle name="SAPBEXHLevel1X 2 6 2 2 4 2" xfId="14193"/>
    <cellStyle name="SAPBEXHLevel1X 2 6 2 3" xfId="14194"/>
    <cellStyle name="SAPBEXHLevel1X 2 6 2 3 2" xfId="14195"/>
    <cellStyle name="SAPBEXHLevel1X 2 6 2 3 2 2" xfId="14196"/>
    <cellStyle name="SAPBEXHLevel1X 2 6 2 3 3" xfId="14197"/>
    <cellStyle name="SAPBEXHLevel1X 2 6 2 4" xfId="14198"/>
    <cellStyle name="SAPBEXHLevel1X 2 6 2 4 2" xfId="14199"/>
    <cellStyle name="SAPBEXHLevel1X 2 6 2 4 2 2" xfId="14200"/>
    <cellStyle name="SAPBEXHLevel1X 2 6 2 5" xfId="14201"/>
    <cellStyle name="SAPBEXHLevel1X 2 6 2 5 2" xfId="14202"/>
    <cellStyle name="SAPBEXHLevel1X 2 6 2 6" xfId="40460"/>
    <cellStyle name="SAPBEXHLevel1X 2 6 2 7" xfId="40461"/>
    <cellStyle name="SAPBEXHLevel1X 2 6 20" xfId="40462"/>
    <cellStyle name="SAPBEXHLevel1X 2 6 21" xfId="40463"/>
    <cellStyle name="SAPBEXHLevel1X 2 6 22" xfId="40464"/>
    <cellStyle name="SAPBEXHLevel1X 2 6 23" xfId="40465"/>
    <cellStyle name="SAPBEXHLevel1X 2 6 24" xfId="40466"/>
    <cellStyle name="SAPBEXHLevel1X 2 6 25" xfId="40467"/>
    <cellStyle name="SAPBEXHLevel1X 2 6 26" xfId="40468"/>
    <cellStyle name="SAPBEXHLevel1X 2 6 27" xfId="48665"/>
    <cellStyle name="SAPBEXHLevel1X 2 6 3" xfId="40469"/>
    <cellStyle name="SAPBEXHLevel1X 2 6 4" xfId="40470"/>
    <cellStyle name="SAPBEXHLevel1X 2 6 5" xfId="40471"/>
    <cellStyle name="SAPBEXHLevel1X 2 6 6" xfId="40472"/>
    <cellStyle name="SAPBEXHLevel1X 2 6 7" xfId="40473"/>
    <cellStyle name="SAPBEXHLevel1X 2 6 8" xfId="40474"/>
    <cellStyle name="SAPBEXHLevel1X 2 6 9" xfId="40475"/>
    <cellStyle name="SAPBEXHLevel1X 2 7" xfId="2099"/>
    <cellStyle name="SAPBEXHLevel1X 2 7 2" xfId="14203"/>
    <cellStyle name="SAPBEXHLevel1X 2 7 2 2" xfId="14204"/>
    <cellStyle name="SAPBEXHLevel1X 2 7 2 2 2" xfId="14205"/>
    <cellStyle name="SAPBEXHLevel1X 2 7 2 2 2 2" xfId="14206"/>
    <cellStyle name="SAPBEXHLevel1X 2 7 2 2 3" xfId="14207"/>
    <cellStyle name="SAPBEXHLevel1X 2 7 2 3" xfId="14208"/>
    <cellStyle name="SAPBEXHLevel1X 2 7 2 3 2" xfId="14209"/>
    <cellStyle name="SAPBEXHLevel1X 2 7 2 3 2 2" xfId="14210"/>
    <cellStyle name="SAPBEXHLevel1X 2 7 2 4" xfId="14211"/>
    <cellStyle name="SAPBEXHLevel1X 2 7 2 4 2" xfId="14212"/>
    <cellStyle name="SAPBEXHLevel1X 2 7 3" xfId="14213"/>
    <cellStyle name="SAPBEXHLevel1X 2 7 3 2" xfId="14214"/>
    <cellStyle name="SAPBEXHLevel1X 2 7 3 2 2" xfId="14215"/>
    <cellStyle name="SAPBEXHLevel1X 2 7 3 3" xfId="14216"/>
    <cellStyle name="SAPBEXHLevel1X 2 7 4" xfId="14217"/>
    <cellStyle name="SAPBEXHLevel1X 2 7 4 2" xfId="14218"/>
    <cellStyle name="SAPBEXHLevel1X 2 7 4 2 2" xfId="14219"/>
    <cellStyle name="SAPBEXHLevel1X 2 7 5" xfId="14220"/>
    <cellStyle name="SAPBEXHLevel1X 2 7 5 2" xfId="14221"/>
    <cellStyle name="SAPBEXHLevel1X 2 7 6" xfId="40476"/>
    <cellStyle name="SAPBEXHLevel1X 2 7 7" xfId="40477"/>
    <cellStyle name="SAPBEXHLevel1X 2 8" xfId="40478"/>
    <cellStyle name="SAPBEXHLevel1X 2 9" xfId="40479"/>
    <cellStyle name="SAPBEXHLevel1X 20" xfId="40480"/>
    <cellStyle name="SAPBEXHLevel1X 21" xfId="40481"/>
    <cellStyle name="SAPBEXHLevel1X 22" xfId="40482"/>
    <cellStyle name="SAPBEXHLevel1X 23" xfId="40483"/>
    <cellStyle name="SAPBEXHLevel1X 24" xfId="40484"/>
    <cellStyle name="SAPBEXHLevel1X 25" xfId="40485"/>
    <cellStyle name="SAPBEXHLevel1X 26" xfId="40486"/>
    <cellStyle name="SAPBEXHLevel1X 27" xfId="40487"/>
    <cellStyle name="SAPBEXHLevel1X 28" xfId="40488"/>
    <cellStyle name="SAPBEXHLevel1X 29" xfId="40489"/>
    <cellStyle name="SAPBEXHLevel1X 3" xfId="1080"/>
    <cellStyle name="SAPBEXHLevel1X 3 10" xfId="40490"/>
    <cellStyle name="SAPBEXHLevel1X 3 11" xfId="40491"/>
    <cellStyle name="SAPBEXHLevel1X 3 12" xfId="40492"/>
    <cellStyle name="SAPBEXHLevel1X 3 13" xfId="40493"/>
    <cellStyle name="SAPBEXHLevel1X 3 14" xfId="40494"/>
    <cellStyle name="SAPBEXHLevel1X 3 15" xfId="40495"/>
    <cellStyle name="SAPBEXHLevel1X 3 16" xfId="40496"/>
    <cellStyle name="SAPBEXHLevel1X 3 17" xfId="40497"/>
    <cellStyle name="SAPBEXHLevel1X 3 18" xfId="40498"/>
    <cellStyle name="SAPBEXHLevel1X 3 19" xfId="40499"/>
    <cellStyle name="SAPBEXHLevel1X 3 2" xfId="2100"/>
    <cellStyle name="SAPBEXHLevel1X 3 2 2" xfId="14222"/>
    <cellStyle name="SAPBEXHLevel1X 3 2 2 2" xfId="14223"/>
    <cellStyle name="SAPBEXHLevel1X 3 2 2 2 2" xfId="14224"/>
    <cellStyle name="SAPBEXHLevel1X 3 2 2 2 2 2" xfId="14225"/>
    <cellStyle name="SAPBEXHLevel1X 3 2 2 2 3" xfId="14226"/>
    <cellStyle name="SAPBEXHLevel1X 3 2 2 3" xfId="14227"/>
    <cellStyle name="SAPBEXHLevel1X 3 2 2 3 2" xfId="14228"/>
    <cellStyle name="SAPBEXHLevel1X 3 2 2 3 2 2" xfId="14229"/>
    <cellStyle name="SAPBEXHLevel1X 3 2 2 4" xfId="14230"/>
    <cellStyle name="SAPBEXHLevel1X 3 2 2 4 2" xfId="14231"/>
    <cellStyle name="SAPBEXHLevel1X 3 2 3" xfId="14232"/>
    <cellStyle name="SAPBEXHLevel1X 3 2 3 2" xfId="14233"/>
    <cellStyle name="SAPBEXHLevel1X 3 2 3 2 2" xfId="14234"/>
    <cellStyle name="SAPBEXHLevel1X 3 2 3 3" xfId="14235"/>
    <cellStyle name="SAPBEXHLevel1X 3 2 4" xfId="14236"/>
    <cellStyle name="SAPBEXHLevel1X 3 2 4 2" xfId="14237"/>
    <cellStyle name="SAPBEXHLevel1X 3 2 4 2 2" xfId="14238"/>
    <cellStyle name="SAPBEXHLevel1X 3 2 5" xfId="14239"/>
    <cellStyle name="SAPBEXHLevel1X 3 2 5 2" xfId="14240"/>
    <cellStyle name="SAPBEXHLevel1X 3 2 6" xfId="40500"/>
    <cellStyle name="SAPBEXHLevel1X 3 2 7" xfId="40501"/>
    <cellStyle name="SAPBEXHLevel1X 3 20" xfId="40502"/>
    <cellStyle name="SAPBEXHLevel1X 3 21" xfId="40503"/>
    <cellStyle name="SAPBEXHLevel1X 3 22" xfId="40504"/>
    <cellStyle name="SAPBEXHLevel1X 3 23" xfId="40505"/>
    <cellStyle name="SAPBEXHLevel1X 3 24" xfId="40506"/>
    <cellStyle name="SAPBEXHLevel1X 3 25" xfId="40507"/>
    <cellStyle name="SAPBEXHLevel1X 3 26" xfId="40508"/>
    <cellStyle name="SAPBEXHLevel1X 3 27" xfId="48666"/>
    <cellStyle name="SAPBEXHLevel1X 3 3" xfId="40509"/>
    <cellStyle name="SAPBEXHLevel1X 3 4" xfId="40510"/>
    <cellStyle name="SAPBEXHLevel1X 3 5" xfId="40511"/>
    <cellStyle name="SAPBEXHLevel1X 3 6" xfId="40512"/>
    <cellStyle name="SAPBEXHLevel1X 3 7" xfId="40513"/>
    <cellStyle name="SAPBEXHLevel1X 3 8" xfId="40514"/>
    <cellStyle name="SAPBEXHLevel1X 3 9" xfId="40515"/>
    <cellStyle name="SAPBEXHLevel1X 30" xfId="40516"/>
    <cellStyle name="SAPBEXHLevel1X 31" xfId="40517"/>
    <cellStyle name="SAPBEXHLevel1X 32" xfId="40518"/>
    <cellStyle name="SAPBEXHLevel1X 33" xfId="40519"/>
    <cellStyle name="SAPBEXHLevel1X 34" xfId="48667"/>
    <cellStyle name="SAPBEXHLevel1X 4" xfId="1081"/>
    <cellStyle name="SAPBEXHLevel1X 4 10" xfId="40520"/>
    <cellStyle name="SAPBEXHLevel1X 4 11" xfId="40521"/>
    <cellStyle name="SAPBEXHLevel1X 4 12" xfId="40522"/>
    <cellStyle name="SAPBEXHLevel1X 4 13" xfId="40523"/>
    <cellStyle name="SAPBEXHLevel1X 4 14" xfId="40524"/>
    <cellStyle name="SAPBEXHLevel1X 4 15" xfId="40525"/>
    <cellStyle name="SAPBEXHLevel1X 4 16" xfId="40526"/>
    <cellStyle name="SAPBEXHLevel1X 4 17" xfId="40527"/>
    <cellStyle name="SAPBEXHLevel1X 4 18" xfId="40528"/>
    <cellStyle name="SAPBEXHLevel1X 4 19" xfId="40529"/>
    <cellStyle name="SAPBEXHLevel1X 4 2" xfId="2101"/>
    <cellStyle name="SAPBEXHLevel1X 4 2 2" xfId="14241"/>
    <cellStyle name="SAPBEXHLevel1X 4 2 2 2" xfId="14242"/>
    <cellStyle name="SAPBEXHLevel1X 4 2 2 2 2" xfId="14243"/>
    <cellStyle name="SAPBEXHLevel1X 4 2 2 2 2 2" xfId="14244"/>
    <cellStyle name="SAPBEXHLevel1X 4 2 2 2 3" xfId="14245"/>
    <cellStyle name="SAPBEXHLevel1X 4 2 2 3" xfId="14246"/>
    <cellStyle name="SAPBEXHLevel1X 4 2 2 3 2" xfId="14247"/>
    <cellStyle name="SAPBEXHLevel1X 4 2 2 3 2 2" xfId="14248"/>
    <cellStyle name="SAPBEXHLevel1X 4 2 2 4" xfId="14249"/>
    <cellStyle name="SAPBEXHLevel1X 4 2 2 4 2" xfId="14250"/>
    <cellStyle name="SAPBEXHLevel1X 4 2 3" xfId="14251"/>
    <cellStyle name="SAPBEXHLevel1X 4 2 3 2" xfId="14252"/>
    <cellStyle name="SAPBEXHLevel1X 4 2 3 2 2" xfId="14253"/>
    <cellStyle name="SAPBEXHLevel1X 4 2 3 3" xfId="14254"/>
    <cellStyle name="SAPBEXHLevel1X 4 2 4" xfId="14255"/>
    <cellStyle name="SAPBEXHLevel1X 4 2 4 2" xfId="14256"/>
    <cellStyle name="SAPBEXHLevel1X 4 2 4 2 2" xfId="14257"/>
    <cellStyle name="SAPBEXHLevel1X 4 2 5" xfId="14258"/>
    <cellStyle name="SAPBEXHLevel1X 4 2 5 2" xfId="14259"/>
    <cellStyle name="SAPBEXHLevel1X 4 2 6" xfId="40530"/>
    <cellStyle name="SAPBEXHLevel1X 4 2 7" xfId="40531"/>
    <cellStyle name="SAPBEXHLevel1X 4 20" xfId="40532"/>
    <cellStyle name="SAPBEXHLevel1X 4 21" xfId="40533"/>
    <cellStyle name="SAPBEXHLevel1X 4 22" xfId="40534"/>
    <cellStyle name="SAPBEXHLevel1X 4 23" xfId="40535"/>
    <cellStyle name="SAPBEXHLevel1X 4 24" xfId="40536"/>
    <cellStyle name="SAPBEXHLevel1X 4 25" xfId="40537"/>
    <cellStyle name="SAPBEXHLevel1X 4 26" xfId="40538"/>
    <cellStyle name="SAPBEXHLevel1X 4 27" xfId="48668"/>
    <cellStyle name="SAPBEXHLevel1X 4 3" xfId="40539"/>
    <cellStyle name="SAPBEXHLevel1X 4 4" xfId="40540"/>
    <cellStyle name="SAPBEXHLevel1X 4 5" xfId="40541"/>
    <cellStyle name="SAPBEXHLevel1X 4 6" xfId="40542"/>
    <cellStyle name="SAPBEXHLevel1X 4 7" xfId="40543"/>
    <cellStyle name="SAPBEXHLevel1X 4 8" xfId="40544"/>
    <cellStyle name="SAPBEXHLevel1X 4 9" xfId="40545"/>
    <cellStyle name="SAPBEXHLevel1X 5" xfId="1082"/>
    <cellStyle name="SAPBEXHLevel1X 5 10" xfId="40546"/>
    <cellStyle name="SAPBEXHLevel1X 5 11" xfId="40547"/>
    <cellStyle name="SAPBEXHLevel1X 5 12" xfId="40548"/>
    <cellStyle name="SAPBEXHLevel1X 5 13" xfId="40549"/>
    <cellStyle name="SAPBEXHLevel1X 5 14" xfId="40550"/>
    <cellStyle name="SAPBEXHLevel1X 5 15" xfId="40551"/>
    <cellStyle name="SAPBEXHLevel1X 5 16" xfId="40552"/>
    <cellStyle name="SAPBEXHLevel1X 5 17" xfId="40553"/>
    <cellStyle name="SAPBEXHLevel1X 5 18" xfId="40554"/>
    <cellStyle name="SAPBEXHLevel1X 5 19" xfId="40555"/>
    <cellStyle name="SAPBEXHLevel1X 5 2" xfId="2102"/>
    <cellStyle name="SAPBEXHLevel1X 5 2 2" xfId="14260"/>
    <cellStyle name="SAPBEXHLevel1X 5 2 2 2" xfId="14261"/>
    <cellStyle name="SAPBEXHLevel1X 5 2 2 2 2" xfId="14262"/>
    <cellStyle name="SAPBEXHLevel1X 5 2 2 2 2 2" xfId="14263"/>
    <cellStyle name="SAPBEXHLevel1X 5 2 2 2 3" xfId="14264"/>
    <cellStyle name="SAPBEXHLevel1X 5 2 2 3" xfId="14265"/>
    <cellStyle name="SAPBEXHLevel1X 5 2 2 3 2" xfId="14266"/>
    <cellStyle name="SAPBEXHLevel1X 5 2 2 3 2 2" xfId="14267"/>
    <cellStyle name="SAPBEXHLevel1X 5 2 2 4" xfId="14268"/>
    <cellStyle name="SAPBEXHLevel1X 5 2 2 4 2" xfId="14269"/>
    <cellStyle name="SAPBEXHLevel1X 5 2 3" xfId="14270"/>
    <cellStyle name="SAPBEXHLevel1X 5 2 3 2" xfId="14271"/>
    <cellStyle name="SAPBEXHLevel1X 5 2 3 2 2" xfId="14272"/>
    <cellStyle name="SAPBEXHLevel1X 5 2 3 3" xfId="14273"/>
    <cellStyle name="SAPBEXHLevel1X 5 2 4" xfId="14274"/>
    <cellStyle name="SAPBEXHLevel1X 5 2 4 2" xfId="14275"/>
    <cellStyle name="SAPBEXHLevel1X 5 2 4 2 2" xfId="14276"/>
    <cellStyle name="SAPBEXHLevel1X 5 2 5" xfId="14277"/>
    <cellStyle name="SAPBEXHLevel1X 5 2 5 2" xfId="14278"/>
    <cellStyle name="SAPBEXHLevel1X 5 2 6" xfId="40556"/>
    <cellStyle name="SAPBEXHLevel1X 5 2 7" xfId="40557"/>
    <cellStyle name="SAPBEXHLevel1X 5 20" xfId="40558"/>
    <cellStyle name="SAPBEXHLevel1X 5 21" xfId="40559"/>
    <cellStyle name="SAPBEXHLevel1X 5 22" xfId="40560"/>
    <cellStyle name="SAPBEXHLevel1X 5 23" xfId="40561"/>
    <cellStyle name="SAPBEXHLevel1X 5 24" xfId="40562"/>
    <cellStyle name="SAPBEXHLevel1X 5 25" xfId="40563"/>
    <cellStyle name="SAPBEXHLevel1X 5 26" xfId="40564"/>
    <cellStyle name="SAPBEXHLevel1X 5 27" xfId="48669"/>
    <cellStyle name="SAPBEXHLevel1X 5 3" xfId="40565"/>
    <cellStyle name="SAPBEXHLevel1X 5 4" xfId="40566"/>
    <cellStyle name="SAPBEXHLevel1X 5 5" xfId="40567"/>
    <cellStyle name="SAPBEXHLevel1X 5 6" xfId="40568"/>
    <cellStyle name="SAPBEXHLevel1X 5 7" xfId="40569"/>
    <cellStyle name="SAPBEXHLevel1X 5 8" xfId="40570"/>
    <cellStyle name="SAPBEXHLevel1X 5 9" xfId="40571"/>
    <cellStyle name="SAPBEXHLevel1X 6" xfId="1083"/>
    <cellStyle name="SAPBEXHLevel1X 6 10" xfId="40572"/>
    <cellStyle name="SAPBEXHLevel1X 6 11" xfId="40573"/>
    <cellStyle name="SAPBEXHLevel1X 6 12" xfId="40574"/>
    <cellStyle name="SAPBEXHLevel1X 6 13" xfId="40575"/>
    <cellStyle name="SAPBEXHLevel1X 6 14" xfId="40576"/>
    <cellStyle name="SAPBEXHLevel1X 6 15" xfId="40577"/>
    <cellStyle name="SAPBEXHLevel1X 6 16" xfId="40578"/>
    <cellStyle name="SAPBEXHLevel1X 6 17" xfId="40579"/>
    <cellStyle name="SAPBEXHLevel1X 6 18" xfId="40580"/>
    <cellStyle name="SAPBEXHLevel1X 6 19" xfId="40581"/>
    <cellStyle name="SAPBEXHLevel1X 6 2" xfId="2103"/>
    <cellStyle name="SAPBEXHLevel1X 6 2 2" xfId="14279"/>
    <cellStyle name="SAPBEXHLevel1X 6 2 2 2" xfId="14280"/>
    <cellStyle name="SAPBEXHLevel1X 6 2 2 2 2" xfId="14281"/>
    <cellStyle name="SAPBEXHLevel1X 6 2 2 2 2 2" xfId="14282"/>
    <cellStyle name="SAPBEXHLevel1X 6 2 2 2 3" xfId="14283"/>
    <cellStyle name="SAPBEXHLevel1X 6 2 2 3" xfId="14284"/>
    <cellStyle name="SAPBEXHLevel1X 6 2 2 3 2" xfId="14285"/>
    <cellStyle name="SAPBEXHLevel1X 6 2 2 3 2 2" xfId="14286"/>
    <cellStyle name="SAPBEXHLevel1X 6 2 2 4" xfId="14287"/>
    <cellStyle name="SAPBEXHLevel1X 6 2 2 4 2" xfId="14288"/>
    <cellStyle name="SAPBEXHLevel1X 6 2 3" xfId="14289"/>
    <cellStyle name="SAPBEXHLevel1X 6 2 3 2" xfId="14290"/>
    <cellStyle name="SAPBEXHLevel1X 6 2 3 2 2" xfId="14291"/>
    <cellStyle name="SAPBEXHLevel1X 6 2 3 3" xfId="14292"/>
    <cellStyle name="SAPBEXHLevel1X 6 2 4" xfId="14293"/>
    <cellStyle name="SAPBEXHLevel1X 6 2 4 2" xfId="14294"/>
    <cellStyle name="SAPBEXHLevel1X 6 2 4 2 2" xfId="14295"/>
    <cellStyle name="SAPBEXHLevel1X 6 2 5" xfId="14296"/>
    <cellStyle name="SAPBEXHLevel1X 6 2 5 2" xfId="14297"/>
    <cellStyle name="SAPBEXHLevel1X 6 2 6" xfId="40582"/>
    <cellStyle name="SAPBEXHLevel1X 6 2 7" xfId="40583"/>
    <cellStyle name="SAPBEXHLevel1X 6 20" xfId="40584"/>
    <cellStyle name="SAPBEXHLevel1X 6 21" xfId="40585"/>
    <cellStyle name="SAPBEXHLevel1X 6 22" xfId="40586"/>
    <cellStyle name="SAPBEXHLevel1X 6 23" xfId="40587"/>
    <cellStyle name="SAPBEXHLevel1X 6 24" xfId="40588"/>
    <cellStyle name="SAPBEXHLevel1X 6 25" xfId="40589"/>
    <cellStyle name="SAPBEXHLevel1X 6 26" xfId="40590"/>
    <cellStyle name="SAPBEXHLevel1X 6 27" xfId="48670"/>
    <cellStyle name="SAPBEXHLevel1X 6 3" xfId="40591"/>
    <cellStyle name="SAPBEXHLevel1X 6 4" xfId="40592"/>
    <cellStyle name="SAPBEXHLevel1X 6 5" xfId="40593"/>
    <cellStyle name="SAPBEXHLevel1X 6 6" xfId="40594"/>
    <cellStyle name="SAPBEXHLevel1X 6 7" xfId="40595"/>
    <cellStyle name="SAPBEXHLevel1X 6 8" xfId="40596"/>
    <cellStyle name="SAPBEXHLevel1X 6 9" xfId="40597"/>
    <cellStyle name="SAPBEXHLevel1X 7" xfId="1084"/>
    <cellStyle name="SAPBEXHLevel1X 7 10" xfId="40598"/>
    <cellStyle name="SAPBEXHLevel1X 7 11" xfId="40599"/>
    <cellStyle name="SAPBEXHLevel1X 7 12" xfId="40600"/>
    <cellStyle name="SAPBEXHLevel1X 7 13" xfId="40601"/>
    <cellStyle name="SAPBEXHLevel1X 7 14" xfId="40602"/>
    <cellStyle name="SAPBEXHLevel1X 7 15" xfId="40603"/>
    <cellStyle name="SAPBEXHLevel1X 7 16" xfId="40604"/>
    <cellStyle name="SAPBEXHLevel1X 7 17" xfId="40605"/>
    <cellStyle name="SAPBEXHLevel1X 7 18" xfId="40606"/>
    <cellStyle name="SAPBEXHLevel1X 7 19" xfId="40607"/>
    <cellStyle name="SAPBEXHLevel1X 7 2" xfId="2104"/>
    <cellStyle name="SAPBEXHLevel1X 7 2 2" xfId="14298"/>
    <cellStyle name="SAPBEXHLevel1X 7 2 2 2" xfId="14299"/>
    <cellStyle name="SAPBEXHLevel1X 7 2 2 2 2" xfId="14300"/>
    <cellStyle name="SAPBEXHLevel1X 7 2 2 2 2 2" xfId="14301"/>
    <cellStyle name="SAPBEXHLevel1X 7 2 2 2 3" xfId="14302"/>
    <cellStyle name="SAPBEXHLevel1X 7 2 2 3" xfId="14303"/>
    <cellStyle name="SAPBEXHLevel1X 7 2 2 3 2" xfId="14304"/>
    <cellStyle name="SAPBEXHLevel1X 7 2 2 3 2 2" xfId="14305"/>
    <cellStyle name="SAPBEXHLevel1X 7 2 2 4" xfId="14306"/>
    <cellStyle name="SAPBEXHLevel1X 7 2 2 4 2" xfId="14307"/>
    <cellStyle name="SAPBEXHLevel1X 7 2 3" xfId="14308"/>
    <cellStyle name="SAPBEXHLevel1X 7 2 3 2" xfId="14309"/>
    <cellStyle name="SAPBEXHLevel1X 7 2 3 2 2" xfId="14310"/>
    <cellStyle name="SAPBEXHLevel1X 7 2 3 3" xfId="14311"/>
    <cellStyle name="SAPBEXHLevel1X 7 2 4" xfId="14312"/>
    <cellStyle name="SAPBEXHLevel1X 7 2 4 2" xfId="14313"/>
    <cellStyle name="SAPBEXHLevel1X 7 2 4 2 2" xfId="14314"/>
    <cellStyle name="SAPBEXHLevel1X 7 2 5" xfId="14315"/>
    <cellStyle name="SAPBEXHLevel1X 7 2 5 2" xfId="14316"/>
    <cellStyle name="SAPBEXHLevel1X 7 2 6" xfId="40608"/>
    <cellStyle name="SAPBEXHLevel1X 7 2 7" xfId="40609"/>
    <cellStyle name="SAPBEXHLevel1X 7 20" xfId="40610"/>
    <cellStyle name="SAPBEXHLevel1X 7 21" xfId="40611"/>
    <cellStyle name="SAPBEXHLevel1X 7 22" xfId="40612"/>
    <cellStyle name="SAPBEXHLevel1X 7 23" xfId="40613"/>
    <cellStyle name="SAPBEXHLevel1X 7 24" xfId="40614"/>
    <cellStyle name="SAPBEXHLevel1X 7 25" xfId="40615"/>
    <cellStyle name="SAPBEXHLevel1X 7 26" xfId="40616"/>
    <cellStyle name="SAPBEXHLevel1X 7 27" xfId="48671"/>
    <cellStyle name="SAPBEXHLevel1X 7 3" xfId="40617"/>
    <cellStyle name="SAPBEXHLevel1X 7 4" xfId="40618"/>
    <cellStyle name="SAPBEXHLevel1X 7 5" xfId="40619"/>
    <cellStyle name="SAPBEXHLevel1X 7 6" xfId="40620"/>
    <cellStyle name="SAPBEXHLevel1X 7 7" xfId="40621"/>
    <cellStyle name="SAPBEXHLevel1X 7 8" xfId="40622"/>
    <cellStyle name="SAPBEXHLevel1X 7 9" xfId="40623"/>
    <cellStyle name="SAPBEXHLevel1X 8" xfId="1074"/>
    <cellStyle name="SAPBEXHLevel1X 8 10" xfId="40624"/>
    <cellStyle name="SAPBEXHLevel1X 8 11" xfId="40625"/>
    <cellStyle name="SAPBEXHLevel1X 8 12" xfId="40626"/>
    <cellStyle name="SAPBEXHLevel1X 8 13" xfId="40627"/>
    <cellStyle name="SAPBEXHLevel1X 8 14" xfId="40628"/>
    <cellStyle name="SAPBEXHLevel1X 8 15" xfId="40629"/>
    <cellStyle name="SAPBEXHLevel1X 8 16" xfId="40630"/>
    <cellStyle name="SAPBEXHLevel1X 8 17" xfId="40631"/>
    <cellStyle name="SAPBEXHLevel1X 8 18" xfId="40632"/>
    <cellStyle name="SAPBEXHLevel1X 8 19" xfId="40633"/>
    <cellStyle name="SAPBEXHLevel1X 8 2" xfId="2105"/>
    <cellStyle name="SAPBEXHLevel1X 8 2 2" xfId="14317"/>
    <cellStyle name="SAPBEXHLevel1X 8 2 2 2" xfId="14318"/>
    <cellStyle name="SAPBEXHLevel1X 8 2 2 2 2" xfId="14319"/>
    <cellStyle name="SAPBEXHLevel1X 8 2 2 2 2 2" xfId="14320"/>
    <cellStyle name="SAPBEXHLevel1X 8 2 2 2 3" xfId="14321"/>
    <cellStyle name="SAPBEXHLevel1X 8 2 2 3" xfId="14322"/>
    <cellStyle name="SAPBEXHLevel1X 8 2 2 3 2" xfId="14323"/>
    <cellStyle name="SAPBEXHLevel1X 8 2 2 3 2 2" xfId="14324"/>
    <cellStyle name="SAPBEXHLevel1X 8 2 2 4" xfId="14325"/>
    <cellStyle name="SAPBEXHLevel1X 8 2 2 4 2" xfId="14326"/>
    <cellStyle name="SAPBEXHLevel1X 8 2 3" xfId="14327"/>
    <cellStyle name="SAPBEXHLevel1X 8 2 3 2" xfId="14328"/>
    <cellStyle name="SAPBEXHLevel1X 8 2 3 2 2" xfId="14329"/>
    <cellStyle name="SAPBEXHLevel1X 8 2 3 3" xfId="14330"/>
    <cellStyle name="SAPBEXHLevel1X 8 2 4" xfId="14331"/>
    <cellStyle name="SAPBEXHLevel1X 8 2 4 2" xfId="14332"/>
    <cellStyle name="SAPBEXHLevel1X 8 2 4 2 2" xfId="14333"/>
    <cellStyle name="SAPBEXHLevel1X 8 2 5" xfId="14334"/>
    <cellStyle name="SAPBEXHLevel1X 8 2 5 2" xfId="14335"/>
    <cellStyle name="SAPBEXHLevel1X 8 2 6" xfId="40634"/>
    <cellStyle name="SAPBEXHLevel1X 8 2 7" xfId="40635"/>
    <cellStyle name="SAPBEXHLevel1X 8 20" xfId="40636"/>
    <cellStyle name="SAPBEXHLevel1X 8 21" xfId="40637"/>
    <cellStyle name="SAPBEXHLevel1X 8 22" xfId="40638"/>
    <cellStyle name="SAPBEXHLevel1X 8 23" xfId="40639"/>
    <cellStyle name="SAPBEXHLevel1X 8 24" xfId="40640"/>
    <cellStyle name="SAPBEXHLevel1X 8 25" xfId="40641"/>
    <cellStyle name="SAPBEXHLevel1X 8 26" xfId="40642"/>
    <cellStyle name="SAPBEXHLevel1X 8 27" xfId="48672"/>
    <cellStyle name="SAPBEXHLevel1X 8 3" xfId="14336"/>
    <cellStyle name="SAPBEXHLevel1X 8 4" xfId="40643"/>
    <cellStyle name="SAPBEXHLevel1X 8 5" xfId="40644"/>
    <cellStyle name="SAPBEXHLevel1X 8 6" xfId="40645"/>
    <cellStyle name="SAPBEXHLevel1X 8 7" xfId="40646"/>
    <cellStyle name="SAPBEXHLevel1X 8 8" xfId="40647"/>
    <cellStyle name="SAPBEXHLevel1X 8 9" xfId="40648"/>
    <cellStyle name="SAPBEXHLevel1X 9" xfId="2106"/>
    <cellStyle name="SAPBEXHLevel1X 9 2" xfId="14337"/>
    <cellStyle name="SAPBEXHLevel1X 9 2 2" xfId="14338"/>
    <cellStyle name="SAPBEXHLevel1X 9 2 2 2" xfId="14339"/>
    <cellStyle name="SAPBEXHLevel1X 9 2 2 2 2" xfId="14340"/>
    <cellStyle name="SAPBEXHLevel1X 9 2 2 3" xfId="14341"/>
    <cellStyle name="SAPBEXHLevel1X 9 2 3" xfId="14342"/>
    <cellStyle name="SAPBEXHLevel1X 9 2 3 2" xfId="14343"/>
    <cellStyle name="SAPBEXHLevel1X 9 2 3 2 2" xfId="14344"/>
    <cellStyle name="SAPBEXHLevel1X 9 2 4" xfId="14345"/>
    <cellStyle name="SAPBEXHLevel1X 9 2 4 2" xfId="14346"/>
    <cellStyle name="SAPBEXHLevel1X 9 3" xfId="14347"/>
    <cellStyle name="SAPBEXHLevel1X 9 3 2" xfId="14348"/>
    <cellStyle name="SAPBEXHLevel1X 9 3 2 2" xfId="14349"/>
    <cellStyle name="SAPBEXHLevel1X 9 3 3" xfId="14350"/>
    <cellStyle name="SAPBEXHLevel1X 9 4" xfId="14351"/>
    <cellStyle name="SAPBEXHLevel1X 9 4 2" xfId="14352"/>
    <cellStyle name="SAPBEXHLevel1X 9 4 2 2" xfId="14353"/>
    <cellStyle name="SAPBEXHLevel1X 9 5" xfId="14354"/>
    <cellStyle name="SAPBEXHLevel1X 9 5 2" xfId="14355"/>
    <cellStyle name="SAPBEXHLevel1X 9 6" xfId="40649"/>
    <cellStyle name="SAPBEXHLevel1X 9 7" xfId="40650"/>
    <cellStyle name="SAPBEXHLevel2" xfId="141"/>
    <cellStyle name="SAPBEXHLevel2 10" xfId="14356"/>
    <cellStyle name="SAPBEXHLevel2 10 2" xfId="14357"/>
    <cellStyle name="SAPBEXHLevel2 10 2 2" xfId="14358"/>
    <cellStyle name="SAPBEXHLevel2 10 2 2 2" xfId="14359"/>
    <cellStyle name="SAPBEXHLevel2 10 2 3" xfId="14360"/>
    <cellStyle name="SAPBEXHLevel2 10 3" xfId="14361"/>
    <cellStyle name="SAPBEXHLevel2 10 3 2" xfId="14362"/>
    <cellStyle name="SAPBEXHLevel2 10 3 2 2" xfId="14363"/>
    <cellStyle name="SAPBEXHLevel2 10 4" xfId="14364"/>
    <cellStyle name="SAPBEXHLevel2 10 4 2" xfId="14365"/>
    <cellStyle name="SAPBEXHLevel2 10 5" xfId="40651"/>
    <cellStyle name="SAPBEXHLevel2 10 6" xfId="40652"/>
    <cellStyle name="SAPBEXHLevel2 10 7" xfId="40653"/>
    <cellStyle name="SAPBEXHLevel2 11" xfId="40654"/>
    <cellStyle name="SAPBEXHLevel2 12" xfId="40655"/>
    <cellStyle name="SAPBEXHLevel2 13" xfId="40656"/>
    <cellStyle name="SAPBEXHLevel2 14" xfId="40657"/>
    <cellStyle name="SAPBEXHLevel2 15" xfId="40658"/>
    <cellStyle name="SAPBEXHLevel2 16" xfId="40659"/>
    <cellStyle name="SAPBEXHLevel2 17" xfId="40660"/>
    <cellStyle name="SAPBEXHLevel2 18" xfId="40661"/>
    <cellStyle name="SAPBEXHLevel2 19" xfId="40662"/>
    <cellStyle name="SAPBEXHLevel2 2" xfId="440"/>
    <cellStyle name="SAPBEXHLevel2 2 10" xfId="40663"/>
    <cellStyle name="SAPBEXHLevel2 2 11" xfId="40664"/>
    <cellStyle name="SAPBEXHLevel2 2 12" xfId="40665"/>
    <cellStyle name="SAPBEXHLevel2 2 13" xfId="40666"/>
    <cellStyle name="SAPBEXHLevel2 2 14" xfId="40667"/>
    <cellStyle name="SAPBEXHLevel2 2 15" xfId="40668"/>
    <cellStyle name="SAPBEXHLevel2 2 16" xfId="40669"/>
    <cellStyle name="SAPBEXHLevel2 2 17" xfId="40670"/>
    <cellStyle name="SAPBEXHLevel2 2 18" xfId="40671"/>
    <cellStyle name="SAPBEXHLevel2 2 19" xfId="40672"/>
    <cellStyle name="SAPBEXHLevel2 2 2" xfId="544"/>
    <cellStyle name="SAPBEXHLevel2 2 2 10" xfId="40673"/>
    <cellStyle name="SAPBEXHLevel2 2 2 11" xfId="40674"/>
    <cellStyle name="SAPBEXHLevel2 2 2 12" xfId="40675"/>
    <cellStyle name="SAPBEXHLevel2 2 2 13" xfId="40676"/>
    <cellStyle name="SAPBEXHLevel2 2 2 14" xfId="40677"/>
    <cellStyle name="SAPBEXHLevel2 2 2 15" xfId="40678"/>
    <cellStyle name="SAPBEXHLevel2 2 2 16" xfId="40679"/>
    <cellStyle name="SAPBEXHLevel2 2 2 17" xfId="40680"/>
    <cellStyle name="SAPBEXHLevel2 2 2 18" xfId="40681"/>
    <cellStyle name="SAPBEXHLevel2 2 2 19" xfId="40682"/>
    <cellStyle name="SAPBEXHLevel2 2 2 2" xfId="1086"/>
    <cellStyle name="SAPBEXHLevel2 2 2 2 10" xfId="40683"/>
    <cellStyle name="SAPBEXHLevel2 2 2 2 11" xfId="40684"/>
    <cellStyle name="SAPBEXHLevel2 2 2 2 12" xfId="40685"/>
    <cellStyle name="SAPBEXHLevel2 2 2 2 13" xfId="40686"/>
    <cellStyle name="SAPBEXHLevel2 2 2 2 14" xfId="40687"/>
    <cellStyle name="SAPBEXHLevel2 2 2 2 15" xfId="40688"/>
    <cellStyle name="SAPBEXHLevel2 2 2 2 16" xfId="40689"/>
    <cellStyle name="SAPBEXHLevel2 2 2 2 17" xfId="40690"/>
    <cellStyle name="SAPBEXHLevel2 2 2 2 18" xfId="40691"/>
    <cellStyle name="SAPBEXHLevel2 2 2 2 19" xfId="40692"/>
    <cellStyle name="SAPBEXHLevel2 2 2 2 2" xfId="2107"/>
    <cellStyle name="SAPBEXHLevel2 2 2 2 2 2" xfId="14366"/>
    <cellStyle name="SAPBEXHLevel2 2 2 2 2 2 2" xfId="14367"/>
    <cellStyle name="SAPBEXHLevel2 2 2 2 2 2 2 2" xfId="14368"/>
    <cellStyle name="SAPBEXHLevel2 2 2 2 2 2 2 2 2" xfId="14369"/>
    <cellStyle name="SAPBEXHLevel2 2 2 2 2 2 2 3" xfId="14370"/>
    <cellStyle name="SAPBEXHLevel2 2 2 2 2 2 3" xfId="14371"/>
    <cellStyle name="SAPBEXHLevel2 2 2 2 2 2 3 2" xfId="14372"/>
    <cellStyle name="SAPBEXHLevel2 2 2 2 2 2 3 2 2" xfId="14373"/>
    <cellStyle name="SAPBEXHLevel2 2 2 2 2 2 4" xfId="14374"/>
    <cellStyle name="SAPBEXHLevel2 2 2 2 2 2 4 2" xfId="14375"/>
    <cellStyle name="SAPBEXHLevel2 2 2 2 2 3" xfId="14376"/>
    <cellStyle name="SAPBEXHLevel2 2 2 2 2 3 2" xfId="14377"/>
    <cellStyle name="SAPBEXHLevel2 2 2 2 2 3 2 2" xfId="14378"/>
    <cellStyle name="SAPBEXHLevel2 2 2 2 2 3 3" xfId="14379"/>
    <cellStyle name="SAPBEXHLevel2 2 2 2 2 4" xfId="14380"/>
    <cellStyle name="SAPBEXHLevel2 2 2 2 2 4 2" xfId="14381"/>
    <cellStyle name="SAPBEXHLevel2 2 2 2 2 4 2 2" xfId="14382"/>
    <cellStyle name="SAPBEXHLevel2 2 2 2 2 5" xfId="14383"/>
    <cellStyle name="SAPBEXHLevel2 2 2 2 2 5 2" xfId="14384"/>
    <cellStyle name="SAPBEXHLevel2 2 2 2 2 6" xfId="40693"/>
    <cellStyle name="SAPBEXHLevel2 2 2 2 2 7" xfId="40694"/>
    <cellStyle name="SAPBEXHLevel2 2 2 2 2 8" xfId="49895"/>
    <cellStyle name="SAPBEXHLevel2 2 2 2 20" xfId="40695"/>
    <cellStyle name="SAPBEXHLevel2 2 2 2 21" xfId="40696"/>
    <cellStyle name="SAPBEXHLevel2 2 2 2 22" xfId="40697"/>
    <cellStyle name="SAPBEXHLevel2 2 2 2 23" xfId="40698"/>
    <cellStyle name="SAPBEXHLevel2 2 2 2 24" xfId="40699"/>
    <cellStyle name="SAPBEXHLevel2 2 2 2 25" xfId="40700"/>
    <cellStyle name="SAPBEXHLevel2 2 2 2 26" xfId="40701"/>
    <cellStyle name="SAPBEXHLevel2 2 2 2 27" xfId="40702"/>
    <cellStyle name="SAPBEXHLevel2 2 2 2 28" xfId="48673"/>
    <cellStyle name="SAPBEXHLevel2 2 2 2 29" xfId="49378"/>
    <cellStyle name="SAPBEXHLevel2 2 2 2 3" xfId="40703"/>
    <cellStyle name="SAPBEXHLevel2 2 2 2 4" xfId="40704"/>
    <cellStyle name="SAPBEXHLevel2 2 2 2 5" xfId="40705"/>
    <cellStyle name="SAPBEXHLevel2 2 2 2 6" xfId="40706"/>
    <cellStyle name="SAPBEXHLevel2 2 2 2 7" xfId="40707"/>
    <cellStyle name="SAPBEXHLevel2 2 2 2 8" xfId="40708"/>
    <cellStyle name="SAPBEXHLevel2 2 2 2 9" xfId="40709"/>
    <cellStyle name="SAPBEXHLevel2 2 2 20" xfId="40710"/>
    <cellStyle name="SAPBEXHLevel2 2 2 21" xfId="40711"/>
    <cellStyle name="SAPBEXHLevel2 2 2 22" xfId="40712"/>
    <cellStyle name="SAPBEXHLevel2 2 2 23" xfId="40713"/>
    <cellStyle name="SAPBEXHLevel2 2 2 24" xfId="40714"/>
    <cellStyle name="SAPBEXHLevel2 2 2 25" xfId="40715"/>
    <cellStyle name="SAPBEXHLevel2 2 2 26" xfId="40716"/>
    <cellStyle name="SAPBEXHLevel2 2 2 27" xfId="40717"/>
    <cellStyle name="SAPBEXHLevel2 2 2 28" xfId="40718"/>
    <cellStyle name="SAPBEXHLevel2 2 2 29" xfId="40719"/>
    <cellStyle name="SAPBEXHLevel2 2 2 3" xfId="1087"/>
    <cellStyle name="SAPBEXHLevel2 2 2 3 10" xfId="40720"/>
    <cellStyle name="SAPBEXHLevel2 2 2 3 11" xfId="40721"/>
    <cellStyle name="SAPBEXHLevel2 2 2 3 12" xfId="40722"/>
    <cellStyle name="SAPBEXHLevel2 2 2 3 13" xfId="40723"/>
    <cellStyle name="SAPBEXHLevel2 2 2 3 14" xfId="40724"/>
    <cellStyle name="SAPBEXHLevel2 2 2 3 15" xfId="40725"/>
    <cellStyle name="SAPBEXHLevel2 2 2 3 16" xfId="40726"/>
    <cellStyle name="SAPBEXHLevel2 2 2 3 17" xfId="40727"/>
    <cellStyle name="SAPBEXHLevel2 2 2 3 18" xfId="40728"/>
    <cellStyle name="SAPBEXHLevel2 2 2 3 19" xfId="40729"/>
    <cellStyle name="SAPBEXHLevel2 2 2 3 2" xfId="2108"/>
    <cellStyle name="SAPBEXHLevel2 2 2 3 2 2" xfId="14385"/>
    <cellStyle name="SAPBEXHLevel2 2 2 3 2 2 2" xfId="14386"/>
    <cellStyle name="SAPBEXHLevel2 2 2 3 2 2 2 2" xfId="14387"/>
    <cellStyle name="SAPBEXHLevel2 2 2 3 2 2 2 2 2" xfId="14388"/>
    <cellStyle name="SAPBEXHLevel2 2 2 3 2 2 2 3" xfId="14389"/>
    <cellStyle name="SAPBEXHLevel2 2 2 3 2 2 3" xfId="14390"/>
    <cellStyle name="SAPBEXHLevel2 2 2 3 2 2 3 2" xfId="14391"/>
    <cellStyle name="SAPBEXHLevel2 2 2 3 2 2 3 2 2" xfId="14392"/>
    <cellStyle name="SAPBEXHLevel2 2 2 3 2 2 4" xfId="14393"/>
    <cellStyle name="SAPBEXHLevel2 2 2 3 2 2 4 2" xfId="14394"/>
    <cellStyle name="SAPBEXHLevel2 2 2 3 2 3" xfId="14395"/>
    <cellStyle name="SAPBEXHLevel2 2 2 3 2 3 2" xfId="14396"/>
    <cellStyle name="SAPBEXHLevel2 2 2 3 2 3 2 2" xfId="14397"/>
    <cellStyle name="SAPBEXHLevel2 2 2 3 2 3 3" xfId="14398"/>
    <cellStyle name="SAPBEXHLevel2 2 2 3 2 4" xfId="14399"/>
    <cellStyle name="SAPBEXHLevel2 2 2 3 2 4 2" xfId="14400"/>
    <cellStyle name="SAPBEXHLevel2 2 2 3 2 4 2 2" xfId="14401"/>
    <cellStyle name="SAPBEXHLevel2 2 2 3 2 5" xfId="14402"/>
    <cellStyle name="SAPBEXHLevel2 2 2 3 2 5 2" xfId="14403"/>
    <cellStyle name="SAPBEXHLevel2 2 2 3 2 6" xfId="40730"/>
    <cellStyle name="SAPBEXHLevel2 2 2 3 2 7" xfId="40731"/>
    <cellStyle name="SAPBEXHLevel2 2 2 3 2 8" xfId="49896"/>
    <cellStyle name="SAPBEXHLevel2 2 2 3 20" xfId="40732"/>
    <cellStyle name="SAPBEXHLevel2 2 2 3 21" xfId="40733"/>
    <cellStyle name="SAPBEXHLevel2 2 2 3 22" xfId="40734"/>
    <cellStyle name="SAPBEXHLevel2 2 2 3 23" xfId="40735"/>
    <cellStyle name="SAPBEXHLevel2 2 2 3 24" xfId="40736"/>
    <cellStyle name="SAPBEXHLevel2 2 2 3 25" xfId="40737"/>
    <cellStyle name="SAPBEXHLevel2 2 2 3 26" xfId="40738"/>
    <cellStyle name="SAPBEXHLevel2 2 2 3 27" xfId="40739"/>
    <cellStyle name="SAPBEXHLevel2 2 2 3 28" xfId="48674"/>
    <cellStyle name="SAPBEXHLevel2 2 2 3 29" xfId="49379"/>
    <cellStyle name="SAPBEXHLevel2 2 2 3 3" xfId="40740"/>
    <cellStyle name="SAPBEXHLevel2 2 2 3 4" xfId="40741"/>
    <cellStyle name="SAPBEXHLevel2 2 2 3 5" xfId="40742"/>
    <cellStyle name="SAPBEXHLevel2 2 2 3 6" xfId="40743"/>
    <cellStyle name="SAPBEXHLevel2 2 2 3 7" xfId="40744"/>
    <cellStyle name="SAPBEXHLevel2 2 2 3 8" xfId="40745"/>
    <cellStyle name="SAPBEXHLevel2 2 2 3 9" xfId="40746"/>
    <cellStyle name="SAPBEXHLevel2 2 2 30" xfId="40747"/>
    <cellStyle name="SAPBEXHLevel2 2 2 31" xfId="40748"/>
    <cellStyle name="SAPBEXHLevel2 2 2 32" xfId="40749"/>
    <cellStyle name="SAPBEXHLevel2 2 2 33" xfId="48675"/>
    <cellStyle name="SAPBEXHLevel2 2 2 34" xfId="49377"/>
    <cellStyle name="SAPBEXHLevel2 2 2 4" xfId="1088"/>
    <cellStyle name="SAPBEXHLevel2 2 2 4 10" xfId="40750"/>
    <cellStyle name="SAPBEXHLevel2 2 2 4 11" xfId="40751"/>
    <cellStyle name="SAPBEXHLevel2 2 2 4 12" xfId="40752"/>
    <cellStyle name="SAPBEXHLevel2 2 2 4 13" xfId="40753"/>
    <cellStyle name="SAPBEXHLevel2 2 2 4 14" xfId="40754"/>
    <cellStyle name="SAPBEXHLevel2 2 2 4 15" xfId="40755"/>
    <cellStyle name="SAPBEXHLevel2 2 2 4 16" xfId="40756"/>
    <cellStyle name="SAPBEXHLevel2 2 2 4 17" xfId="40757"/>
    <cellStyle name="SAPBEXHLevel2 2 2 4 18" xfId="40758"/>
    <cellStyle name="SAPBEXHLevel2 2 2 4 19" xfId="40759"/>
    <cellStyle name="SAPBEXHLevel2 2 2 4 2" xfId="2109"/>
    <cellStyle name="SAPBEXHLevel2 2 2 4 2 2" xfId="14404"/>
    <cellStyle name="SAPBEXHLevel2 2 2 4 2 2 2" xfId="14405"/>
    <cellStyle name="SAPBEXHLevel2 2 2 4 2 2 2 2" xfId="14406"/>
    <cellStyle name="SAPBEXHLevel2 2 2 4 2 2 2 2 2" xfId="14407"/>
    <cellStyle name="SAPBEXHLevel2 2 2 4 2 2 2 3" xfId="14408"/>
    <cellStyle name="SAPBEXHLevel2 2 2 4 2 2 3" xfId="14409"/>
    <cellStyle name="SAPBEXHLevel2 2 2 4 2 2 3 2" xfId="14410"/>
    <cellStyle name="SAPBEXHLevel2 2 2 4 2 2 3 2 2" xfId="14411"/>
    <cellStyle name="SAPBEXHLevel2 2 2 4 2 2 4" xfId="14412"/>
    <cellStyle name="SAPBEXHLevel2 2 2 4 2 2 4 2" xfId="14413"/>
    <cellStyle name="SAPBEXHLevel2 2 2 4 2 3" xfId="14414"/>
    <cellStyle name="SAPBEXHLevel2 2 2 4 2 3 2" xfId="14415"/>
    <cellStyle name="SAPBEXHLevel2 2 2 4 2 3 2 2" xfId="14416"/>
    <cellStyle name="SAPBEXHLevel2 2 2 4 2 3 3" xfId="14417"/>
    <cellStyle name="SAPBEXHLevel2 2 2 4 2 4" xfId="14418"/>
    <cellStyle name="SAPBEXHLevel2 2 2 4 2 4 2" xfId="14419"/>
    <cellStyle name="SAPBEXHLevel2 2 2 4 2 4 2 2" xfId="14420"/>
    <cellStyle name="SAPBEXHLevel2 2 2 4 2 5" xfId="14421"/>
    <cellStyle name="SAPBEXHLevel2 2 2 4 2 5 2" xfId="14422"/>
    <cellStyle name="SAPBEXHLevel2 2 2 4 2 6" xfId="40760"/>
    <cellStyle name="SAPBEXHLevel2 2 2 4 2 7" xfId="40761"/>
    <cellStyle name="SAPBEXHLevel2 2 2 4 2 8" xfId="49897"/>
    <cellStyle name="SAPBEXHLevel2 2 2 4 20" xfId="40762"/>
    <cellStyle name="SAPBEXHLevel2 2 2 4 21" xfId="40763"/>
    <cellStyle name="SAPBEXHLevel2 2 2 4 22" xfId="40764"/>
    <cellStyle name="SAPBEXHLevel2 2 2 4 23" xfId="40765"/>
    <cellStyle name="SAPBEXHLevel2 2 2 4 24" xfId="40766"/>
    <cellStyle name="SAPBEXHLevel2 2 2 4 25" xfId="40767"/>
    <cellStyle name="SAPBEXHLevel2 2 2 4 26" xfId="40768"/>
    <cellStyle name="SAPBEXHLevel2 2 2 4 27" xfId="40769"/>
    <cellStyle name="SAPBEXHLevel2 2 2 4 28" xfId="48676"/>
    <cellStyle name="SAPBEXHLevel2 2 2 4 29" xfId="49380"/>
    <cellStyle name="SAPBEXHLevel2 2 2 4 3" xfId="40770"/>
    <cellStyle name="SAPBEXHLevel2 2 2 4 4" xfId="40771"/>
    <cellStyle name="SAPBEXHLevel2 2 2 4 5" xfId="40772"/>
    <cellStyle name="SAPBEXHLevel2 2 2 4 6" xfId="40773"/>
    <cellStyle name="SAPBEXHLevel2 2 2 4 7" xfId="40774"/>
    <cellStyle name="SAPBEXHLevel2 2 2 4 8" xfId="40775"/>
    <cellStyle name="SAPBEXHLevel2 2 2 4 9" xfId="40776"/>
    <cellStyle name="SAPBEXHLevel2 2 2 5" xfId="1089"/>
    <cellStyle name="SAPBEXHLevel2 2 2 5 10" xfId="40777"/>
    <cellStyle name="SAPBEXHLevel2 2 2 5 11" xfId="40778"/>
    <cellStyle name="SAPBEXHLevel2 2 2 5 12" xfId="40779"/>
    <cellStyle name="SAPBEXHLevel2 2 2 5 13" xfId="40780"/>
    <cellStyle name="SAPBEXHLevel2 2 2 5 14" xfId="40781"/>
    <cellStyle name="SAPBEXHLevel2 2 2 5 15" xfId="40782"/>
    <cellStyle name="SAPBEXHLevel2 2 2 5 16" xfId="40783"/>
    <cellStyle name="SAPBEXHLevel2 2 2 5 17" xfId="40784"/>
    <cellStyle name="SAPBEXHLevel2 2 2 5 18" xfId="40785"/>
    <cellStyle name="SAPBEXHLevel2 2 2 5 19" xfId="40786"/>
    <cellStyle name="SAPBEXHLevel2 2 2 5 2" xfId="2110"/>
    <cellStyle name="SAPBEXHLevel2 2 2 5 2 2" xfId="14423"/>
    <cellStyle name="SAPBEXHLevel2 2 2 5 2 2 2" xfId="14424"/>
    <cellStyle name="SAPBEXHLevel2 2 2 5 2 2 2 2" xfId="14425"/>
    <cellStyle name="SAPBEXHLevel2 2 2 5 2 2 2 2 2" xfId="14426"/>
    <cellStyle name="SAPBEXHLevel2 2 2 5 2 2 2 3" xfId="14427"/>
    <cellStyle name="SAPBEXHLevel2 2 2 5 2 2 3" xfId="14428"/>
    <cellStyle name="SAPBEXHLevel2 2 2 5 2 2 3 2" xfId="14429"/>
    <cellStyle name="SAPBEXHLevel2 2 2 5 2 2 3 2 2" xfId="14430"/>
    <cellStyle name="SAPBEXHLevel2 2 2 5 2 2 4" xfId="14431"/>
    <cellStyle name="SAPBEXHLevel2 2 2 5 2 2 4 2" xfId="14432"/>
    <cellStyle name="SAPBEXHLevel2 2 2 5 2 3" xfId="14433"/>
    <cellStyle name="SAPBEXHLevel2 2 2 5 2 3 2" xfId="14434"/>
    <cellStyle name="SAPBEXHLevel2 2 2 5 2 3 2 2" xfId="14435"/>
    <cellStyle name="SAPBEXHLevel2 2 2 5 2 3 3" xfId="14436"/>
    <cellStyle name="SAPBEXHLevel2 2 2 5 2 4" xfId="14437"/>
    <cellStyle name="SAPBEXHLevel2 2 2 5 2 4 2" xfId="14438"/>
    <cellStyle name="SAPBEXHLevel2 2 2 5 2 4 2 2" xfId="14439"/>
    <cellStyle name="SAPBEXHLevel2 2 2 5 2 5" xfId="14440"/>
    <cellStyle name="SAPBEXHLevel2 2 2 5 2 5 2" xfId="14441"/>
    <cellStyle name="SAPBEXHLevel2 2 2 5 2 6" xfId="40787"/>
    <cellStyle name="SAPBEXHLevel2 2 2 5 2 7" xfId="40788"/>
    <cellStyle name="SAPBEXHLevel2 2 2 5 2 8" xfId="49898"/>
    <cellStyle name="SAPBEXHLevel2 2 2 5 20" xfId="40789"/>
    <cellStyle name="SAPBEXHLevel2 2 2 5 21" xfId="40790"/>
    <cellStyle name="SAPBEXHLevel2 2 2 5 22" xfId="40791"/>
    <cellStyle name="SAPBEXHLevel2 2 2 5 23" xfId="40792"/>
    <cellStyle name="SAPBEXHLevel2 2 2 5 24" xfId="40793"/>
    <cellStyle name="SAPBEXHLevel2 2 2 5 25" xfId="40794"/>
    <cellStyle name="SAPBEXHLevel2 2 2 5 26" xfId="40795"/>
    <cellStyle name="SAPBEXHLevel2 2 2 5 27" xfId="40796"/>
    <cellStyle name="SAPBEXHLevel2 2 2 5 28" xfId="48677"/>
    <cellStyle name="SAPBEXHLevel2 2 2 5 29" xfId="49381"/>
    <cellStyle name="SAPBEXHLevel2 2 2 5 3" xfId="40797"/>
    <cellStyle name="SAPBEXHLevel2 2 2 5 4" xfId="40798"/>
    <cellStyle name="SAPBEXHLevel2 2 2 5 5" xfId="40799"/>
    <cellStyle name="SAPBEXHLevel2 2 2 5 6" xfId="40800"/>
    <cellStyle name="SAPBEXHLevel2 2 2 5 7" xfId="40801"/>
    <cellStyle name="SAPBEXHLevel2 2 2 5 8" xfId="40802"/>
    <cellStyle name="SAPBEXHLevel2 2 2 5 9" xfId="40803"/>
    <cellStyle name="SAPBEXHLevel2 2 2 6" xfId="1090"/>
    <cellStyle name="SAPBEXHLevel2 2 2 6 10" xfId="40804"/>
    <cellStyle name="SAPBEXHLevel2 2 2 6 11" xfId="40805"/>
    <cellStyle name="SAPBEXHLevel2 2 2 6 12" xfId="40806"/>
    <cellStyle name="SAPBEXHLevel2 2 2 6 13" xfId="40807"/>
    <cellStyle name="SAPBEXHLevel2 2 2 6 14" xfId="40808"/>
    <cellStyle name="SAPBEXHLevel2 2 2 6 15" xfId="40809"/>
    <cellStyle name="SAPBEXHLevel2 2 2 6 16" xfId="40810"/>
    <cellStyle name="SAPBEXHLevel2 2 2 6 17" xfId="40811"/>
    <cellStyle name="SAPBEXHLevel2 2 2 6 18" xfId="40812"/>
    <cellStyle name="SAPBEXHLevel2 2 2 6 19" xfId="40813"/>
    <cellStyle name="SAPBEXHLevel2 2 2 6 2" xfId="2111"/>
    <cellStyle name="SAPBEXHLevel2 2 2 6 2 2" xfId="14442"/>
    <cellStyle name="SAPBEXHLevel2 2 2 6 2 2 2" xfId="14443"/>
    <cellStyle name="SAPBEXHLevel2 2 2 6 2 2 2 2" xfId="14444"/>
    <cellStyle name="SAPBEXHLevel2 2 2 6 2 2 2 2 2" xfId="14445"/>
    <cellStyle name="SAPBEXHLevel2 2 2 6 2 2 2 3" xfId="14446"/>
    <cellStyle name="SAPBEXHLevel2 2 2 6 2 2 3" xfId="14447"/>
    <cellStyle name="SAPBEXHLevel2 2 2 6 2 2 3 2" xfId="14448"/>
    <cellStyle name="SAPBEXHLevel2 2 2 6 2 2 3 2 2" xfId="14449"/>
    <cellStyle name="SAPBEXHLevel2 2 2 6 2 2 4" xfId="14450"/>
    <cellStyle name="SAPBEXHLevel2 2 2 6 2 2 4 2" xfId="14451"/>
    <cellStyle name="SAPBEXHLevel2 2 2 6 2 3" xfId="14452"/>
    <cellStyle name="SAPBEXHLevel2 2 2 6 2 3 2" xfId="14453"/>
    <cellStyle name="SAPBEXHLevel2 2 2 6 2 3 2 2" xfId="14454"/>
    <cellStyle name="SAPBEXHLevel2 2 2 6 2 3 3" xfId="14455"/>
    <cellStyle name="SAPBEXHLevel2 2 2 6 2 4" xfId="14456"/>
    <cellStyle name="SAPBEXHLevel2 2 2 6 2 4 2" xfId="14457"/>
    <cellStyle name="SAPBEXHLevel2 2 2 6 2 4 2 2" xfId="14458"/>
    <cellStyle name="SAPBEXHLevel2 2 2 6 2 5" xfId="14459"/>
    <cellStyle name="SAPBEXHLevel2 2 2 6 2 5 2" xfId="14460"/>
    <cellStyle name="SAPBEXHLevel2 2 2 6 2 6" xfId="40814"/>
    <cellStyle name="SAPBEXHLevel2 2 2 6 2 7" xfId="40815"/>
    <cellStyle name="SAPBEXHLevel2 2 2 6 2 8" xfId="49899"/>
    <cellStyle name="SAPBEXHLevel2 2 2 6 20" xfId="40816"/>
    <cellStyle name="SAPBEXHLevel2 2 2 6 21" xfId="40817"/>
    <cellStyle name="SAPBEXHLevel2 2 2 6 22" xfId="40818"/>
    <cellStyle name="SAPBEXHLevel2 2 2 6 23" xfId="40819"/>
    <cellStyle name="SAPBEXHLevel2 2 2 6 24" xfId="40820"/>
    <cellStyle name="SAPBEXHLevel2 2 2 6 25" xfId="40821"/>
    <cellStyle name="SAPBEXHLevel2 2 2 6 26" xfId="40822"/>
    <cellStyle name="SAPBEXHLevel2 2 2 6 27" xfId="40823"/>
    <cellStyle name="SAPBEXHLevel2 2 2 6 28" xfId="48678"/>
    <cellStyle name="SAPBEXHLevel2 2 2 6 29" xfId="49382"/>
    <cellStyle name="SAPBEXHLevel2 2 2 6 3" xfId="40824"/>
    <cellStyle name="SAPBEXHLevel2 2 2 6 4" xfId="40825"/>
    <cellStyle name="SAPBEXHLevel2 2 2 6 5" xfId="40826"/>
    <cellStyle name="SAPBEXHLevel2 2 2 6 6" xfId="40827"/>
    <cellStyle name="SAPBEXHLevel2 2 2 6 7" xfId="40828"/>
    <cellStyle name="SAPBEXHLevel2 2 2 6 8" xfId="40829"/>
    <cellStyle name="SAPBEXHLevel2 2 2 6 9" xfId="40830"/>
    <cellStyle name="SAPBEXHLevel2 2 2 7" xfId="2112"/>
    <cellStyle name="SAPBEXHLevel2 2 2 7 2" xfId="14461"/>
    <cellStyle name="SAPBEXHLevel2 2 2 7 2 2" xfId="14462"/>
    <cellStyle name="SAPBEXHLevel2 2 2 7 2 2 2" xfId="14463"/>
    <cellStyle name="SAPBEXHLevel2 2 2 7 2 2 2 2" xfId="14464"/>
    <cellStyle name="SAPBEXHLevel2 2 2 7 2 2 3" xfId="14465"/>
    <cellStyle name="SAPBEXHLevel2 2 2 7 2 3" xfId="14466"/>
    <cellStyle name="SAPBEXHLevel2 2 2 7 2 3 2" xfId="14467"/>
    <cellStyle name="SAPBEXHLevel2 2 2 7 2 3 2 2" xfId="14468"/>
    <cellStyle name="SAPBEXHLevel2 2 2 7 2 4" xfId="14469"/>
    <cellStyle name="SAPBEXHLevel2 2 2 7 2 4 2" xfId="14470"/>
    <cellStyle name="SAPBEXHLevel2 2 2 7 3" xfId="14471"/>
    <cellStyle name="SAPBEXHLevel2 2 2 7 3 2" xfId="14472"/>
    <cellStyle name="SAPBEXHLevel2 2 2 7 3 2 2" xfId="14473"/>
    <cellStyle name="SAPBEXHLevel2 2 2 7 3 3" xfId="14474"/>
    <cellStyle name="SAPBEXHLevel2 2 2 7 4" xfId="14475"/>
    <cellStyle name="SAPBEXHLevel2 2 2 7 4 2" xfId="14476"/>
    <cellStyle name="SAPBEXHLevel2 2 2 7 4 2 2" xfId="14477"/>
    <cellStyle name="SAPBEXHLevel2 2 2 7 5" xfId="14478"/>
    <cellStyle name="SAPBEXHLevel2 2 2 7 5 2" xfId="14479"/>
    <cellStyle name="SAPBEXHLevel2 2 2 7 6" xfId="40831"/>
    <cellStyle name="SAPBEXHLevel2 2 2 7 7" xfId="40832"/>
    <cellStyle name="SAPBEXHLevel2 2 2 7 8" xfId="49894"/>
    <cellStyle name="SAPBEXHLevel2 2 2 8" xfId="40833"/>
    <cellStyle name="SAPBEXHLevel2 2 2 9" xfId="40834"/>
    <cellStyle name="SAPBEXHLevel2 2 20" xfId="40835"/>
    <cellStyle name="SAPBEXHLevel2 2 21" xfId="40836"/>
    <cellStyle name="SAPBEXHLevel2 2 22" xfId="40837"/>
    <cellStyle name="SAPBEXHLevel2 2 23" xfId="40838"/>
    <cellStyle name="SAPBEXHLevel2 2 24" xfId="40839"/>
    <cellStyle name="SAPBEXHLevel2 2 25" xfId="40840"/>
    <cellStyle name="SAPBEXHLevel2 2 26" xfId="40841"/>
    <cellStyle name="SAPBEXHLevel2 2 27" xfId="40842"/>
    <cellStyle name="SAPBEXHLevel2 2 28" xfId="40843"/>
    <cellStyle name="SAPBEXHLevel2 2 29" xfId="40844"/>
    <cellStyle name="SAPBEXHLevel2 2 3" xfId="1091"/>
    <cellStyle name="SAPBEXHLevel2 2 3 10" xfId="40845"/>
    <cellStyle name="SAPBEXHLevel2 2 3 11" xfId="40846"/>
    <cellStyle name="SAPBEXHLevel2 2 3 12" xfId="40847"/>
    <cellStyle name="SAPBEXHLevel2 2 3 13" xfId="40848"/>
    <cellStyle name="SAPBEXHLevel2 2 3 14" xfId="40849"/>
    <cellStyle name="SAPBEXHLevel2 2 3 15" xfId="40850"/>
    <cellStyle name="SAPBEXHLevel2 2 3 16" xfId="40851"/>
    <cellStyle name="SAPBEXHLevel2 2 3 17" xfId="40852"/>
    <cellStyle name="SAPBEXHLevel2 2 3 18" xfId="40853"/>
    <cellStyle name="SAPBEXHLevel2 2 3 19" xfId="40854"/>
    <cellStyle name="SAPBEXHLevel2 2 3 2" xfId="2113"/>
    <cellStyle name="SAPBEXHLevel2 2 3 2 2" xfId="14480"/>
    <cellStyle name="SAPBEXHLevel2 2 3 2 2 2" xfId="14481"/>
    <cellStyle name="SAPBEXHLevel2 2 3 2 2 2 2" xfId="14482"/>
    <cellStyle name="SAPBEXHLevel2 2 3 2 2 2 2 2" xfId="14483"/>
    <cellStyle name="SAPBEXHLevel2 2 3 2 2 2 3" xfId="14484"/>
    <cellStyle name="SAPBEXHLevel2 2 3 2 2 3" xfId="14485"/>
    <cellStyle name="SAPBEXHLevel2 2 3 2 2 3 2" xfId="14486"/>
    <cellStyle name="SAPBEXHLevel2 2 3 2 2 3 2 2" xfId="14487"/>
    <cellStyle name="SAPBEXHLevel2 2 3 2 2 4" xfId="14488"/>
    <cellStyle name="SAPBEXHLevel2 2 3 2 2 4 2" xfId="14489"/>
    <cellStyle name="SAPBEXHLevel2 2 3 2 3" xfId="14490"/>
    <cellStyle name="SAPBEXHLevel2 2 3 2 3 2" xfId="14491"/>
    <cellStyle name="SAPBEXHLevel2 2 3 2 3 2 2" xfId="14492"/>
    <cellStyle name="SAPBEXHLevel2 2 3 2 3 3" xfId="14493"/>
    <cellStyle name="SAPBEXHLevel2 2 3 2 4" xfId="14494"/>
    <cellStyle name="SAPBEXHLevel2 2 3 2 4 2" xfId="14495"/>
    <cellStyle name="SAPBEXHLevel2 2 3 2 4 2 2" xfId="14496"/>
    <cellStyle name="SAPBEXHLevel2 2 3 2 5" xfId="14497"/>
    <cellStyle name="SAPBEXHLevel2 2 3 2 5 2" xfId="14498"/>
    <cellStyle name="SAPBEXHLevel2 2 3 2 6" xfId="40855"/>
    <cellStyle name="SAPBEXHLevel2 2 3 2 7" xfId="40856"/>
    <cellStyle name="SAPBEXHLevel2 2 3 2 8" xfId="49900"/>
    <cellStyle name="SAPBEXHLevel2 2 3 20" xfId="40857"/>
    <cellStyle name="SAPBEXHLevel2 2 3 21" xfId="40858"/>
    <cellStyle name="SAPBEXHLevel2 2 3 22" xfId="40859"/>
    <cellStyle name="SAPBEXHLevel2 2 3 23" xfId="40860"/>
    <cellStyle name="SAPBEXHLevel2 2 3 24" xfId="40861"/>
    <cellStyle name="SAPBEXHLevel2 2 3 25" xfId="40862"/>
    <cellStyle name="SAPBEXHLevel2 2 3 26" xfId="40863"/>
    <cellStyle name="SAPBEXHLevel2 2 3 27" xfId="40864"/>
    <cellStyle name="SAPBEXHLevel2 2 3 28" xfId="48679"/>
    <cellStyle name="SAPBEXHLevel2 2 3 29" xfId="49383"/>
    <cellStyle name="SAPBEXHLevel2 2 3 3" xfId="40865"/>
    <cellStyle name="SAPBEXHLevel2 2 3 4" xfId="40866"/>
    <cellStyle name="SAPBEXHLevel2 2 3 5" xfId="40867"/>
    <cellStyle name="SAPBEXHLevel2 2 3 6" xfId="40868"/>
    <cellStyle name="SAPBEXHLevel2 2 3 7" xfId="40869"/>
    <cellStyle name="SAPBEXHLevel2 2 3 8" xfId="40870"/>
    <cellStyle name="SAPBEXHLevel2 2 3 9" xfId="40871"/>
    <cellStyle name="SAPBEXHLevel2 2 30" xfId="40872"/>
    <cellStyle name="SAPBEXHLevel2 2 31" xfId="40873"/>
    <cellStyle name="SAPBEXHLevel2 2 32" xfId="40874"/>
    <cellStyle name="SAPBEXHLevel2 2 33" xfId="48680"/>
    <cellStyle name="SAPBEXHLevel2 2 34" xfId="49376"/>
    <cellStyle name="SAPBEXHLevel2 2 4" xfId="1092"/>
    <cellStyle name="SAPBEXHLevel2 2 4 10" xfId="40875"/>
    <cellStyle name="SAPBEXHLevel2 2 4 11" xfId="40876"/>
    <cellStyle name="SAPBEXHLevel2 2 4 12" xfId="40877"/>
    <cellStyle name="SAPBEXHLevel2 2 4 13" xfId="40878"/>
    <cellStyle name="SAPBEXHLevel2 2 4 14" xfId="40879"/>
    <cellStyle name="SAPBEXHLevel2 2 4 15" xfId="40880"/>
    <cellStyle name="SAPBEXHLevel2 2 4 16" xfId="40881"/>
    <cellStyle name="SAPBEXHLevel2 2 4 17" xfId="40882"/>
    <cellStyle name="SAPBEXHLevel2 2 4 18" xfId="40883"/>
    <cellStyle name="SAPBEXHLevel2 2 4 19" xfId="40884"/>
    <cellStyle name="SAPBEXHLevel2 2 4 2" xfId="2114"/>
    <cellStyle name="SAPBEXHLevel2 2 4 2 2" xfId="14499"/>
    <cellStyle name="SAPBEXHLevel2 2 4 2 2 2" xfId="14500"/>
    <cellStyle name="SAPBEXHLevel2 2 4 2 2 2 2" xfId="14501"/>
    <cellStyle name="SAPBEXHLevel2 2 4 2 2 2 2 2" xfId="14502"/>
    <cellStyle name="SAPBEXHLevel2 2 4 2 2 2 3" xfId="14503"/>
    <cellStyle name="SAPBEXHLevel2 2 4 2 2 3" xfId="14504"/>
    <cellStyle name="SAPBEXHLevel2 2 4 2 2 3 2" xfId="14505"/>
    <cellStyle name="SAPBEXHLevel2 2 4 2 2 3 2 2" xfId="14506"/>
    <cellStyle name="SAPBEXHLevel2 2 4 2 2 4" xfId="14507"/>
    <cellStyle name="SAPBEXHLevel2 2 4 2 2 4 2" xfId="14508"/>
    <cellStyle name="SAPBEXHLevel2 2 4 2 3" xfId="14509"/>
    <cellStyle name="SAPBEXHLevel2 2 4 2 3 2" xfId="14510"/>
    <cellStyle name="SAPBEXHLevel2 2 4 2 3 2 2" xfId="14511"/>
    <cellStyle name="SAPBEXHLevel2 2 4 2 3 3" xfId="14512"/>
    <cellStyle name="SAPBEXHLevel2 2 4 2 4" xfId="14513"/>
    <cellStyle name="SAPBEXHLevel2 2 4 2 4 2" xfId="14514"/>
    <cellStyle name="SAPBEXHLevel2 2 4 2 4 2 2" xfId="14515"/>
    <cellStyle name="SAPBEXHLevel2 2 4 2 5" xfId="14516"/>
    <cellStyle name="SAPBEXHLevel2 2 4 2 5 2" xfId="14517"/>
    <cellStyle name="SAPBEXHLevel2 2 4 2 6" xfId="40885"/>
    <cellStyle name="SAPBEXHLevel2 2 4 2 7" xfId="40886"/>
    <cellStyle name="SAPBEXHLevel2 2 4 2 8" xfId="49901"/>
    <cellStyle name="SAPBEXHLevel2 2 4 20" xfId="40887"/>
    <cellStyle name="SAPBEXHLevel2 2 4 21" xfId="40888"/>
    <cellStyle name="SAPBEXHLevel2 2 4 22" xfId="40889"/>
    <cellStyle name="SAPBEXHLevel2 2 4 23" xfId="40890"/>
    <cellStyle name="SAPBEXHLevel2 2 4 24" xfId="40891"/>
    <cellStyle name="SAPBEXHLevel2 2 4 25" xfId="40892"/>
    <cellStyle name="SAPBEXHLevel2 2 4 26" xfId="40893"/>
    <cellStyle name="SAPBEXHLevel2 2 4 27" xfId="40894"/>
    <cellStyle name="SAPBEXHLevel2 2 4 28" xfId="48681"/>
    <cellStyle name="SAPBEXHLevel2 2 4 29" xfId="49384"/>
    <cellStyle name="SAPBEXHLevel2 2 4 3" xfId="40895"/>
    <cellStyle name="SAPBEXHLevel2 2 4 4" xfId="40896"/>
    <cellStyle name="SAPBEXHLevel2 2 4 5" xfId="40897"/>
    <cellStyle name="SAPBEXHLevel2 2 4 6" xfId="40898"/>
    <cellStyle name="SAPBEXHLevel2 2 4 7" xfId="40899"/>
    <cellStyle name="SAPBEXHLevel2 2 4 8" xfId="40900"/>
    <cellStyle name="SAPBEXHLevel2 2 4 9" xfId="40901"/>
    <cellStyle name="SAPBEXHLevel2 2 5" xfId="1093"/>
    <cellStyle name="SAPBEXHLevel2 2 5 10" xfId="40902"/>
    <cellStyle name="SAPBEXHLevel2 2 5 11" xfId="40903"/>
    <cellStyle name="SAPBEXHLevel2 2 5 12" xfId="40904"/>
    <cellStyle name="SAPBEXHLevel2 2 5 13" xfId="40905"/>
    <cellStyle name="SAPBEXHLevel2 2 5 14" xfId="40906"/>
    <cellStyle name="SAPBEXHLevel2 2 5 15" xfId="40907"/>
    <cellStyle name="SAPBEXHLevel2 2 5 16" xfId="40908"/>
    <cellStyle name="SAPBEXHLevel2 2 5 17" xfId="40909"/>
    <cellStyle name="SAPBEXHLevel2 2 5 18" xfId="40910"/>
    <cellStyle name="SAPBEXHLevel2 2 5 19" xfId="40911"/>
    <cellStyle name="SAPBEXHLevel2 2 5 2" xfId="2115"/>
    <cellStyle name="SAPBEXHLevel2 2 5 2 2" xfId="14518"/>
    <cellStyle name="SAPBEXHLevel2 2 5 2 2 2" xfId="14519"/>
    <cellStyle name="SAPBEXHLevel2 2 5 2 2 2 2" xfId="14520"/>
    <cellStyle name="SAPBEXHLevel2 2 5 2 2 2 2 2" xfId="14521"/>
    <cellStyle name="SAPBEXHLevel2 2 5 2 2 2 3" xfId="14522"/>
    <cellStyle name="SAPBEXHLevel2 2 5 2 2 3" xfId="14523"/>
    <cellStyle name="SAPBEXHLevel2 2 5 2 2 3 2" xfId="14524"/>
    <cellStyle name="SAPBEXHLevel2 2 5 2 2 3 2 2" xfId="14525"/>
    <cellStyle name="SAPBEXHLevel2 2 5 2 2 4" xfId="14526"/>
    <cellStyle name="SAPBEXHLevel2 2 5 2 2 4 2" xfId="14527"/>
    <cellStyle name="SAPBEXHLevel2 2 5 2 3" xfId="14528"/>
    <cellStyle name="SAPBEXHLevel2 2 5 2 3 2" xfId="14529"/>
    <cellStyle name="SAPBEXHLevel2 2 5 2 3 2 2" xfId="14530"/>
    <cellStyle name="SAPBEXHLevel2 2 5 2 3 3" xfId="14531"/>
    <cellStyle name="SAPBEXHLevel2 2 5 2 4" xfId="14532"/>
    <cellStyle name="SAPBEXHLevel2 2 5 2 4 2" xfId="14533"/>
    <cellStyle name="SAPBEXHLevel2 2 5 2 4 2 2" xfId="14534"/>
    <cellStyle name="SAPBEXHLevel2 2 5 2 5" xfId="14535"/>
    <cellStyle name="SAPBEXHLevel2 2 5 2 5 2" xfId="14536"/>
    <cellStyle name="SAPBEXHLevel2 2 5 2 6" xfId="40912"/>
    <cellStyle name="SAPBEXHLevel2 2 5 2 7" xfId="40913"/>
    <cellStyle name="SAPBEXHLevel2 2 5 2 8" xfId="49902"/>
    <cellStyle name="SAPBEXHLevel2 2 5 20" xfId="40914"/>
    <cellStyle name="SAPBEXHLevel2 2 5 21" xfId="40915"/>
    <cellStyle name="SAPBEXHLevel2 2 5 22" xfId="40916"/>
    <cellStyle name="SAPBEXHLevel2 2 5 23" xfId="40917"/>
    <cellStyle name="SAPBEXHLevel2 2 5 24" xfId="40918"/>
    <cellStyle name="SAPBEXHLevel2 2 5 25" xfId="40919"/>
    <cellStyle name="SAPBEXHLevel2 2 5 26" xfId="40920"/>
    <cellStyle name="SAPBEXHLevel2 2 5 27" xfId="40921"/>
    <cellStyle name="SAPBEXHLevel2 2 5 28" xfId="48682"/>
    <cellStyle name="SAPBEXHLevel2 2 5 29" xfId="49385"/>
    <cellStyle name="SAPBEXHLevel2 2 5 3" xfId="40922"/>
    <cellStyle name="SAPBEXHLevel2 2 5 4" xfId="40923"/>
    <cellStyle name="SAPBEXHLevel2 2 5 5" xfId="40924"/>
    <cellStyle name="SAPBEXHLevel2 2 5 6" xfId="40925"/>
    <cellStyle name="SAPBEXHLevel2 2 5 7" xfId="40926"/>
    <cellStyle name="SAPBEXHLevel2 2 5 8" xfId="40927"/>
    <cellStyle name="SAPBEXHLevel2 2 5 9" xfId="40928"/>
    <cellStyle name="SAPBEXHLevel2 2 6" xfId="1094"/>
    <cellStyle name="SAPBEXHLevel2 2 6 10" xfId="40929"/>
    <cellStyle name="SAPBEXHLevel2 2 6 11" xfId="40930"/>
    <cellStyle name="SAPBEXHLevel2 2 6 12" xfId="40931"/>
    <cellStyle name="SAPBEXHLevel2 2 6 13" xfId="40932"/>
    <cellStyle name="SAPBEXHLevel2 2 6 14" xfId="40933"/>
    <cellStyle name="SAPBEXHLevel2 2 6 15" xfId="40934"/>
    <cellStyle name="SAPBEXHLevel2 2 6 16" xfId="40935"/>
    <cellStyle name="SAPBEXHLevel2 2 6 17" xfId="40936"/>
    <cellStyle name="SAPBEXHLevel2 2 6 18" xfId="40937"/>
    <cellStyle name="SAPBEXHLevel2 2 6 19" xfId="40938"/>
    <cellStyle name="SAPBEXHLevel2 2 6 2" xfId="2116"/>
    <cellStyle name="SAPBEXHLevel2 2 6 2 2" xfId="14537"/>
    <cellStyle name="SAPBEXHLevel2 2 6 2 2 2" xfId="14538"/>
    <cellStyle name="SAPBEXHLevel2 2 6 2 2 2 2" xfId="14539"/>
    <cellStyle name="SAPBEXHLevel2 2 6 2 2 2 2 2" xfId="14540"/>
    <cellStyle name="SAPBEXHLevel2 2 6 2 2 2 3" xfId="14541"/>
    <cellStyle name="SAPBEXHLevel2 2 6 2 2 3" xfId="14542"/>
    <cellStyle name="SAPBEXHLevel2 2 6 2 2 3 2" xfId="14543"/>
    <cellStyle name="SAPBEXHLevel2 2 6 2 2 3 2 2" xfId="14544"/>
    <cellStyle name="SAPBEXHLevel2 2 6 2 2 4" xfId="14545"/>
    <cellStyle name="SAPBEXHLevel2 2 6 2 2 4 2" xfId="14546"/>
    <cellStyle name="SAPBEXHLevel2 2 6 2 3" xfId="14547"/>
    <cellStyle name="SAPBEXHLevel2 2 6 2 3 2" xfId="14548"/>
    <cellStyle name="SAPBEXHLevel2 2 6 2 3 2 2" xfId="14549"/>
    <cellStyle name="SAPBEXHLevel2 2 6 2 3 3" xfId="14550"/>
    <cellStyle name="SAPBEXHLevel2 2 6 2 4" xfId="14551"/>
    <cellStyle name="SAPBEXHLevel2 2 6 2 4 2" xfId="14552"/>
    <cellStyle name="SAPBEXHLevel2 2 6 2 4 2 2" xfId="14553"/>
    <cellStyle name="SAPBEXHLevel2 2 6 2 5" xfId="14554"/>
    <cellStyle name="SAPBEXHLevel2 2 6 2 5 2" xfId="14555"/>
    <cellStyle name="SAPBEXHLevel2 2 6 2 6" xfId="40939"/>
    <cellStyle name="SAPBEXHLevel2 2 6 2 7" xfId="40940"/>
    <cellStyle name="SAPBEXHLevel2 2 6 2 8" xfId="49903"/>
    <cellStyle name="SAPBEXHLevel2 2 6 20" xfId="40941"/>
    <cellStyle name="SAPBEXHLevel2 2 6 21" xfId="40942"/>
    <cellStyle name="SAPBEXHLevel2 2 6 22" xfId="40943"/>
    <cellStyle name="SAPBEXHLevel2 2 6 23" xfId="40944"/>
    <cellStyle name="SAPBEXHLevel2 2 6 24" xfId="40945"/>
    <cellStyle name="SAPBEXHLevel2 2 6 25" xfId="40946"/>
    <cellStyle name="SAPBEXHLevel2 2 6 26" xfId="40947"/>
    <cellStyle name="SAPBEXHLevel2 2 6 27" xfId="40948"/>
    <cellStyle name="SAPBEXHLevel2 2 6 28" xfId="48683"/>
    <cellStyle name="SAPBEXHLevel2 2 6 29" xfId="49386"/>
    <cellStyle name="SAPBEXHLevel2 2 6 3" xfId="40949"/>
    <cellStyle name="SAPBEXHLevel2 2 6 4" xfId="40950"/>
    <cellStyle name="SAPBEXHLevel2 2 6 5" xfId="40951"/>
    <cellStyle name="SAPBEXHLevel2 2 6 6" xfId="40952"/>
    <cellStyle name="SAPBEXHLevel2 2 6 7" xfId="40953"/>
    <cellStyle name="SAPBEXHLevel2 2 6 8" xfId="40954"/>
    <cellStyle name="SAPBEXHLevel2 2 6 9" xfId="40955"/>
    <cellStyle name="SAPBEXHLevel2 2 7" xfId="2117"/>
    <cellStyle name="SAPBEXHLevel2 2 7 2" xfId="14556"/>
    <cellStyle name="SAPBEXHLevel2 2 7 2 2" xfId="14557"/>
    <cellStyle name="SAPBEXHLevel2 2 7 2 2 2" xfId="14558"/>
    <cellStyle name="SAPBEXHLevel2 2 7 2 2 2 2" xfId="14559"/>
    <cellStyle name="SAPBEXHLevel2 2 7 2 2 3" xfId="14560"/>
    <cellStyle name="SAPBEXHLevel2 2 7 2 3" xfId="14561"/>
    <cellStyle name="SAPBEXHLevel2 2 7 2 3 2" xfId="14562"/>
    <cellStyle name="SAPBEXHLevel2 2 7 2 3 2 2" xfId="14563"/>
    <cellStyle name="SAPBEXHLevel2 2 7 2 4" xfId="14564"/>
    <cellStyle name="SAPBEXHLevel2 2 7 2 4 2" xfId="14565"/>
    <cellStyle name="SAPBEXHLevel2 2 7 3" xfId="14566"/>
    <cellStyle name="SAPBEXHLevel2 2 7 3 2" xfId="14567"/>
    <cellStyle name="SAPBEXHLevel2 2 7 3 2 2" xfId="14568"/>
    <cellStyle name="SAPBEXHLevel2 2 7 3 3" xfId="14569"/>
    <cellStyle name="SAPBEXHLevel2 2 7 4" xfId="14570"/>
    <cellStyle name="SAPBEXHLevel2 2 7 4 2" xfId="14571"/>
    <cellStyle name="SAPBEXHLevel2 2 7 4 2 2" xfId="14572"/>
    <cellStyle name="SAPBEXHLevel2 2 7 5" xfId="14573"/>
    <cellStyle name="SAPBEXHLevel2 2 7 5 2" xfId="14574"/>
    <cellStyle name="SAPBEXHLevel2 2 7 6" xfId="40956"/>
    <cellStyle name="SAPBEXHLevel2 2 7 7" xfId="40957"/>
    <cellStyle name="SAPBEXHLevel2 2 7 8" xfId="49893"/>
    <cellStyle name="SAPBEXHLevel2 2 8" xfId="40958"/>
    <cellStyle name="SAPBEXHLevel2 2 9" xfId="40959"/>
    <cellStyle name="SAPBEXHLevel2 20" xfId="40960"/>
    <cellStyle name="SAPBEXHLevel2 21" xfId="40961"/>
    <cellStyle name="SAPBEXHLevel2 22" xfId="40962"/>
    <cellStyle name="SAPBEXHLevel2 23" xfId="40963"/>
    <cellStyle name="SAPBEXHLevel2 24" xfId="40964"/>
    <cellStyle name="SAPBEXHLevel2 25" xfId="40965"/>
    <cellStyle name="SAPBEXHLevel2 26" xfId="40966"/>
    <cellStyle name="SAPBEXHLevel2 27" xfId="40967"/>
    <cellStyle name="SAPBEXHLevel2 28" xfId="40968"/>
    <cellStyle name="SAPBEXHLevel2 29" xfId="40969"/>
    <cellStyle name="SAPBEXHLevel2 3" xfId="545"/>
    <cellStyle name="SAPBEXHLevel2 3 10" xfId="40970"/>
    <cellStyle name="SAPBEXHLevel2 3 11" xfId="40971"/>
    <cellStyle name="SAPBEXHLevel2 3 12" xfId="40972"/>
    <cellStyle name="SAPBEXHLevel2 3 13" xfId="40973"/>
    <cellStyle name="SAPBEXHLevel2 3 14" xfId="40974"/>
    <cellStyle name="SAPBEXHLevel2 3 15" xfId="40975"/>
    <cellStyle name="SAPBEXHLevel2 3 16" xfId="40976"/>
    <cellStyle name="SAPBEXHLevel2 3 17" xfId="40977"/>
    <cellStyle name="SAPBEXHLevel2 3 18" xfId="40978"/>
    <cellStyle name="SAPBEXHLevel2 3 19" xfId="40979"/>
    <cellStyle name="SAPBEXHLevel2 3 2" xfId="1095"/>
    <cellStyle name="SAPBEXHLevel2 3 2 10" xfId="40980"/>
    <cellStyle name="SAPBEXHLevel2 3 2 11" xfId="40981"/>
    <cellStyle name="SAPBEXHLevel2 3 2 12" xfId="40982"/>
    <cellStyle name="SAPBEXHLevel2 3 2 13" xfId="40983"/>
    <cellStyle name="SAPBEXHLevel2 3 2 14" xfId="40984"/>
    <cellStyle name="SAPBEXHLevel2 3 2 15" xfId="40985"/>
    <cellStyle name="SAPBEXHLevel2 3 2 16" xfId="40986"/>
    <cellStyle name="SAPBEXHLevel2 3 2 17" xfId="40987"/>
    <cellStyle name="SAPBEXHLevel2 3 2 18" xfId="40988"/>
    <cellStyle name="SAPBEXHLevel2 3 2 19" xfId="40989"/>
    <cellStyle name="SAPBEXHLevel2 3 2 2" xfId="2118"/>
    <cellStyle name="SAPBEXHLevel2 3 2 2 2" xfId="14575"/>
    <cellStyle name="SAPBEXHLevel2 3 2 2 2 2" xfId="14576"/>
    <cellStyle name="SAPBEXHLevel2 3 2 2 2 2 2" xfId="14577"/>
    <cellStyle name="SAPBEXHLevel2 3 2 2 2 2 2 2" xfId="14578"/>
    <cellStyle name="SAPBEXHLevel2 3 2 2 2 2 3" xfId="14579"/>
    <cellStyle name="SAPBEXHLevel2 3 2 2 2 3" xfId="14580"/>
    <cellStyle name="SAPBEXHLevel2 3 2 2 2 3 2" xfId="14581"/>
    <cellStyle name="SAPBEXHLevel2 3 2 2 2 3 2 2" xfId="14582"/>
    <cellStyle name="SAPBEXHLevel2 3 2 2 2 4" xfId="14583"/>
    <cellStyle name="SAPBEXHLevel2 3 2 2 2 4 2" xfId="14584"/>
    <cellStyle name="SAPBEXHLevel2 3 2 2 3" xfId="14585"/>
    <cellStyle name="SAPBEXHLevel2 3 2 2 3 2" xfId="14586"/>
    <cellStyle name="SAPBEXHLevel2 3 2 2 3 2 2" xfId="14587"/>
    <cellStyle name="SAPBEXHLevel2 3 2 2 3 3" xfId="14588"/>
    <cellStyle name="SAPBEXHLevel2 3 2 2 4" xfId="14589"/>
    <cellStyle name="SAPBEXHLevel2 3 2 2 4 2" xfId="14590"/>
    <cellStyle name="SAPBEXHLevel2 3 2 2 4 2 2" xfId="14591"/>
    <cellStyle name="SAPBEXHLevel2 3 2 2 5" xfId="14592"/>
    <cellStyle name="SAPBEXHLevel2 3 2 2 5 2" xfId="14593"/>
    <cellStyle name="SAPBEXHLevel2 3 2 2 6" xfId="40990"/>
    <cellStyle name="SAPBEXHLevel2 3 2 2 7" xfId="40991"/>
    <cellStyle name="SAPBEXHLevel2 3 2 2 8" xfId="49905"/>
    <cellStyle name="SAPBEXHLevel2 3 2 20" xfId="40992"/>
    <cellStyle name="SAPBEXHLevel2 3 2 21" xfId="40993"/>
    <cellStyle name="SAPBEXHLevel2 3 2 22" xfId="40994"/>
    <cellStyle name="SAPBEXHLevel2 3 2 23" xfId="40995"/>
    <cellStyle name="SAPBEXHLevel2 3 2 24" xfId="40996"/>
    <cellStyle name="SAPBEXHLevel2 3 2 25" xfId="40997"/>
    <cellStyle name="SAPBEXHLevel2 3 2 26" xfId="40998"/>
    <cellStyle name="SAPBEXHLevel2 3 2 27" xfId="40999"/>
    <cellStyle name="SAPBEXHLevel2 3 2 28" xfId="48684"/>
    <cellStyle name="SAPBEXHLevel2 3 2 29" xfId="49388"/>
    <cellStyle name="SAPBEXHLevel2 3 2 3" xfId="41000"/>
    <cellStyle name="SAPBEXHLevel2 3 2 4" xfId="41001"/>
    <cellStyle name="SAPBEXHLevel2 3 2 5" xfId="41002"/>
    <cellStyle name="SAPBEXHLevel2 3 2 6" xfId="41003"/>
    <cellStyle name="SAPBEXHLevel2 3 2 7" xfId="41004"/>
    <cellStyle name="SAPBEXHLevel2 3 2 8" xfId="41005"/>
    <cellStyle name="SAPBEXHLevel2 3 2 9" xfId="41006"/>
    <cellStyle name="SAPBEXHLevel2 3 20" xfId="41007"/>
    <cellStyle name="SAPBEXHLevel2 3 21" xfId="41008"/>
    <cellStyle name="SAPBEXHLevel2 3 22" xfId="41009"/>
    <cellStyle name="SAPBEXHLevel2 3 23" xfId="41010"/>
    <cellStyle name="SAPBEXHLevel2 3 24" xfId="41011"/>
    <cellStyle name="SAPBEXHLevel2 3 25" xfId="41012"/>
    <cellStyle name="SAPBEXHLevel2 3 26" xfId="41013"/>
    <cellStyle name="SAPBEXHLevel2 3 27" xfId="41014"/>
    <cellStyle name="SAPBEXHLevel2 3 28" xfId="41015"/>
    <cellStyle name="SAPBEXHLevel2 3 29" xfId="41016"/>
    <cellStyle name="SAPBEXHLevel2 3 3" xfId="1096"/>
    <cellStyle name="SAPBEXHLevel2 3 3 10" xfId="41017"/>
    <cellStyle name="SAPBEXHLevel2 3 3 11" xfId="41018"/>
    <cellStyle name="SAPBEXHLevel2 3 3 12" xfId="41019"/>
    <cellStyle name="SAPBEXHLevel2 3 3 13" xfId="41020"/>
    <cellStyle name="SAPBEXHLevel2 3 3 14" xfId="41021"/>
    <cellStyle name="SAPBEXHLevel2 3 3 15" xfId="41022"/>
    <cellStyle name="SAPBEXHLevel2 3 3 16" xfId="41023"/>
    <cellStyle name="SAPBEXHLevel2 3 3 17" xfId="41024"/>
    <cellStyle name="SAPBEXHLevel2 3 3 18" xfId="41025"/>
    <cellStyle name="SAPBEXHLevel2 3 3 19" xfId="41026"/>
    <cellStyle name="SAPBEXHLevel2 3 3 2" xfId="2119"/>
    <cellStyle name="SAPBEXHLevel2 3 3 2 2" xfId="14594"/>
    <cellStyle name="SAPBEXHLevel2 3 3 2 2 2" xfId="14595"/>
    <cellStyle name="SAPBEXHLevel2 3 3 2 2 2 2" xfId="14596"/>
    <cellStyle name="SAPBEXHLevel2 3 3 2 2 2 2 2" xfId="14597"/>
    <cellStyle name="SAPBEXHLevel2 3 3 2 2 2 3" xfId="14598"/>
    <cellStyle name="SAPBEXHLevel2 3 3 2 2 3" xfId="14599"/>
    <cellStyle name="SAPBEXHLevel2 3 3 2 2 3 2" xfId="14600"/>
    <cellStyle name="SAPBEXHLevel2 3 3 2 2 3 2 2" xfId="14601"/>
    <cellStyle name="SAPBEXHLevel2 3 3 2 2 4" xfId="14602"/>
    <cellStyle name="SAPBEXHLevel2 3 3 2 2 4 2" xfId="14603"/>
    <cellStyle name="SAPBEXHLevel2 3 3 2 3" xfId="14604"/>
    <cellStyle name="SAPBEXHLevel2 3 3 2 3 2" xfId="14605"/>
    <cellStyle name="SAPBEXHLevel2 3 3 2 3 2 2" xfId="14606"/>
    <cellStyle name="SAPBEXHLevel2 3 3 2 3 3" xfId="14607"/>
    <cellStyle name="SAPBEXHLevel2 3 3 2 4" xfId="14608"/>
    <cellStyle name="SAPBEXHLevel2 3 3 2 4 2" xfId="14609"/>
    <cellStyle name="SAPBEXHLevel2 3 3 2 4 2 2" xfId="14610"/>
    <cellStyle name="SAPBEXHLevel2 3 3 2 5" xfId="14611"/>
    <cellStyle name="SAPBEXHLevel2 3 3 2 5 2" xfId="14612"/>
    <cellStyle name="SAPBEXHLevel2 3 3 2 6" xfId="41027"/>
    <cellStyle name="SAPBEXHLevel2 3 3 2 7" xfId="41028"/>
    <cellStyle name="SAPBEXHLevel2 3 3 2 8" xfId="49906"/>
    <cellStyle name="SAPBEXHLevel2 3 3 20" xfId="41029"/>
    <cellStyle name="SAPBEXHLevel2 3 3 21" xfId="41030"/>
    <cellStyle name="SAPBEXHLevel2 3 3 22" xfId="41031"/>
    <cellStyle name="SAPBEXHLevel2 3 3 23" xfId="41032"/>
    <cellStyle name="SAPBEXHLevel2 3 3 24" xfId="41033"/>
    <cellStyle name="SAPBEXHLevel2 3 3 25" xfId="41034"/>
    <cellStyle name="SAPBEXHLevel2 3 3 26" xfId="41035"/>
    <cellStyle name="SAPBEXHLevel2 3 3 27" xfId="41036"/>
    <cellStyle name="SAPBEXHLevel2 3 3 28" xfId="48685"/>
    <cellStyle name="SAPBEXHLevel2 3 3 29" xfId="49389"/>
    <cellStyle name="SAPBEXHLevel2 3 3 3" xfId="41037"/>
    <cellStyle name="SAPBEXHLevel2 3 3 4" xfId="41038"/>
    <cellStyle name="SAPBEXHLevel2 3 3 5" xfId="41039"/>
    <cellStyle name="SAPBEXHLevel2 3 3 6" xfId="41040"/>
    <cellStyle name="SAPBEXHLevel2 3 3 7" xfId="41041"/>
    <cellStyle name="SAPBEXHLevel2 3 3 8" xfId="41042"/>
    <cellStyle name="SAPBEXHLevel2 3 3 9" xfId="41043"/>
    <cellStyle name="SAPBEXHLevel2 3 30" xfId="41044"/>
    <cellStyle name="SAPBEXHLevel2 3 31" xfId="41045"/>
    <cellStyle name="SAPBEXHLevel2 3 32" xfId="41046"/>
    <cellStyle name="SAPBEXHLevel2 3 33" xfId="48686"/>
    <cellStyle name="SAPBEXHLevel2 3 34" xfId="49387"/>
    <cellStyle name="SAPBEXHLevel2 3 4" xfId="1097"/>
    <cellStyle name="SAPBEXHLevel2 3 4 10" xfId="41047"/>
    <cellStyle name="SAPBEXHLevel2 3 4 11" xfId="41048"/>
    <cellStyle name="SAPBEXHLevel2 3 4 12" xfId="41049"/>
    <cellStyle name="SAPBEXHLevel2 3 4 13" xfId="41050"/>
    <cellStyle name="SAPBEXHLevel2 3 4 14" xfId="41051"/>
    <cellStyle name="SAPBEXHLevel2 3 4 15" xfId="41052"/>
    <cellStyle name="SAPBEXHLevel2 3 4 16" xfId="41053"/>
    <cellStyle name="SAPBEXHLevel2 3 4 17" xfId="41054"/>
    <cellStyle name="SAPBEXHLevel2 3 4 18" xfId="41055"/>
    <cellStyle name="SAPBEXHLevel2 3 4 19" xfId="41056"/>
    <cellStyle name="SAPBEXHLevel2 3 4 2" xfId="2120"/>
    <cellStyle name="SAPBEXHLevel2 3 4 2 2" xfId="14613"/>
    <cellStyle name="SAPBEXHLevel2 3 4 2 2 2" xfId="14614"/>
    <cellStyle name="SAPBEXHLevel2 3 4 2 2 2 2" xfId="14615"/>
    <cellStyle name="SAPBEXHLevel2 3 4 2 2 2 2 2" xfId="14616"/>
    <cellStyle name="SAPBEXHLevel2 3 4 2 2 2 3" xfId="14617"/>
    <cellStyle name="SAPBEXHLevel2 3 4 2 2 3" xfId="14618"/>
    <cellStyle name="SAPBEXHLevel2 3 4 2 2 3 2" xfId="14619"/>
    <cellStyle name="SAPBEXHLevel2 3 4 2 2 3 2 2" xfId="14620"/>
    <cellStyle name="SAPBEXHLevel2 3 4 2 2 4" xfId="14621"/>
    <cellStyle name="SAPBEXHLevel2 3 4 2 2 4 2" xfId="14622"/>
    <cellStyle name="SAPBEXHLevel2 3 4 2 3" xfId="14623"/>
    <cellStyle name="SAPBEXHLevel2 3 4 2 3 2" xfId="14624"/>
    <cellStyle name="SAPBEXHLevel2 3 4 2 3 2 2" xfId="14625"/>
    <cellStyle name="SAPBEXHLevel2 3 4 2 3 3" xfId="14626"/>
    <cellStyle name="SAPBEXHLevel2 3 4 2 4" xfId="14627"/>
    <cellStyle name="SAPBEXHLevel2 3 4 2 4 2" xfId="14628"/>
    <cellStyle name="SAPBEXHLevel2 3 4 2 4 2 2" xfId="14629"/>
    <cellStyle name="SAPBEXHLevel2 3 4 2 5" xfId="14630"/>
    <cellStyle name="SAPBEXHLevel2 3 4 2 5 2" xfId="14631"/>
    <cellStyle name="SAPBEXHLevel2 3 4 2 6" xfId="41057"/>
    <cellStyle name="SAPBEXHLevel2 3 4 2 7" xfId="41058"/>
    <cellStyle name="SAPBEXHLevel2 3 4 2 8" xfId="49907"/>
    <cellStyle name="SAPBEXHLevel2 3 4 20" xfId="41059"/>
    <cellStyle name="SAPBEXHLevel2 3 4 21" xfId="41060"/>
    <cellStyle name="SAPBEXHLevel2 3 4 22" xfId="41061"/>
    <cellStyle name="SAPBEXHLevel2 3 4 23" xfId="41062"/>
    <cellStyle name="SAPBEXHLevel2 3 4 24" xfId="41063"/>
    <cellStyle name="SAPBEXHLevel2 3 4 25" xfId="41064"/>
    <cellStyle name="SAPBEXHLevel2 3 4 26" xfId="41065"/>
    <cellStyle name="SAPBEXHLevel2 3 4 27" xfId="41066"/>
    <cellStyle name="SAPBEXHLevel2 3 4 28" xfId="48687"/>
    <cellStyle name="SAPBEXHLevel2 3 4 29" xfId="49390"/>
    <cellStyle name="SAPBEXHLevel2 3 4 3" xfId="41067"/>
    <cellStyle name="SAPBEXHLevel2 3 4 4" xfId="41068"/>
    <cellStyle name="SAPBEXHLevel2 3 4 5" xfId="41069"/>
    <cellStyle name="SAPBEXHLevel2 3 4 6" xfId="41070"/>
    <cellStyle name="SAPBEXHLevel2 3 4 7" xfId="41071"/>
    <cellStyle name="SAPBEXHLevel2 3 4 8" xfId="41072"/>
    <cellStyle name="SAPBEXHLevel2 3 4 9" xfId="41073"/>
    <cellStyle name="SAPBEXHLevel2 3 5" xfId="1098"/>
    <cellStyle name="SAPBEXHLevel2 3 5 10" xfId="41074"/>
    <cellStyle name="SAPBEXHLevel2 3 5 11" xfId="41075"/>
    <cellStyle name="SAPBEXHLevel2 3 5 12" xfId="41076"/>
    <cellStyle name="SAPBEXHLevel2 3 5 13" xfId="41077"/>
    <cellStyle name="SAPBEXHLevel2 3 5 14" xfId="41078"/>
    <cellStyle name="SAPBEXHLevel2 3 5 15" xfId="41079"/>
    <cellStyle name="SAPBEXHLevel2 3 5 16" xfId="41080"/>
    <cellStyle name="SAPBEXHLevel2 3 5 17" xfId="41081"/>
    <cellStyle name="SAPBEXHLevel2 3 5 18" xfId="41082"/>
    <cellStyle name="SAPBEXHLevel2 3 5 19" xfId="41083"/>
    <cellStyle name="SAPBEXHLevel2 3 5 2" xfId="2121"/>
    <cellStyle name="SAPBEXHLevel2 3 5 2 2" xfId="14632"/>
    <cellStyle name="SAPBEXHLevel2 3 5 2 2 2" xfId="14633"/>
    <cellStyle name="SAPBEXHLevel2 3 5 2 2 2 2" xfId="14634"/>
    <cellStyle name="SAPBEXHLevel2 3 5 2 2 2 2 2" xfId="14635"/>
    <cellStyle name="SAPBEXHLevel2 3 5 2 2 2 3" xfId="14636"/>
    <cellStyle name="SAPBEXHLevel2 3 5 2 2 3" xfId="14637"/>
    <cellStyle name="SAPBEXHLevel2 3 5 2 2 3 2" xfId="14638"/>
    <cellStyle name="SAPBEXHLevel2 3 5 2 2 3 2 2" xfId="14639"/>
    <cellStyle name="SAPBEXHLevel2 3 5 2 2 4" xfId="14640"/>
    <cellStyle name="SAPBEXHLevel2 3 5 2 2 4 2" xfId="14641"/>
    <cellStyle name="SAPBEXHLevel2 3 5 2 3" xfId="14642"/>
    <cellStyle name="SAPBEXHLevel2 3 5 2 3 2" xfId="14643"/>
    <cellStyle name="SAPBEXHLevel2 3 5 2 3 2 2" xfId="14644"/>
    <cellStyle name="SAPBEXHLevel2 3 5 2 3 3" xfId="14645"/>
    <cellStyle name="SAPBEXHLevel2 3 5 2 4" xfId="14646"/>
    <cellStyle name="SAPBEXHLevel2 3 5 2 4 2" xfId="14647"/>
    <cellStyle name="SAPBEXHLevel2 3 5 2 4 2 2" xfId="14648"/>
    <cellStyle name="SAPBEXHLevel2 3 5 2 5" xfId="14649"/>
    <cellStyle name="SAPBEXHLevel2 3 5 2 5 2" xfId="14650"/>
    <cellStyle name="SAPBEXHLevel2 3 5 2 6" xfId="41084"/>
    <cellStyle name="SAPBEXHLevel2 3 5 2 7" xfId="41085"/>
    <cellStyle name="SAPBEXHLevel2 3 5 2 8" xfId="49908"/>
    <cellStyle name="SAPBEXHLevel2 3 5 20" xfId="41086"/>
    <cellStyle name="SAPBEXHLevel2 3 5 21" xfId="41087"/>
    <cellStyle name="SAPBEXHLevel2 3 5 22" xfId="41088"/>
    <cellStyle name="SAPBEXHLevel2 3 5 23" xfId="41089"/>
    <cellStyle name="SAPBEXHLevel2 3 5 24" xfId="41090"/>
    <cellStyle name="SAPBEXHLevel2 3 5 25" xfId="41091"/>
    <cellStyle name="SAPBEXHLevel2 3 5 26" xfId="41092"/>
    <cellStyle name="SAPBEXHLevel2 3 5 27" xfId="41093"/>
    <cellStyle name="SAPBEXHLevel2 3 5 28" xfId="48688"/>
    <cellStyle name="SAPBEXHLevel2 3 5 29" xfId="49391"/>
    <cellStyle name="SAPBEXHLevel2 3 5 3" xfId="41094"/>
    <cellStyle name="SAPBEXHLevel2 3 5 4" xfId="41095"/>
    <cellStyle name="SAPBEXHLevel2 3 5 5" xfId="41096"/>
    <cellStyle name="SAPBEXHLevel2 3 5 6" xfId="41097"/>
    <cellStyle name="SAPBEXHLevel2 3 5 7" xfId="41098"/>
    <cellStyle name="SAPBEXHLevel2 3 5 8" xfId="41099"/>
    <cellStyle name="SAPBEXHLevel2 3 5 9" xfId="41100"/>
    <cellStyle name="SAPBEXHLevel2 3 6" xfId="1099"/>
    <cellStyle name="SAPBEXHLevel2 3 6 10" xfId="41101"/>
    <cellStyle name="SAPBEXHLevel2 3 6 11" xfId="41102"/>
    <cellStyle name="SAPBEXHLevel2 3 6 12" xfId="41103"/>
    <cellStyle name="SAPBEXHLevel2 3 6 13" xfId="41104"/>
    <cellStyle name="SAPBEXHLevel2 3 6 14" xfId="41105"/>
    <cellStyle name="SAPBEXHLevel2 3 6 15" xfId="41106"/>
    <cellStyle name="SAPBEXHLevel2 3 6 16" xfId="41107"/>
    <cellStyle name="SAPBEXHLevel2 3 6 17" xfId="41108"/>
    <cellStyle name="SAPBEXHLevel2 3 6 18" xfId="41109"/>
    <cellStyle name="SAPBEXHLevel2 3 6 19" xfId="41110"/>
    <cellStyle name="SAPBEXHLevel2 3 6 2" xfId="2122"/>
    <cellStyle name="SAPBEXHLevel2 3 6 2 2" xfId="14651"/>
    <cellStyle name="SAPBEXHLevel2 3 6 2 2 2" xfId="14652"/>
    <cellStyle name="SAPBEXHLevel2 3 6 2 2 2 2" xfId="14653"/>
    <cellStyle name="SAPBEXHLevel2 3 6 2 2 2 2 2" xfId="14654"/>
    <cellStyle name="SAPBEXHLevel2 3 6 2 2 2 3" xfId="14655"/>
    <cellStyle name="SAPBEXHLevel2 3 6 2 2 3" xfId="14656"/>
    <cellStyle name="SAPBEXHLevel2 3 6 2 2 3 2" xfId="14657"/>
    <cellStyle name="SAPBEXHLevel2 3 6 2 2 3 2 2" xfId="14658"/>
    <cellStyle name="SAPBEXHLevel2 3 6 2 2 4" xfId="14659"/>
    <cellStyle name="SAPBEXHLevel2 3 6 2 2 4 2" xfId="14660"/>
    <cellStyle name="SAPBEXHLevel2 3 6 2 3" xfId="14661"/>
    <cellStyle name="SAPBEXHLevel2 3 6 2 3 2" xfId="14662"/>
    <cellStyle name="SAPBEXHLevel2 3 6 2 3 2 2" xfId="14663"/>
    <cellStyle name="SAPBEXHLevel2 3 6 2 3 3" xfId="14664"/>
    <cellStyle name="SAPBEXHLevel2 3 6 2 4" xfId="14665"/>
    <cellStyle name="SAPBEXHLevel2 3 6 2 4 2" xfId="14666"/>
    <cellStyle name="SAPBEXHLevel2 3 6 2 4 2 2" xfId="14667"/>
    <cellStyle name="SAPBEXHLevel2 3 6 2 5" xfId="14668"/>
    <cellStyle name="SAPBEXHLevel2 3 6 2 5 2" xfId="14669"/>
    <cellStyle name="SAPBEXHLevel2 3 6 2 6" xfId="41111"/>
    <cellStyle name="SAPBEXHLevel2 3 6 2 7" xfId="41112"/>
    <cellStyle name="SAPBEXHLevel2 3 6 2 8" xfId="49909"/>
    <cellStyle name="SAPBEXHLevel2 3 6 20" xfId="41113"/>
    <cellStyle name="SAPBEXHLevel2 3 6 21" xfId="41114"/>
    <cellStyle name="SAPBEXHLevel2 3 6 22" xfId="41115"/>
    <cellStyle name="SAPBEXHLevel2 3 6 23" xfId="41116"/>
    <cellStyle name="SAPBEXHLevel2 3 6 24" xfId="41117"/>
    <cellStyle name="SAPBEXHLevel2 3 6 25" xfId="41118"/>
    <cellStyle name="SAPBEXHLevel2 3 6 26" xfId="41119"/>
    <cellStyle name="SAPBEXHLevel2 3 6 27" xfId="41120"/>
    <cellStyle name="SAPBEXHLevel2 3 6 28" xfId="48689"/>
    <cellStyle name="SAPBEXHLevel2 3 6 29" xfId="49392"/>
    <cellStyle name="SAPBEXHLevel2 3 6 3" xfId="41121"/>
    <cellStyle name="SAPBEXHLevel2 3 6 4" xfId="41122"/>
    <cellStyle name="SAPBEXHLevel2 3 6 5" xfId="41123"/>
    <cellStyle name="SAPBEXHLevel2 3 6 6" xfId="41124"/>
    <cellStyle name="SAPBEXHLevel2 3 6 7" xfId="41125"/>
    <cellStyle name="SAPBEXHLevel2 3 6 8" xfId="41126"/>
    <cellStyle name="SAPBEXHLevel2 3 6 9" xfId="41127"/>
    <cellStyle name="SAPBEXHLevel2 3 7" xfId="2123"/>
    <cellStyle name="SAPBEXHLevel2 3 7 2" xfId="14670"/>
    <cellStyle name="SAPBEXHLevel2 3 7 2 2" xfId="14671"/>
    <cellStyle name="SAPBEXHLevel2 3 7 2 2 2" xfId="14672"/>
    <cellStyle name="SAPBEXHLevel2 3 7 2 2 2 2" xfId="14673"/>
    <cellStyle name="SAPBEXHLevel2 3 7 2 2 3" xfId="14674"/>
    <cellStyle name="SAPBEXHLevel2 3 7 2 3" xfId="14675"/>
    <cellStyle name="SAPBEXHLevel2 3 7 2 3 2" xfId="14676"/>
    <cellStyle name="SAPBEXHLevel2 3 7 2 3 2 2" xfId="14677"/>
    <cellStyle name="SAPBEXHLevel2 3 7 2 4" xfId="14678"/>
    <cellStyle name="SAPBEXHLevel2 3 7 2 4 2" xfId="14679"/>
    <cellStyle name="SAPBEXHLevel2 3 7 3" xfId="14680"/>
    <cellStyle name="SAPBEXHLevel2 3 7 3 2" xfId="14681"/>
    <cellStyle name="SAPBEXHLevel2 3 7 3 2 2" xfId="14682"/>
    <cellStyle name="SAPBEXHLevel2 3 7 3 3" xfId="14683"/>
    <cellStyle name="SAPBEXHLevel2 3 7 4" xfId="14684"/>
    <cellStyle name="SAPBEXHLevel2 3 7 4 2" xfId="14685"/>
    <cellStyle name="SAPBEXHLevel2 3 7 4 2 2" xfId="14686"/>
    <cellStyle name="SAPBEXHLevel2 3 7 5" xfId="14687"/>
    <cellStyle name="SAPBEXHLevel2 3 7 5 2" xfId="14688"/>
    <cellStyle name="SAPBEXHLevel2 3 7 6" xfId="41128"/>
    <cellStyle name="SAPBEXHLevel2 3 7 7" xfId="41129"/>
    <cellStyle name="SAPBEXHLevel2 3 7 8" xfId="49904"/>
    <cellStyle name="SAPBEXHLevel2 3 8" xfId="41130"/>
    <cellStyle name="SAPBEXHLevel2 3 9" xfId="41131"/>
    <cellStyle name="SAPBEXHLevel2 30" xfId="41132"/>
    <cellStyle name="SAPBEXHLevel2 31" xfId="41133"/>
    <cellStyle name="SAPBEXHLevel2 32" xfId="41134"/>
    <cellStyle name="SAPBEXHLevel2 33" xfId="41135"/>
    <cellStyle name="SAPBEXHLevel2 34" xfId="41136"/>
    <cellStyle name="SAPBEXHLevel2 35" xfId="41137"/>
    <cellStyle name="SAPBEXHLevel2 36" xfId="48690"/>
    <cellStyle name="SAPBEXHLevel2 37" xfId="49375"/>
    <cellStyle name="SAPBEXHLevel2 4" xfId="1100"/>
    <cellStyle name="SAPBEXHLevel2 4 10" xfId="41138"/>
    <cellStyle name="SAPBEXHLevel2 4 11" xfId="41139"/>
    <cellStyle name="SAPBEXHLevel2 4 12" xfId="41140"/>
    <cellStyle name="SAPBEXHLevel2 4 13" xfId="41141"/>
    <cellStyle name="SAPBEXHLevel2 4 14" xfId="41142"/>
    <cellStyle name="SAPBEXHLevel2 4 15" xfId="41143"/>
    <cellStyle name="SAPBEXHLevel2 4 16" xfId="41144"/>
    <cellStyle name="SAPBEXHLevel2 4 17" xfId="41145"/>
    <cellStyle name="SAPBEXHLevel2 4 18" xfId="41146"/>
    <cellStyle name="SAPBEXHLevel2 4 19" xfId="41147"/>
    <cellStyle name="SAPBEXHLevel2 4 2" xfId="2124"/>
    <cellStyle name="SAPBEXHLevel2 4 2 2" xfId="14689"/>
    <cellStyle name="SAPBEXHLevel2 4 2 2 2" xfId="14690"/>
    <cellStyle name="SAPBEXHLevel2 4 2 2 2 2" xfId="14691"/>
    <cellStyle name="SAPBEXHLevel2 4 2 2 2 2 2" xfId="14692"/>
    <cellStyle name="SAPBEXHLevel2 4 2 2 2 3" xfId="14693"/>
    <cellStyle name="SAPBEXHLevel2 4 2 2 3" xfId="14694"/>
    <cellStyle name="SAPBEXHLevel2 4 2 2 3 2" xfId="14695"/>
    <cellStyle name="SAPBEXHLevel2 4 2 2 3 2 2" xfId="14696"/>
    <cellStyle name="SAPBEXHLevel2 4 2 2 4" xfId="14697"/>
    <cellStyle name="SAPBEXHLevel2 4 2 2 4 2" xfId="14698"/>
    <cellStyle name="SAPBEXHLevel2 4 2 3" xfId="14699"/>
    <cellStyle name="SAPBEXHLevel2 4 2 3 2" xfId="14700"/>
    <cellStyle name="SAPBEXHLevel2 4 2 3 2 2" xfId="14701"/>
    <cellStyle name="SAPBEXHLevel2 4 2 3 3" xfId="14702"/>
    <cellStyle name="SAPBEXHLevel2 4 2 4" xfId="14703"/>
    <cellStyle name="SAPBEXHLevel2 4 2 4 2" xfId="14704"/>
    <cellStyle name="SAPBEXHLevel2 4 2 4 2 2" xfId="14705"/>
    <cellStyle name="SAPBEXHLevel2 4 2 5" xfId="14706"/>
    <cellStyle name="SAPBEXHLevel2 4 2 5 2" xfId="14707"/>
    <cellStyle name="SAPBEXHLevel2 4 2 6" xfId="41148"/>
    <cellStyle name="SAPBEXHLevel2 4 2 7" xfId="41149"/>
    <cellStyle name="SAPBEXHLevel2 4 2 8" xfId="49910"/>
    <cellStyle name="SAPBEXHLevel2 4 20" xfId="41150"/>
    <cellStyle name="SAPBEXHLevel2 4 21" xfId="41151"/>
    <cellStyle name="SAPBEXHLevel2 4 22" xfId="41152"/>
    <cellStyle name="SAPBEXHLevel2 4 23" xfId="41153"/>
    <cellStyle name="SAPBEXHLevel2 4 24" xfId="41154"/>
    <cellStyle name="SAPBEXHLevel2 4 25" xfId="41155"/>
    <cellStyle name="SAPBEXHLevel2 4 26" xfId="41156"/>
    <cellStyle name="SAPBEXHLevel2 4 27" xfId="41157"/>
    <cellStyle name="SAPBEXHLevel2 4 28" xfId="48691"/>
    <cellStyle name="SAPBEXHLevel2 4 29" xfId="49393"/>
    <cellStyle name="SAPBEXHLevel2 4 3" xfId="41158"/>
    <cellStyle name="SAPBEXHLevel2 4 4" xfId="41159"/>
    <cellStyle name="SAPBEXHLevel2 4 5" xfId="41160"/>
    <cellStyle name="SAPBEXHLevel2 4 6" xfId="41161"/>
    <cellStyle name="SAPBEXHLevel2 4 7" xfId="41162"/>
    <cellStyle name="SAPBEXHLevel2 4 8" xfId="41163"/>
    <cellStyle name="SAPBEXHLevel2 4 9" xfId="41164"/>
    <cellStyle name="SAPBEXHLevel2 5" xfId="1101"/>
    <cellStyle name="SAPBEXHLevel2 5 10" xfId="41165"/>
    <cellStyle name="SAPBEXHLevel2 5 11" xfId="41166"/>
    <cellStyle name="SAPBEXHLevel2 5 12" xfId="41167"/>
    <cellStyle name="SAPBEXHLevel2 5 13" xfId="41168"/>
    <cellStyle name="SAPBEXHLevel2 5 14" xfId="41169"/>
    <cellStyle name="SAPBEXHLevel2 5 15" xfId="41170"/>
    <cellStyle name="SAPBEXHLevel2 5 16" xfId="41171"/>
    <cellStyle name="SAPBEXHLevel2 5 17" xfId="41172"/>
    <cellStyle name="SAPBEXHLevel2 5 18" xfId="41173"/>
    <cellStyle name="SAPBEXHLevel2 5 19" xfId="41174"/>
    <cellStyle name="SAPBEXHLevel2 5 2" xfId="2125"/>
    <cellStyle name="SAPBEXHLevel2 5 2 2" xfId="14708"/>
    <cellStyle name="SAPBEXHLevel2 5 2 2 2" xfId="14709"/>
    <cellStyle name="SAPBEXHLevel2 5 2 2 2 2" xfId="14710"/>
    <cellStyle name="SAPBEXHLevel2 5 2 2 2 2 2" xfId="14711"/>
    <cellStyle name="SAPBEXHLevel2 5 2 2 2 3" xfId="14712"/>
    <cellStyle name="SAPBEXHLevel2 5 2 2 3" xfId="14713"/>
    <cellStyle name="SAPBEXHLevel2 5 2 2 3 2" xfId="14714"/>
    <cellStyle name="SAPBEXHLevel2 5 2 2 3 2 2" xfId="14715"/>
    <cellStyle name="SAPBEXHLevel2 5 2 2 4" xfId="14716"/>
    <cellStyle name="SAPBEXHLevel2 5 2 2 4 2" xfId="14717"/>
    <cellStyle name="SAPBEXHLevel2 5 2 3" xfId="14718"/>
    <cellStyle name="SAPBEXHLevel2 5 2 3 2" xfId="14719"/>
    <cellStyle name="SAPBEXHLevel2 5 2 3 2 2" xfId="14720"/>
    <cellStyle name="SAPBEXHLevel2 5 2 3 3" xfId="14721"/>
    <cellStyle name="SAPBEXHLevel2 5 2 4" xfId="14722"/>
    <cellStyle name="SAPBEXHLevel2 5 2 4 2" xfId="14723"/>
    <cellStyle name="SAPBEXHLevel2 5 2 4 2 2" xfId="14724"/>
    <cellStyle name="SAPBEXHLevel2 5 2 5" xfId="14725"/>
    <cellStyle name="SAPBEXHLevel2 5 2 5 2" xfId="14726"/>
    <cellStyle name="SAPBEXHLevel2 5 2 6" xfId="41175"/>
    <cellStyle name="SAPBEXHLevel2 5 2 7" xfId="41176"/>
    <cellStyle name="SAPBEXHLevel2 5 2 8" xfId="49911"/>
    <cellStyle name="SAPBEXHLevel2 5 20" xfId="41177"/>
    <cellStyle name="SAPBEXHLevel2 5 21" xfId="41178"/>
    <cellStyle name="SAPBEXHLevel2 5 22" xfId="41179"/>
    <cellStyle name="SAPBEXHLevel2 5 23" xfId="41180"/>
    <cellStyle name="SAPBEXHLevel2 5 24" xfId="41181"/>
    <cellStyle name="SAPBEXHLevel2 5 25" xfId="41182"/>
    <cellStyle name="SAPBEXHLevel2 5 26" xfId="41183"/>
    <cellStyle name="SAPBEXHLevel2 5 27" xfId="41184"/>
    <cellStyle name="SAPBEXHLevel2 5 28" xfId="48692"/>
    <cellStyle name="SAPBEXHLevel2 5 29" xfId="49394"/>
    <cellStyle name="SAPBEXHLevel2 5 3" xfId="41185"/>
    <cellStyle name="SAPBEXHLevel2 5 4" xfId="41186"/>
    <cellStyle name="SAPBEXHLevel2 5 5" xfId="41187"/>
    <cellStyle name="SAPBEXHLevel2 5 6" xfId="41188"/>
    <cellStyle name="SAPBEXHLevel2 5 7" xfId="41189"/>
    <cellStyle name="SAPBEXHLevel2 5 8" xfId="41190"/>
    <cellStyle name="SAPBEXHLevel2 5 9" xfId="41191"/>
    <cellStyle name="SAPBEXHLevel2 6" xfId="1102"/>
    <cellStyle name="SAPBEXHLevel2 6 10" xfId="41192"/>
    <cellStyle name="SAPBEXHLevel2 6 11" xfId="41193"/>
    <cellStyle name="SAPBEXHLevel2 6 12" xfId="41194"/>
    <cellStyle name="SAPBEXHLevel2 6 13" xfId="41195"/>
    <cellStyle name="SAPBEXHLevel2 6 14" xfId="41196"/>
    <cellStyle name="SAPBEXHLevel2 6 15" xfId="41197"/>
    <cellStyle name="SAPBEXHLevel2 6 16" xfId="41198"/>
    <cellStyle name="SAPBEXHLevel2 6 17" xfId="41199"/>
    <cellStyle name="SAPBEXHLevel2 6 18" xfId="41200"/>
    <cellStyle name="SAPBEXHLevel2 6 19" xfId="41201"/>
    <cellStyle name="SAPBEXHLevel2 6 2" xfId="2126"/>
    <cellStyle name="SAPBEXHLevel2 6 2 2" xfId="14727"/>
    <cellStyle name="SAPBEXHLevel2 6 2 2 2" xfId="14728"/>
    <cellStyle name="SAPBEXHLevel2 6 2 2 2 2" xfId="14729"/>
    <cellStyle name="SAPBEXHLevel2 6 2 2 2 2 2" xfId="14730"/>
    <cellStyle name="SAPBEXHLevel2 6 2 2 2 3" xfId="14731"/>
    <cellStyle name="SAPBEXHLevel2 6 2 2 3" xfId="14732"/>
    <cellStyle name="SAPBEXHLevel2 6 2 2 3 2" xfId="14733"/>
    <cellStyle name="SAPBEXHLevel2 6 2 2 3 2 2" xfId="14734"/>
    <cellStyle name="SAPBEXHLevel2 6 2 2 4" xfId="14735"/>
    <cellStyle name="SAPBEXHLevel2 6 2 2 4 2" xfId="14736"/>
    <cellStyle name="SAPBEXHLevel2 6 2 3" xfId="14737"/>
    <cellStyle name="SAPBEXHLevel2 6 2 3 2" xfId="14738"/>
    <cellStyle name="SAPBEXHLevel2 6 2 3 2 2" xfId="14739"/>
    <cellStyle name="SAPBEXHLevel2 6 2 3 3" xfId="14740"/>
    <cellStyle name="SAPBEXHLevel2 6 2 4" xfId="14741"/>
    <cellStyle name="SAPBEXHLevel2 6 2 4 2" xfId="14742"/>
    <cellStyle name="SAPBEXHLevel2 6 2 4 2 2" xfId="14743"/>
    <cellStyle name="SAPBEXHLevel2 6 2 5" xfId="14744"/>
    <cellStyle name="SAPBEXHLevel2 6 2 5 2" xfId="14745"/>
    <cellStyle name="SAPBEXHLevel2 6 2 6" xfId="41202"/>
    <cellStyle name="SAPBEXHLevel2 6 2 7" xfId="41203"/>
    <cellStyle name="SAPBEXHLevel2 6 2 8" xfId="49912"/>
    <cellStyle name="SAPBEXHLevel2 6 20" xfId="41204"/>
    <cellStyle name="SAPBEXHLevel2 6 21" xfId="41205"/>
    <cellStyle name="SAPBEXHLevel2 6 22" xfId="41206"/>
    <cellStyle name="SAPBEXHLevel2 6 23" xfId="41207"/>
    <cellStyle name="SAPBEXHLevel2 6 24" xfId="41208"/>
    <cellStyle name="SAPBEXHLevel2 6 25" xfId="41209"/>
    <cellStyle name="SAPBEXHLevel2 6 26" xfId="41210"/>
    <cellStyle name="SAPBEXHLevel2 6 27" xfId="41211"/>
    <cellStyle name="SAPBEXHLevel2 6 28" xfId="48693"/>
    <cellStyle name="SAPBEXHLevel2 6 29" xfId="49395"/>
    <cellStyle name="SAPBEXHLevel2 6 3" xfId="41212"/>
    <cellStyle name="SAPBEXHLevel2 6 4" xfId="41213"/>
    <cellStyle name="SAPBEXHLevel2 6 5" xfId="41214"/>
    <cellStyle name="SAPBEXHLevel2 6 6" xfId="41215"/>
    <cellStyle name="SAPBEXHLevel2 6 7" xfId="41216"/>
    <cellStyle name="SAPBEXHLevel2 6 8" xfId="41217"/>
    <cellStyle name="SAPBEXHLevel2 6 9" xfId="41218"/>
    <cellStyle name="SAPBEXHLevel2 7" xfId="1103"/>
    <cellStyle name="SAPBEXHLevel2 7 10" xfId="41219"/>
    <cellStyle name="SAPBEXHLevel2 7 11" xfId="41220"/>
    <cellStyle name="SAPBEXHLevel2 7 12" xfId="41221"/>
    <cellStyle name="SAPBEXHLevel2 7 13" xfId="41222"/>
    <cellStyle name="SAPBEXHLevel2 7 14" xfId="41223"/>
    <cellStyle name="SAPBEXHLevel2 7 15" xfId="41224"/>
    <cellStyle name="SAPBEXHLevel2 7 16" xfId="41225"/>
    <cellStyle name="SAPBEXHLevel2 7 17" xfId="41226"/>
    <cellStyle name="SAPBEXHLevel2 7 18" xfId="41227"/>
    <cellStyle name="SAPBEXHLevel2 7 19" xfId="41228"/>
    <cellStyle name="SAPBEXHLevel2 7 2" xfId="2127"/>
    <cellStyle name="SAPBEXHLevel2 7 2 2" xfId="14746"/>
    <cellStyle name="SAPBEXHLevel2 7 2 2 2" xfId="14747"/>
    <cellStyle name="SAPBEXHLevel2 7 2 2 2 2" xfId="14748"/>
    <cellStyle name="SAPBEXHLevel2 7 2 2 2 2 2" xfId="14749"/>
    <cellStyle name="SAPBEXHLevel2 7 2 2 2 3" xfId="14750"/>
    <cellStyle name="SAPBEXHLevel2 7 2 2 3" xfId="14751"/>
    <cellStyle name="SAPBEXHLevel2 7 2 2 3 2" xfId="14752"/>
    <cellStyle name="SAPBEXHLevel2 7 2 2 3 2 2" xfId="14753"/>
    <cellStyle name="SAPBEXHLevel2 7 2 2 4" xfId="14754"/>
    <cellStyle name="SAPBEXHLevel2 7 2 2 4 2" xfId="14755"/>
    <cellStyle name="SAPBEXHLevel2 7 2 3" xfId="14756"/>
    <cellStyle name="SAPBEXHLevel2 7 2 3 2" xfId="14757"/>
    <cellStyle name="SAPBEXHLevel2 7 2 3 2 2" xfId="14758"/>
    <cellStyle name="SAPBEXHLevel2 7 2 3 3" xfId="14759"/>
    <cellStyle name="SAPBEXHLevel2 7 2 4" xfId="14760"/>
    <cellStyle name="SAPBEXHLevel2 7 2 4 2" xfId="14761"/>
    <cellStyle name="SAPBEXHLevel2 7 2 4 2 2" xfId="14762"/>
    <cellStyle name="SAPBEXHLevel2 7 2 5" xfId="14763"/>
    <cellStyle name="SAPBEXHLevel2 7 2 5 2" xfId="14764"/>
    <cellStyle name="SAPBEXHLevel2 7 2 6" xfId="41229"/>
    <cellStyle name="SAPBEXHLevel2 7 2 7" xfId="41230"/>
    <cellStyle name="SAPBEXHLevel2 7 2 8" xfId="49913"/>
    <cellStyle name="SAPBEXHLevel2 7 20" xfId="41231"/>
    <cellStyle name="SAPBEXHLevel2 7 21" xfId="41232"/>
    <cellStyle name="SAPBEXHLevel2 7 22" xfId="41233"/>
    <cellStyle name="SAPBEXHLevel2 7 23" xfId="41234"/>
    <cellStyle name="SAPBEXHLevel2 7 24" xfId="41235"/>
    <cellStyle name="SAPBEXHLevel2 7 25" xfId="41236"/>
    <cellStyle name="SAPBEXHLevel2 7 26" xfId="41237"/>
    <cellStyle name="SAPBEXHLevel2 7 27" xfId="41238"/>
    <cellStyle name="SAPBEXHLevel2 7 28" xfId="48694"/>
    <cellStyle name="SAPBEXHLevel2 7 29" xfId="49396"/>
    <cellStyle name="SAPBEXHLevel2 7 3" xfId="41239"/>
    <cellStyle name="SAPBEXHLevel2 7 4" xfId="41240"/>
    <cellStyle name="SAPBEXHLevel2 7 5" xfId="41241"/>
    <cellStyle name="SAPBEXHLevel2 7 6" xfId="41242"/>
    <cellStyle name="SAPBEXHLevel2 7 7" xfId="41243"/>
    <cellStyle name="SAPBEXHLevel2 7 8" xfId="41244"/>
    <cellStyle name="SAPBEXHLevel2 7 9" xfId="41245"/>
    <cellStyle name="SAPBEXHLevel2 8" xfId="1085"/>
    <cellStyle name="SAPBEXHLevel2 8 10" xfId="41246"/>
    <cellStyle name="SAPBEXHLevel2 8 11" xfId="41247"/>
    <cellStyle name="SAPBEXHLevel2 8 12" xfId="41248"/>
    <cellStyle name="SAPBEXHLevel2 8 13" xfId="41249"/>
    <cellStyle name="SAPBEXHLevel2 8 14" xfId="41250"/>
    <cellStyle name="SAPBEXHLevel2 8 15" xfId="41251"/>
    <cellStyle name="SAPBEXHLevel2 8 16" xfId="41252"/>
    <cellStyle name="SAPBEXHLevel2 8 17" xfId="41253"/>
    <cellStyle name="SAPBEXHLevel2 8 18" xfId="41254"/>
    <cellStyle name="SAPBEXHLevel2 8 19" xfId="41255"/>
    <cellStyle name="SAPBEXHLevel2 8 2" xfId="2128"/>
    <cellStyle name="SAPBEXHLevel2 8 2 2" xfId="14765"/>
    <cellStyle name="SAPBEXHLevel2 8 2 2 2" xfId="14766"/>
    <cellStyle name="SAPBEXHLevel2 8 2 2 2 2" xfId="14767"/>
    <cellStyle name="SAPBEXHLevel2 8 2 2 2 2 2" xfId="14768"/>
    <cellStyle name="SAPBEXHLevel2 8 2 2 2 3" xfId="14769"/>
    <cellStyle name="SAPBEXHLevel2 8 2 2 3" xfId="14770"/>
    <cellStyle name="SAPBEXHLevel2 8 2 2 3 2" xfId="14771"/>
    <cellStyle name="SAPBEXHLevel2 8 2 2 3 2 2" xfId="14772"/>
    <cellStyle name="SAPBEXHLevel2 8 2 2 4" xfId="14773"/>
    <cellStyle name="SAPBEXHLevel2 8 2 2 4 2" xfId="14774"/>
    <cellStyle name="SAPBEXHLevel2 8 2 3" xfId="14775"/>
    <cellStyle name="SAPBEXHLevel2 8 2 3 2" xfId="14776"/>
    <cellStyle name="SAPBEXHLevel2 8 2 3 2 2" xfId="14777"/>
    <cellStyle name="SAPBEXHLevel2 8 2 3 3" xfId="14778"/>
    <cellStyle name="SAPBEXHLevel2 8 2 4" xfId="14779"/>
    <cellStyle name="SAPBEXHLevel2 8 2 4 2" xfId="14780"/>
    <cellStyle name="SAPBEXHLevel2 8 2 4 2 2" xfId="14781"/>
    <cellStyle name="SAPBEXHLevel2 8 2 5" xfId="14782"/>
    <cellStyle name="SAPBEXHLevel2 8 2 5 2" xfId="14783"/>
    <cellStyle name="SAPBEXHLevel2 8 2 6" xfId="41256"/>
    <cellStyle name="SAPBEXHLevel2 8 2 7" xfId="41257"/>
    <cellStyle name="SAPBEXHLevel2 8 20" xfId="41258"/>
    <cellStyle name="SAPBEXHLevel2 8 21" xfId="41259"/>
    <cellStyle name="SAPBEXHLevel2 8 22" xfId="41260"/>
    <cellStyle name="SAPBEXHLevel2 8 23" xfId="41261"/>
    <cellStyle name="SAPBEXHLevel2 8 24" xfId="41262"/>
    <cellStyle name="SAPBEXHLevel2 8 25" xfId="41263"/>
    <cellStyle name="SAPBEXHLevel2 8 26" xfId="41264"/>
    <cellStyle name="SAPBEXHLevel2 8 27" xfId="48695"/>
    <cellStyle name="SAPBEXHLevel2 8 3" xfId="14784"/>
    <cellStyle name="SAPBEXHLevel2 8 4" xfId="41265"/>
    <cellStyle name="SAPBEXHLevel2 8 5" xfId="41266"/>
    <cellStyle name="SAPBEXHLevel2 8 6" xfId="41267"/>
    <cellStyle name="SAPBEXHLevel2 8 7" xfId="41268"/>
    <cellStyle name="SAPBEXHLevel2 8 8" xfId="41269"/>
    <cellStyle name="SAPBEXHLevel2 8 9" xfId="41270"/>
    <cellStyle name="SAPBEXHLevel2 9" xfId="2129"/>
    <cellStyle name="SAPBEXHLevel2 9 10" xfId="41271"/>
    <cellStyle name="SAPBEXHLevel2 9 11" xfId="41272"/>
    <cellStyle name="SAPBEXHLevel2 9 12" xfId="41273"/>
    <cellStyle name="SAPBEXHLevel2 9 13" xfId="41274"/>
    <cellStyle name="SAPBEXHLevel2 9 14" xfId="41275"/>
    <cellStyle name="SAPBEXHLevel2 9 15" xfId="41276"/>
    <cellStyle name="SAPBEXHLevel2 9 16" xfId="41277"/>
    <cellStyle name="SAPBEXHLevel2 9 17" xfId="41278"/>
    <cellStyle name="SAPBEXHLevel2 9 18" xfId="41279"/>
    <cellStyle name="SAPBEXHLevel2 9 19" xfId="41280"/>
    <cellStyle name="SAPBEXHLevel2 9 2" xfId="14785"/>
    <cellStyle name="SAPBEXHLevel2 9 2 2" xfId="14786"/>
    <cellStyle name="SAPBEXHLevel2 9 2 2 2" xfId="14787"/>
    <cellStyle name="SAPBEXHLevel2 9 2 2 2 2" xfId="14788"/>
    <cellStyle name="SAPBEXHLevel2 9 2 2 3" xfId="14789"/>
    <cellStyle name="SAPBEXHLevel2 9 2 3" xfId="14790"/>
    <cellStyle name="SAPBEXHLevel2 9 2 3 2" xfId="14791"/>
    <cellStyle name="SAPBEXHLevel2 9 2 3 2 2" xfId="14792"/>
    <cellStyle name="SAPBEXHLevel2 9 2 4" xfId="14793"/>
    <cellStyle name="SAPBEXHLevel2 9 2 4 2" xfId="14794"/>
    <cellStyle name="SAPBEXHLevel2 9 2 5" xfId="41281"/>
    <cellStyle name="SAPBEXHLevel2 9 2 6" xfId="41282"/>
    <cellStyle name="SAPBEXHLevel2 9 2 7" xfId="41283"/>
    <cellStyle name="SAPBEXHLevel2 9 20" xfId="41284"/>
    <cellStyle name="SAPBEXHLevel2 9 21" xfId="41285"/>
    <cellStyle name="SAPBEXHLevel2 9 22" xfId="41286"/>
    <cellStyle name="SAPBEXHLevel2 9 23" xfId="41287"/>
    <cellStyle name="SAPBEXHLevel2 9 24" xfId="41288"/>
    <cellStyle name="SAPBEXHLevel2 9 25" xfId="41289"/>
    <cellStyle name="SAPBEXHLevel2 9 26" xfId="41290"/>
    <cellStyle name="SAPBEXHLevel2 9 27" xfId="41291"/>
    <cellStyle name="SAPBEXHLevel2 9 28" xfId="48696"/>
    <cellStyle name="SAPBEXHLevel2 9 29" xfId="49892"/>
    <cellStyle name="SAPBEXHLevel2 9 3" xfId="41292"/>
    <cellStyle name="SAPBEXHLevel2 9 4" xfId="41293"/>
    <cellStyle name="SAPBEXHLevel2 9 5" xfId="41294"/>
    <cellStyle name="SAPBEXHLevel2 9 6" xfId="41295"/>
    <cellStyle name="SAPBEXHLevel2 9 7" xfId="41296"/>
    <cellStyle name="SAPBEXHLevel2 9 8" xfId="41297"/>
    <cellStyle name="SAPBEXHLevel2 9 9" xfId="41298"/>
    <cellStyle name="SAPBEXHLevel2_20120921_SF-grote-ronde-Liesbethdump2" xfId="441"/>
    <cellStyle name="SAPBEXHLevel2X" xfId="142"/>
    <cellStyle name="SAPBEXHLevel2X 10" xfId="41299"/>
    <cellStyle name="SAPBEXHLevel2X 11" xfId="41300"/>
    <cellStyle name="SAPBEXHLevel2X 12" xfId="41301"/>
    <cellStyle name="SAPBEXHLevel2X 13" xfId="41302"/>
    <cellStyle name="SAPBEXHLevel2X 14" xfId="41303"/>
    <cellStyle name="SAPBEXHLevel2X 15" xfId="41304"/>
    <cellStyle name="SAPBEXHLevel2X 16" xfId="41305"/>
    <cellStyle name="SAPBEXHLevel2X 17" xfId="41306"/>
    <cellStyle name="SAPBEXHLevel2X 18" xfId="41307"/>
    <cellStyle name="SAPBEXHLevel2X 19" xfId="41308"/>
    <cellStyle name="SAPBEXHLevel2X 2" xfId="546"/>
    <cellStyle name="SAPBEXHLevel2X 2 10" xfId="41309"/>
    <cellStyle name="SAPBEXHLevel2X 2 11" xfId="41310"/>
    <cellStyle name="SAPBEXHLevel2X 2 12" xfId="41311"/>
    <cellStyle name="SAPBEXHLevel2X 2 13" xfId="41312"/>
    <cellStyle name="SAPBEXHLevel2X 2 14" xfId="41313"/>
    <cellStyle name="SAPBEXHLevel2X 2 15" xfId="41314"/>
    <cellStyle name="SAPBEXHLevel2X 2 16" xfId="41315"/>
    <cellStyle name="SAPBEXHLevel2X 2 17" xfId="41316"/>
    <cellStyle name="SAPBEXHLevel2X 2 18" xfId="41317"/>
    <cellStyle name="SAPBEXHLevel2X 2 19" xfId="41318"/>
    <cellStyle name="SAPBEXHLevel2X 2 2" xfId="1105"/>
    <cellStyle name="SAPBEXHLevel2X 2 2 10" xfId="41319"/>
    <cellStyle name="SAPBEXHLevel2X 2 2 11" xfId="41320"/>
    <cellStyle name="SAPBEXHLevel2X 2 2 12" xfId="41321"/>
    <cellStyle name="SAPBEXHLevel2X 2 2 13" xfId="41322"/>
    <cellStyle name="SAPBEXHLevel2X 2 2 14" xfId="41323"/>
    <cellStyle name="SAPBEXHLevel2X 2 2 15" xfId="41324"/>
    <cellStyle name="SAPBEXHLevel2X 2 2 16" xfId="41325"/>
    <cellStyle name="SAPBEXHLevel2X 2 2 17" xfId="41326"/>
    <cellStyle name="SAPBEXHLevel2X 2 2 18" xfId="41327"/>
    <cellStyle name="SAPBEXHLevel2X 2 2 19" xfId="41328"/>
    <cellStyle name="SAPBEXHLevel2X 2 2 2" xfId="2130"/>
    <cellStyle name="SAPBEXHLevel2X 2 2 2 2" xfId="14795"/>
    <cellStyle name="SAPBEXHLevel2X 2 2 2 2 2" xfId="14796"/>
    <cellStyle name="SAPBEXHLevel2X 2 2 2 2 2 2" xfId="14797"/>
    <cellStyle name="SAPBEXHLevel2X 2 2 2 2 2 2 2" xfId="14798"/>
    <cellStyle name="SAPBEXHLevel2X 2 2 2 2 2 3" xfId="14799"/>
    <cellStyle name="SAPBEXHLevel2X 2 2 2 2 3" xfId="14800"/>
    <cellStyle name="SAPBEXHLevel2X 2 2 2 2 3 2" xfId="14801"/>
    <cellStyle name="SAPBEXHLevel2X 2 2 2 2 3 2 2" xfId="14802"/>
    <cellStyle name="SAPBEXHLevel2X 2 2 2 2 4" xfId="14803"/>
    <cellStyle name="SAPBEXHLevel2X 2 2 2 2 4 2" xfId="14804"/>
    <cellStyle name="SAPBEXHLevel2X 2 2 2 3" xfId="14805"/>
    <cellStyle name="SAPBEXHLevel2X 2 2 2 3 2" xfId="14806"/>
    <cellStyle name="SAPBEXHLevel2X 2 2 2 3 2 2" xfId="14807"/>
    <cellStyle name="SAPBEXHLevel2X 2 2 2 3 3" xfId="14808"/>
    <cellStyle name="SAPBEXHLevel2X 2 2 2 4" xfId="14809"/>
    <cellStyle name="SAPBEXHLevel2X 2 2 2 4 2" xfId="14810"/>
    <cellStyle name="SAPBEXHLevel2X 2 2 2 4 2 2" xfId="14811"/>
    <cellStyle name="SAPBEXHLevel2X 2 2 2 5" xfId="14812"/>
    <cellStyle name="SAPBEXHLevel2X 2 2 2 5 2" xfId="14813"/>
    <cellStyle name="SAPBEXHLevel2X 2 2 2 6" xfId="41329"/>
    <cellStyle name="SAPBEXHLevel2X 2 2 2 7" xfId="41330"/>
    <cellStyle name="SAPBEXHLevel2X 2 2 20" xfId="41331"/>
    <cellStyle name="SAPBEXHLevel2X 2 2 21" xfId="41332"/>
    <cellStyle name="SAPBEXHLevel2X 2 2 22" xfId="41333"/>
    <cellStyle name="SAPBEXHLevel2X 2 2 23" xfId="41334"/>
    <cellStyle name="SAPBEXHLevel2X 2 2 24" xfId="41335"/>
    <cellStyle name="SAPBEXHLevel2X 2 2 25" xfId="41336"/>
    <cellStyle name="SAPBEXHLevel2X 2 2 26" xfId="41337"/>
    <cellStyle name="SAPBEXHLevel2X 2 2 27" xfId="48697"/>
    <cellStyle name="SAPBEXHLevel2X 2 2 3" xfId="41338"/>
    <cellStyle name="SAPBEXHLevel2X 2 2 4" xfId="41339"/>
    <cellStyle name="SAPBEXHLevel2X 2 2 5" xfId="41340"/>
    <cellStyle name="SAPBEXHLevel2X 2 2 6" xfId="41341"/>
    <cellStyle name="SAPBEXHLevel2X 2 2 7" xfId="41342"/>
    <cellStyle name="SAPBEXHLevel2X 2 2 8" xfId="41343"/>
    <cellStyle name="SAPBEXHLevel2X 2 2 9" xfId="41344"/>
    <cellStyle name="SAPBEXHLevel2X 2 20" xfId="41345"/>
    <cellStyle name="SAPBEXHLevel2X 2 21" xfId="41346"/>
    <cellStyle name="SAPBEXHLevel2X 2 22" xfId="41347"/>
    <cellStyle name="SAPBEXHLevel2X 2 23" xfId="41348"/>
    <cellStyle name="SAPBEXHLevel2X 2 24" xfId="41349"/>
    <cellStyle name="SAPBEXHLevel2X 2 25" xfId="41350"/>
    <cellStyle name="SAPBEXHLevel2X 2 26" xfId="41351"/>
    <cellStyle name="SAPBEXHLevel2X 2 27" xfId="41352"/>
    <cellStyle name="SAPBEXHLevel2X 2 28" xfId="41353"/>
    <cellStyle name="SAPBEXHLevel2X 2 29" xfId="41354"/>
    <cellStyle name="SAPBEXHLevel2X 2 3" xfId="1106"/>
    <cellStyle name="SAPBEXHLevel2X 2 3 10" xfId="41355"/>
    <cellStyle name="SAPBEXHLevel2X 2 3 11" xfId="41356"/>
    <cellStyle name="SAPBEXHLevel2X 2 3 12" xfId="41357"/>
    <cellStyle name="SAPBEXHLevel2X 2 3 13" xfId="41358"/>
    <cellStyle name="SAPBEXHLevel2X 2 3 14" xfId="41359"/>
    <cellStyle name="SAPBEXHLevel2X 2 3 15" xfId="41360"/>
    <cellStyle name="SAPBEXHLevel2X 2 3 16" xfId="41361"/>
    <cellStyle name="SAPBEXHLevel2X 2 3 17" xfId="41362"/>
    <cellStyle name="SAPBEXHLevel2X 2 3 18" xfId="41363"/>
    <cellStyle name="SAPBEXHLevel2X 2 3 19" xfId="41364"/>
    <cellStyle name="SAPBEXHLevel2X 2 3 2" xfId="2131"/>
    <cellStyle name="SAPBEXHLevel2X 2 3 2 2" xfId="14814"/>
    <cellStyle name="SAPBEXHLevel2X 2 3 2 2 2" xfId="14815"/>
    <cellStyle name="SAPBEXHLevel2X 2 3 2 2 2 2" xfId="14816"/>
    <cellStyle name="SAPBEXHLevel2X 2 3 2 2 2 2 2" xfId="14817"/>
    <cellStyle name="SAPBEXHLevel2X 2 3 2 2 2 3" xfId="14818"/>
    <cellStyle name="SAPBEXHLevel2X 2 3 2 2 3" xfId="14819"/>
    <cellStyle name="SAPBEXHLevel2X 2 3 2 2 3 2" xfId="14820"/>
    <cellStyle name="SAPBEXHLevel2X 2 3 2 2 3 2 2" xfId="14821"/>
    <cellStyle name="SAPBEXHLevel2X 2 3 2 2 4" xfId="14822"/>
    <cellStyle name="SAPBEXHLevel2X 2 3 2 2 4 2" xfId="14823"/>
    <cellStyle name="SAPBEXHLevel2X 2 3 2 3" xfId="14824"/>
    <cellStyle name="SAPBEXHLevel2X 2 3 2 3 2" xfId="14825"/>
    <cellStyle name="SAPBEXHLevel2X 2 3 2 3 2 2" xfId="14826"/>
    <cellStyle name="SAPBEXHLevel2X 2 3 2 3 3" xfId="14827"/>
    <cellStyle name="SAPBEXHLevel2X 2 3 2 4" xfId="14828"/>
    <cellStyle name="SAPBEXHLevel2X 2 3 2 4 2" xfId="14829"/>
    <cellStyle name="SAPBEXHLevel2X 2 3 2 4 2 2" xfId="14830"/>
    <cellStyle name="SAPBEXHLevel2X 2 3 2 5" xfId="14831"/>
    <cellStyle name="SAPBEXHLevel2X 2 3 2 5 2" xfId="14832"/>
    <cellStyle name="SAPBEXHLevel2X 2 3 2 6" xfId="41365"/>
    <cellStyle name="SAPBEXHLevel2X 2 3 2 7" xfId="41366"/>
    <cellStyle name="SAPBEXHLevel2X 2 3 20" xfId="41367"/>
    <cellStyle name="SAPBEXHLevel2X 2 3 21" xfId="41368"/>
    <cellStyle name="SAPBEXHLevel2X 2 3 22" xfId="41369"/>
    <cellStyle name="SAPBEXHLevel2X 2 3 23" xfId="41370"/>
    <cellStyle name="SAPBEXHLevel2X 2 3 24" xfId="41371"/>
    <cellStyle name="SAPBEXHLevel2X 2 3 25" xfId="41372"/>
    <cellStyle name="SAPBEXHLevel2X 2 3 26" xfId="41373"/>
    <cellStyle name="SAPBEXHLevel2X 2 3 27" xfId="48698"/>
    <cellStyle name="SAPBEXHLevel2X 2 3 3" xfId="41374"/>
    <cellStyle name="SAPBEXHLevel2X 2 3 4" xfId="41375"/>
    <cellStyle name="SAPBEXHLevel2X 2 3 5" xfId="41376"/>
    <cellStyle name="SAPBEXHLevel2X 2 3 6" xfId="41377"/>
    <cellStyle name="SAPBEXHLevel2X 2 3 7" xfId="41378"/>
    <cellStyle name="SAPBEXHLevel2X 2 3 8" xfId="41379"/>
    <cellStyle name="SAPBEXHLevel2X 2 3 9" xfId="41380"/>
    <cellStyle name="SAPBEXHLevel2X 2 30" xfId="41381"/>
    <cellStyle name="SAPBEXHLevel2X 2 31" xfId="41382"/>
    <cellStyle name="SAPBEXHLevel2X 2 32" xfId="48699"/>
    <cellStyle name="SAPBEXHLevel2X 2 4" xfId="1107"/>
    <cellStyle name="SAPBEXHLevel2X 2 4 10" xfId="41383"/>
    <cellStyle name="SAPBEXHLevel2X 2 4 11" xfId="41384"/>
    <cellStyle name="SAPBEXHLevel2X 2 4 12" xfId="41385"/>
    <cellStyle name="SAPBEXHLevel2X 2 4 13" xfId="41386"/>
    <cellStyle name="SAPBEXHLevel2X 2 4 14" xfId="41387"/>
    <cellStyle name="SAPBEXHLevel2X 2 4 15" xfId="41388"/>
    <cellStyle name="SAPBEXHLevel2X 2 4 16" xfId="41389"/>
    <cellStyle name="SAPBEXHLevel2X 2 4 17" xfId="41390"/>
    <cellStyle name="SAPBEXHLevel2X 2 4 18" xfId="41391"/>
    <cellStyle name="SAPBEXHLevel2X 2 4 19" xfId="41392"/>
    <cellStyle name="SAPBEXHLevel2X 2 4 2" xfId="2132"/>
    <cellStyle name="SAPBEXHLevel2X 2 4 2 2" xfId="14833"/>
    <cellStyle name="SAPBEXHLevel2X 2 4 2 2 2" xfId="14834"/>
    <cellStyle name="SAPBEXHLevel2X 2 4 2 2 2 2" xfId="14835"/>
    <cellStyle name="SAPBEXHLevel2X 2 4 2 2 2 2 2" xfId="14836"/>
    <cellStyle name="SAPBEXHLevel2X 2 4 2 2 2 3" xfId="14837"/>
    <cellStyle name="SAPBEXHLevel2X 2 4 2 2 3" xfId="14838"/>
    <cellStyle name="SAPBEXHLevel2X 2 4 2 2 3 2" xfId="14839"/>
    <cellStyle name="SAPBEXHLevel2X 2 4 2 2 3 2 2" xfId="14840"/>
    <cellStyle name="SAPBEXHLevel2X 2 4 2 2 4" xfId="14841"/>
    <cellStyle name="SAPBEXHLevel2X 2 4 2 2 4 2" xfId="14842"/>
    <cellStyle name="SAPBEXHLevel2X 2 4 2 3" xfId="14843"/>
    <cellStyle name="SAPBEXHLevel2X 2 4 2 3 2" xfId="14844"/>
    <cellStyle name="SAPBEXHLevel2X 2 4 2 3 2 2" xfId="14845"/>
    <cellStyle name="SAPBEXHLevel2X 2 4 2 3 3" xfId="14846"/>
    <cellStyle name="SAPBEXHLevel2X 2 4 2 4" xfId="14847"/>
    <cellStyle name="SAPBEXHLevel2X 2 4 2 4 2" xfId="14848"/>
    <cellStyle name="SAPBEXHLevel2X 2 4 2 4 2 2" xfId="14849"/>
    <cellStyle name="SAPBEXHLevel2X 2 4 2 5" xfId="14850"/>
    <cellStyle name="SAPBEXHLevel2X 2 4 2 5 2" xfId="14851"/>
    <cellStyle name="SAPBEXHLevel2X 2 4 2 6" xfId="41393"/>
    <cellStyle name="SAPBEXHLevel2X 2 4 2 7" xfId="41394"/>
    <cellStyle name="SAPBEXHLevel2X 2 4 20" xfId="41395"/>
    <cellStyle name="SAPBEXHLevel2X 2 4 21" xfId="41396"/>
    <cellStyle name="SAPBEXHLevel2X 2 4 22" xfId="41397"/>
    <cellStyle name="SAPBEXHLevel2X 2 4 23" xfId="41398"/>
    <cellStyle name="SAPBEXHLevel2X 2 4 24" xfId="41399"/>
    <cellStyle name="SAPBEXHLevel2X 2 4 25" xfId="41400"/>
    <cellStyle name="SAPBEXHLevel2X 2 4 26" xfId="41401"/>
    <cellStyle name="SAPBEXHLevel2X 2 4 27" xfId="48700"/>
    <cellStyle name="SAPBEXHLevel2X 2 4 3" xfId="41402"/>
    <cellStyle name="SAPBEXHLevel2X 2 4 4" xfId="41403"/>
    <cellStyle name="SAPBEXHLevel2X 2 4 5" xfId="41404"/>
    <cellStyle name="SAPBEXHLevel2X 2 4 6" xfId="41405"/>
    <cellStyle name="SAPBEXHLevel2X 2 4 7" xfId="41406"/>
    <cellStyle name="SAPBEXHLevel2X 2 4 8" xfId="41407"/>
    <cellStyle name="SAPBEXHLevel2X 2 4 9" xfId="41408"/>
    <cellStyle name="SAPBEXHLevel2X 2 5" xfId="1108"/>
    <cellStyle name="SAPBEXHLevel2X 2 5 10" xfId="41409"/>
    <cellStyle name="SAPBEXHLevel2X 2 5 11" xfId="41410"/>
    <cellStyle name="SAPBEXHLevel2X 2 5 12" xfId="41411"/>
    <cellStyle name="SAPBEXHLevel2X 2 5 13" xfId="41412"/>
    <cellStyle name="SAPBEXHLevel2X 2 5 14" xfId="41413"/>
    <cellStyle name="SAPBEXHLevel2X 2 5 15" xfId="41414"/>
    <cellStyle name="SAPBEXHLevel2X 2 5 16" xfId="41415"/>
    <cellStyle name="SAPBEXHLevel2X 2 5 17" xfId="41416"/>
    <cellStyle name="SAPBEXHLevel2X 2 5 18" xfId="41417"/>
    <cellStyle name="SAPBEXHLevel2X 2 5 19" xfId="41418"/>
    <cellStyle name="SAPBEXHLevel2X 2 5 2" xfId="2133"/>
    <cellStyle name="SAPBEXHLevel2X 2 5 2 2" xfId="14852"/>
    <cellStyle name="SAPBEXHLevel2X 2 5 2 2 2" xfId="14853"/>
    <cellStyle name="SAPBEXHLevel2X 2 5 2 2 2 2" xfId="14854"/>
    <cellStyle name="SAPBEXHLevel2X 2 5 2 2 2 2 2" xfId="14855"/>
    <cellStyle name="SAPBEXHLevel2X 2 5 2 2 2 3" xfId="14856"/>
    <cellStyle name="SAPBEXHLevel2X 2 5 2 2 3" xfId="14857"/>
    <cellStyle name="SAPBEXHLevel2X 2 5 2 2 3 2" xfId="14858"/>
    <cellStyle name="SAPBEXHLevel2X 2 5 2 2 3 2 2" xfId="14859"/>
    <cellStyle name="SAPBEXHLevel2X 2 5 2 2 4" xfId="14860"/>
    <cellStyle name="SAPBEXHLevel2X 2 5 2 2 4 2" xfId="14861"/>
    <cellStyle name="SAPBEXHLevel2X 2 5 2 3" xfId="14862"/>
    <cellStyle name="SAPBEXHLevel2X 2 5 2 3 2" xfId="14863"/>
    <cellStyle name="SAPBEXHLevel2X 2 5 2 3 2 2" xfId="14864"/>
    <cellStyle name="SAPBEXHLevel2X 2 5 2 3 3" xfId="14865"/>
    <cellStyle name="SAPBEXHLevel2X 2 5 2 4" xfId="14866"/>
    <cellStyle name="SAPBEXHLevel2X 2 5 2 4 2" xfId="14867"/>
    <cellStyle name="SAPBEXHLevel2X 2 5 2 4 2 2" xfId="14868"/>
    <cellStyle name="SAPBEXHLevel2X 2 5 2 5" xfId="14869"/>
    <cellStyle name="SAPBEXHLevel2X 2 5 2 5 2" xfId="14870"/>
    <cellStyle name="SAPBEXHLevel2X 2 5 2 6" xfId="41419"/>
    <cellStyle name="SAPBEXHLevel2X 2 5 2 7" xfId="41420"/>
    <cellStyle name="SAPBEXHLevel2X 2 5 20" xfId="41421"/>
    <cellStyle name="SAPBEXHLevel2X 2 5 21" xfId="41422"/>
    <cellStyle name="SAPBEXHLevel2X 2 5 22" xfId="41423"/>
    <cellStyle name="SAPBEXHLevel2X 2 5 23" xfId="41424"/>
    <cellStyle name="SAPBEXHLevel2X 2 5 24" xfId="41425"/>
    <cellStyle name="SAPBEXHLevel2X 2 5 25" xfId="41426"/>
    <cellStyle name="SAPBEXHLevel2X 2 5 26" xfId="41427"/>
    <cellStyle name="SAPBEXHLevel2X 2 5 27" xfId="48701"/>
    <cellStyle name="SAPBEXHLevel2X 2 5 3" xfId="41428"/>
    <cellStyle name="SAPBEXHLevel2X 2 5 4" xfId="41429"/>
    <cellStyle name="SAPBEXHLevel2X 2 5 5" xfId="41430"/>
    <cellStyle name="SAPBEXHLevel2X 2 5 6" xfId="41431"/>
    <cellStyle name="SAPBEXHLevel2X 2 5 7" xfId="41432"/>
    <cellStyle name="SAPBEXHLevel2X 2 5 8" xfId="41433"/>
    <cellStyle name="SAPBEXHLevel2X 2 5 9" xfId="41434"/>
    <cellStyle name="SAPBEXHLevel2X 2 6" xfId="1109"/>
    <cellStyle name="SAPBEXHLevel2X 2 6 10" xfId="41435"/>
    <cellStyle name="SAPBEXHLevel2X 2 6 11" xfId="41436"/>
    <cellStyle name="SAPBEXHLevel2X 2 6 12" xfId="41437"/>
    <cellStyle name="SAPBEXHLevel2X 2 6 13" xfId="41438"/>
    <cellStyle name="SAPBEXHLevel2X 2 6 14" xfId="41439"/>
    <cellStyle name="SAPBEXHLevel2X 2 6 15" xfId="41440"/>
    <cellStyle name="SAPBEXHLevel2X 2 6 16" xfId="41441"/>
    <cellStyle name="SAPBEXHLevel2X 2 6 17" xfId="41442"/>
    <cellStyle name="SAPBEXHLevel2X 2 6 18" xfId="41443"/>
    <cellStyle name="SAPBEXHLevel2X 2 6 19" xfId="41444"/>
    <cellStyle name="SAPBEXHLevel2X 2 6 2" xfId="2134"/>
    <cellStyle name="SAPBEXHLevel2X 2 6 2 2" xfId="14871"/>
    <cellStyle name="SAPBEXHLevel2X 2 6 2 2 2" xfId="14872"/>
    <cellStyle name="SAPBEXHLevel2X 2 6 2 2 2 2" xfId="14873"/>
    <cellStyle name="SAPBEXHLevel2X 2 6 2 2 2 2 2" xfId="14874"/>
    <cellStyle name="SAPBEXHLevel2X 2 6 2 2 2 3" xfId="14875"/>
    <cellStyle name="SAPBEXHLevel2X 2 6 2 2 3" xfId="14876"/>
    <cellStyle name="SAPBEXHLevel2X 2 6 2 2 3 2" xfId="14877"/>
    <cellStyle name="SAPBEXHLevel2X 2 6 2 2 3 2 2" xfId="14878"/>
    <cellStyle name="SAPBEXHLevel2X 2 6 2 2 4" xfId="14879"/>
    <cellStyle name="SAPBEXHLevel2X 2 6 2 2 4 2" xfId="14880"/>
    <cellStyle name="SAPBEXHLevel2X 2 6 2 3" xfId="14881"/>
    <cellStyle name="SAPBEXHLevel2X 2 6 2 3 2" xfId="14882"/>
    <cellStyle name="SAPBEXHLevel2X 2 6 2 3 2 2" xfId="14883"/>
    <cellStyle name="SAPBEXHLevel2X 2 6 2 3 3" xfId="14884"/>
    <cellStyle name="SAPBEXHLevel2X 2 6 2 4" xfId="14885"/>
    <cellStyle name="SAPBEXHLevel2X 2 6 2 4 2" xfId="14886"/>
    <cellStyle name="SAPBEXHLevel2X 2 6 2 4 2 2" xfId="14887"/>
    <cellStyle name="SAPBEXHLevel2X 2 6 2 5" xfId="14888"/>
    <cellStyle name="SAPBEXHLevel2X 2 6 2 5 2" xfId="14889"/>
    <cellStyle name="SAPBEXHLevel2X 2 6 2 6" xfId="41445"/>
    <cellStyle name="SAPBEXHLevel2X 2 6 2 7" xfId="41446"/>
    <cellStyle name="SAPBEXHLevel2X 2 6 20" xfId="41447"/>
    <cellStyle name="SAPBEXHLevel2X 2 6 21" xfId="41448"/>
    <cellStyle name="SAPBEXHLevel2X 2 6 22" xfId="41449"/>
    <cellStyle name="SAPBEXHLevel2X 2 6 23" xfId="41450"/>
    <cellStyle name="SAPBEXHLevel2X 2 6 24" xfId="41451"/>
    <cellStyle name="SAPBEXHLevel2X 2 6 25" xfId="41452"/>
    <cellStyle name="SAPBEXHLevel2X 2 6 26" xfId="41453"/>
    <cellStyle name="SAPBEXHLevel2X 2 6 27" xfId="48702"/>
    <cellStyle name="SAPBEXHLevel2X 2 6 3" xfId="41454"/>
    <cellStyle name="SAPBEXHLevel2X 2 6 4" xfId="41455"/>
    <cellStyle name="SAPBEXHLevel2X 2 6 5" xfId="41456"/>
    <cellStyle name="SAPBEXHLevel2X 2 6 6" xfId="41457"/>
    <cellStyle name="SAPBEXHLevel2X 2 6 7" xfId="41458"/>
    <cellStyle name="SAPBEXHLevel2X 2 6 8" xfId="41459"/>
    <cellStyle name="SAPBEXHLevel2X 2 6 9" xfId="41460"/>
    <cellStyle name="SAPBEXHLevel2X 2 7" xfId="2135"/>
    <cellStyle name="SAPBEXHLevel2X 2 7 2" xfId="14890"/>
    <cellStyle name="SAPBEXHLevel2X 2 7 2 2" xfId="14891"/>
    <cellStyle name="SAPBEXHLevel2X 2 7 2 2 2" xfId="14892"/>
    <cellStyle name="SAPBEXHLevel2X 2 7 2 2 2 2" xfId="14893"/>
    <cellStyle name="SAPBEXHLevel2X 2 7 2 2 3" xfId="14894"/>
    <cellStyle name="SAPBEXHLevel2X 2 7 2 3" xfId="14895"/>
    <cellStyle name="SAPBEXHLevel2X 2 7 2 3 2" xfId="14896"/>
    <cellStyle name="SAPBEXHLevel2X 2 7 2 3 2 2" xfId="14897"/>
    <cellStyle name="SAPBEXHLevel2X 2 7 2 4" xfId="14898"/>
    <cellStyle name="SAPBEXHLevel2X 2 7 2 4 2" xfId="14899"/>
    <cellStyle name="SAPBEXHLevel2X 2 7 3" xfId="14900"/>
    <cellStyle name="SAPBEXHLevel2X 2 7 3 2" xfId="14901"/>
    <cellStyle name="SAPBEXHLevel2X 2 7 3 2 2" xfId="14902"/>
    <cellStyle name="SAPBEXHLevel2X 2 7 3 3" xfId="14903"/>
    <cellStyle name="SAPBEXHLevel2X 2 7 4" xfId="14904"/>
    <cellStyle name="SAPBEXHLevel2X 2 7 4 2" xfId="14905"/>
    <cellStyle name="SAPBEXHLevel2X 2 7 4 2 2" xfId="14906"/>
    <cellStyle name="SAPBEXHLevel2X 2 7 5" xfId="14907"/>
    <cellStyle name="SAPBEXHLevel2X 2 7 5 2" xfId="14908"/>
    <cellStyle name="SAPBEXHLevel2X 2 7 6" xfId="41461"/>
    <cellStyle name="SAPBEXHLevel2X 2 7 7" xfId="41462"/>
    <cellStyle name="SAPBEXHLevel2X 2 8" xfId="41463"/>
    <cellStyle name="SAPBEXHLevel2X 2 9" xfId="41464"/>
    <cellStyle name="SAPBEXHLevel2X 20" xfId="41465"/>
    <cellStyle name="SAPBEXHLevel2X 21" xfId="41466"/>
    <cellStyle name="SAPBEXHLevel2X 22" xfId="41467"/>
    <cellStyle name="SAPBEXHLevel2X 23" xfId="41468"/>
    <cellStyle name="SAPBEXHLevel2X 24" xfId="41469"/>
    <cellStyle name="SAPBEXHLevel2X 25" xfId="41470"/>
    <cellStyle name="SAPBEXHLevel2X 26" xfId="41471"/>
    <cellStyle name="SAPBEXHLevel2X 27" xfId="41472"/>
    <cellStyle name="SAPBEXHLevel2X 28" xfId="41473"/>
    <cellStyle name="SAPBEXHLevel2X 29" xfId="41474"/>
    <cellStyle name="SAPBEXHLevel2X 3" xfId="1110"/>
    <cellStyle name="SAPBEXHLevel2X 3 10" xfId="41475"/>
    <cellStyle name="SAPBEXHLevel2X 3 11" xfId="41476"/>
    <cellStyle name="SAPBEXHLevel2X 3 12" xfId="41477"/>
    <cellStyle name="SAPBEXHLevel2X 3 13" xfId="41478"/>
    <cellStyle name="SAPBEXHLevel2X 3 14" xfId="41479"/>
    <cellStyle name="SAPBEXHLevel2X 3 15" xfId="41480"/>
    <cellStyle name="SAPBEXHLevel2X 3 16" xfId="41481"/>
    <cellStyle name="SAPBEXHLevel2X 3 17" xfId="41482"/>
    <cellStyle name="SAPBEXHLevel2X 3 18" xfId="41483"/>
    <cellStyle name="SAPBEXHLevel2X 3 19" xfId="41484"/>
    <cellStyle name="SAPBEXHLevel2X 3 2" xfId="2136"/>
    <cellStyle name="SAPBEXHLevel2X 3 2 2" xfId="14909"/>
    <cellStyle name="SAPBEXHLevel2X 3 2 2 2" xfId="14910"/>
    <cellStyle name="SAPBEXHLevel2X 3 2 2 2 2" xfId="14911"/>
    <cellStyle name="SAPBEXHLevel2X 3 2 2 2 2 2" xfId="14912"/>
    <cellStyle name="SAPBEXHLevel2X 3 2 2 2 3" xfId="14913"/>
    <cellStyle name="SAPBEXHLevel2X 3 2 2 3" xfId="14914"/>
    <cellStyle name="SAPBEXHLevel2X 3 2 2 3 2" xfId="14915"/>
    <cellStyle name="SAPBEXHLevel2X 3 2 2 3 2 2" xfId="14916"/>
    <cellStyle name="SAPBEXHLevel2X 3 2 2 4" xfId="14917"/>
    <cellStyle name="SAPBEXHLevel2X 3 2 2 4 2" xfId="14918"/>
    <cellStyle name="SAPBEXHLevel2X 3 2 3" xfId="14919"/>
    <cellStyle name="SAPBEXHLevel2X 3 2 3 2" xfId="14920"/>
    <cellStyle name="SAPBEXHLevel2X 3 2 3 2 2" xfId="14921"/>
    <cellStyle name="SAPBEXHLevel2X 3 2 3 3" xfId="14922"/>
    <cellStyle name="SAPBEXHLevel2X 3 2 4" xfId="14923"/>
    <cellStyle name="SAPBEXHLevel2X 3 2 4 2" xfId="14924"/>
    <cellStyle name="SAPBEXHLevel2X 3 2 4 2 2" xfId="14925"/>
    <cellStyle name="SAPBEXHLevel2X 3 2 5" xfId="14926"/>
    <cellStyle name="SAPBEXHLevel2X 3 2 5 2" xfId="14927"/>
    <cellStyle name="SAPBEXHLevel2X 3 2 6" xfId="41485"/>
    <cellStyle name="SAPBEXHLevel2X 3 2 7" xfId="41486"/>
    <cellStyle name="SAPBEXHLevel2X 3 20" xfId="41487"/>
    <cellStyle name="SAPBEXHLevel2X 3 21" xfId="41488"/>
    <cellStyle name="SAPBEXHLevel2X 3 22" xfId="41489"/>
    <cellStyle name="SAPBEXHLevel2X 3 23" xfId="41490"/>
    <cellStyle name="SAPBEXHLevel2X 3 24" xfId="41491"/>
    <cellStyle name="SAPBEXHLevel2X 3 25" xfId="41492"/>
    <cellStyle name="SAPBEXHLevel2X 3 26" xfId="41493"/>
    <cellStyle name="SAPBEXHLevel2X 3 27" xfId="48703"/>
    <cellStyle name="SAPBEXHLevel2X 3 3" xfId="41494"/>
    <cellStyle name="SAPBEXHLevel2X 3 4" xfId="41495"/>
    <cellStyle name="SAPBEXHLevel2X 3 5" xfId="41496"/>
    <cellStyle name="SAPBEXHLevel2X 3 6" xfId="41497"/>
    <cellStyle name="SAPBEXHLevel2X 3 7" xfId="41498"/>
    <cellStyle name="SAPBEXHLevel2X 3 8" xfId="41499"/>
    <cellStyle name="SAPBEXHLevel2X 3 9" xfId="41500"/>
    <cellStyle name="SAPBEXHLevel2X 30" xfId="41501"/>
    <cellStyle name="SAPBEXHLevel2X 31" xfId="41502"/>
    <cellStyle name="SAPBEXHLevel2X 32" xfId="41503"/>
    <cellStyle name="SAPBEXHLevel2X 33" xfId="41504"/>
    <cellStyle name="SAPBEXHLevel2X 34" xfId="48704"/>
    <cellStyle name="SAPBEXHLevel2X 4" xfId="1111"/>
    <cellStyle name="SAPBEXHLevel2X 4 10" xfId="41505"/>
    <cellStyle name="SAPBEXHLevel2X 4 11" xfId="41506"/>
    <cellStyle name="SAPBEXHLevel2X 4 12" xfId="41507"/>
    <cellStyle name="SAPBEXHLevel2X 4 13" xfId="41508"/>
    <cellStyle name="SAPBEXHLevel2X 4 14" xfId="41509"/>
    <cellStyle name="SAPBEXHLevel2X 4 15" xfId="41510"/>
    <cellStyle name="SAPBEXHLevel2X 4 16" xfId="41511"/>
    <cellStyle name="SAPBEXHLevel2X 4 17" xfId="41512"/>
    <cellStyle name="SAPBEXHLevel2X 4 18" xfId="41513"/>
    <cellStyle name="SAPBEXHLevel2X 4 19" xfId="41514"/>
    <cellStyle name="SAPBEXHLevel2X 4 2" xfId="2137"/>
    <cellStyle name="SAPBEXHLevel2X 4 2 2" xfId="14928"/>
    <cellStyle name="SAPBEXHLevel2X 4 2 2 2" xfId="14929"/>
    <cellStyle name="SAPBEXHLevel2X 4 2 2 2 2" xfId="14930"/>
    <cellStyle name="SAPBEXHLevel2X 4 2 2 2 2 2" xfId="14931"/>
    <cellStyle name="SAPBEXHLevel2X 4 2 2 2 3" xfId="14932"/>
    <cellStyle name="SAPBEXHLevel2X 4 2 2 3" xfId="14933"/>
    <cellStyle name="SAPBEXHLevel2X 4 2 2 3 2" xfId="14934"/>
    <cellStyle name="SAPBEXHLevel2X 4 2 2 3 2 2" xfId="14935"/>
    <cellStyle name="SAPBEXHLevel2X 4 2 2 4" xfId="14936"/>
    <cellStyle name="SAPBEXHLevel2X 4 2 2 4 2" xfId="14937"/>
    <cellStyle name="SAPBEXHLevel2X 4 2 3" xfId="14938"/>
    <cellStyle name="SAPBEXHLevel2X 4 2 3 2" xfId="14939"/>
    <cellStyle name="SAPBEXHLevel2X 4 2 3 2 2" xfId="14940"/>
    <cellStyle name="SAPBEXHLevel2X 4 2 3 3" xfId="14941"/>
    <cellStyle name="SAPBEXHLevel2X 4 2 4" xfId="14942"/>
    <cellStyle name="SAPBEXHLevel2X 4 2 4 2" xfId="14943"/>
    <cellStyle name="SAPBEXHLevel2X 4 2 4 2 2" xfId="14944"/>
    <cellStyle name="SAPBEXHLevel2X 4 2 5" xfId="14945"/>
    <cellStyle name="SAPBEXHLevel2X 4 2 5 2" xfId="14946"/>
    <cellStyle name="SAPBEXHLevel2X 4 2 6" xfId="41515"/>
    <cellStyle name="SAPBEXHLevel2X 4 2 7" xfId="41516"/>
    <cellStyle name="SAPBEXHLevel2X 4 20" xfId="41517"/>
    <cellStyle name="SAPBEXHLevel2X 4 21" xfId="41518"/>
    <cellStyle name="SAPBEXHLevel2X 4 22" xfId="41519"/>
    <cellStyle name="SAPBEXHLevel2X 4 23" xfId="41520"/>
    <cellStyle name="SAPBEXHLevel2X 4 24" xfId="41521"/>
    <cellStyle name="SAPBEXHLevel2X 4 25" xfId="41522"/>
    <cellStyle name="SAPBEXHLevel2X 4 26" xfId="41523"/>
    <cellStyle name="SAPBEXHLevel2X 4 27" xfId="48705"/>
    <cellStyle name="SAPBEXHLevel2X 4 3" xfId="41524"/>
    <cellStyle name="SAPBEXHLevel2X 4 4" xfId="41525"/>
    <cellStyle name="SAPBEXHLevel2X 4 5" xfId="41526"/>
    <cellStyle name="SAPBEXHLevel2X 4 6" xfId="41527"/>
    <cellStyle name="SAPBEXHLevel2X 4 7" xfId="41528"/>
    <cellStyle name="SAPBEXHLevel2X 4 8" xfId="41529"/>
    <cellStyle name="SAPBEXHLevel2X 4 9" xfId="41530"/>
    <cellStyle name="SAPBEXHLevel2X 5" xfId="1112"/>
    <cellStyle name="SAPBEXHLevel2X 5 10" xfId="41531"/>
    <cellStyle name="SAPBEXHLevel2X 5 11" xfId="41532"/>
    <cellStyle name="SAPBEXHLevel2X 5 12" xfId="41533"/>
    <cellStyle name="SAPBEXHLevel2X 5 13" xfId="41534"/>
    <cellStyle name="SAPBEXHLevel2X 5 14" xfId="41535"/>
    <cellStyle name="SAPBEXHLevel2X 5 15" xfId="41536"/>
    <cellStyle name="SAPBEXHLevel2X 5 16" xfId="41537"/>
    <cellStyle name="SAPBEXHLevel2X 5 17" xfId="41538"/>
    <cellStyle name="SAPBEXHLevel2X 5 18" xfId="41539"/>
    <cellStyle name="SAPBEXHLevel2X 5 19" xfId="41540"/>
    <cellStyle name="SAPBEXHLevel2X 5 2" xfId="2138"/>
    <cellStyle name="SAPBEXHLevel2X 5 2 2" xfId="14947"/>
    <cellStyle name="SAPBEXHLevel2X 5 2 2 2" xfId="14948"/>
    <cellStyle name="SAPBEXHLevel2X 5 2 2 2 2" xfId="14949"/>
    <cellStyle name="SAPBEXHLevel2X 5 2 2 2 2 2" xfId="14950"/>
    <cellStyle name="SAPBEXHLevel2X 5 2 2 2 3" xfId="14951"/>
    <cellStyle name="SAPBEXHLevel2X 5 2 2 3" xfId="14952"/>
    <cellStyle name="SAPBEXHLevel2X 5 2 2 3 2" xfId="14953"/>
    <cellStyle name="SAPBEXHLevel2X 5 2 2 3 2 2" xfId="14954"/>
    <cellStyle name="SAPBEXHLevel2X 5 2 2 4" xfId="14955"/>
    <cellStyle name="SAPBEXHLevel2X 5 2 2 4 2" xfId="14956"/>
    <cellStyle name="SAPBEXHLevel2X 5 2 3" xfId="14957"/>
    <cellStyle name="SAPBEXHLevel2X 5 2 3 2" xfId="14958"/>
    <cellStyle name="SAPBEXHLevel2X 5 2 3 2 2" xfId="14959"/>
    <cellStyle name="SAPBEXHLevel2X 5 2 3 3" xfId="14960"/>
    <cellStyle name="SAPBEXHLevel2X 5 2 4" xfId="14961"/>
    <cellStyle name="SAPBEXHLevel2X 5 2 4 2" xfId="14962"/>
    <cellStyle name="SAPBEXHLevel2X 5 2 4 2 2" xfId="14963"/>
    <cellStyle name="SAPBEXHLevel2X 5 2 5" xfId="14964"/>
    <cellStyle name="SAPBEXHLevel2X 5 2 5 2" xfId="14965"/>
    <cellStyle name="SAPBEXHLevel2X 5 2 6" xfId="41541"/>
    <cellStyle name="SAPBEXHLevel2X 5 2 7" xfId="41542"/>
    <cellStyle name="SAPBEXHLevel2X 5 20" xfId="41543"/>
    <cellStyle name="SAPBEXHLevel2X 5 21" xfId="41544"/>
    <cellStyle name="SAPBEXHLevel2X 5 22" xfId="41545"/>
    <cellStyle name="SAPBEXHLevel2X 5 23" xfId="41546"/>
    <cellStyle name="SAPBEXHLevel2X 5 24" xfId="41547"/>
    <cellStyle name="SAPBEXHLevel2X 5 25" xfId="41548"/>
    <cellStyle name="SAPBEXHLevel2X 5 26" xfId="41549"/>
    <cellStyle name="SAPBEXHLevel2X 5 27" xfId="48706"/>
    <cellStyle name="SAPBEXHLevel2X 5 3" xfId="41550"/>
    <cellStyle name="SAPBEXHLevel2X 5 4" xfId="41551"/>
    <cellStyle name="SAPBEXHLevel2X 5 5" xfId="41552"/>
    <cellStyle name="SAPBEXHLevel2X 5 6" xfId="41553"/>
    <cellStyle name="SAPBEXHLevel2X 5 7" xfId="41554"/>
    <cellStyle name="SAPBEXHLevel2X 5 8" xfId="41555"/>
    <cellStyle name="SAPBEXHLevel2X 5 9" xfId="41556"/>
    <cellStyle name="SAPBEXHLevel2X 6" xfId="1113"/>
    <cellStyle name="SAPBEXHLevel2X 6 10" xfId="41557"/>
    <cellStyle name="SAPBEXHLevel2X 6 11" xfId="41558"/>
    <cellStyle name="SAPBEXHLevel2X 6 12" xfId="41559"/>
    <cellStyle name="SAPBEXHLevel2X 6 13" xfId="41560"/>
    <cellStyle name="SAPBEXHLevel2X 6 14" xfId="41561"/>
    <cellStyle name="SAPBEXHLevel2X 6 15" xfId="41562"/>
    <cellStyle name="SAPBEXHLevel2X 6 16" xfId="41563"/>
    <cellStyle name="SAPBEXHLevel2X 6 17" xfId="41564"/>
    <cellStyle name="SAPBEXHLevel2X 6 18" xfId="41565"/>
    <cellStyle name="SAPBEXHLevel2X 6 19" xfId="41566"/>
    <cellStyle name="SAPBEXHLevel2X 6 2" xfId="2139"/>
    <cellStyle name="SAPBEXHLevel2X 6 2 2" xfId="14966"/>
    <cellStyle name="SAPBEXHLevel2X 6 2 2 2" xfId="14967"/>
    <cellStyle name="SAPBEXHLevel2X 6 2 2 2 2" xfId="14968"/>
    <cellStyle name="SAPBEXHLevel2X 6 2 2 2 2 2" xfId="14969"/>
    <cellStyle name="SAPBEXHLevel2X 6 2 2 2 3" xfId="14970"/>
    <cellStyle name="SAPBEXHLevel2X 6 2 2 3" xfId="14971"/>
    <cellStyle name="SAPBEXHLevel2X 6 2 2 3 2" xfId="14972"/>
    <cellStyle name="SAPBEXHLevel2X 6 2 2 3 2 2" xfId="14973"/>
    <cellStyle name="SAPBEXHLevel2X 6 2 2 4" xfId="14974"/>
    <cellStyle name="SAPBEXHLevel2X 6 2 2 4 2" xfId="14975"/>
    <cellStyle name="SAPBEXHLevel2X 6 2 3" xfId="14976"/>
    <cellStyle name="SAPBEXHLevel2X 6 2 3 2" xfId="14977"/>
    <cellStyle name="SAPBEXHLevel2X 6 2 3 2 2" xfId="14978"/>
    <cellStyle name="SAPBEXHLevel2X 6 2 3 3" xfId="14979"/>
    <cellStyle name="SAPBEXHLevel2X 6 2 4" xfId="14980"/>
    <cellStyle name="SAPBEXHLevel2X 6 2 4 2" xfId="14981"/>
    <cellStyle name="SAPBEXHLevel2X 6 2 4 2 2" xfId="14982"/>
    <cellStyle name="SAPBEXHLevel2X 6 2 5" xfId="14983"/>
    <cellStyle name="SAPBEXHLevel2X 6 2 5 2" xfId="14984"/>
    <cellStyle name="SAPBEXHLevel2X 6 2 6" xfId="41567"/>
    <cellStyle name="SAPBEXHLevel2X 6 2 7" xfId="41568"/>
    <cellStyle name="SAPBEXHLevel2X 6 20" xfId="41569"/>
    <cellStyle name="SAPBEXHLevel2X 6 21" xfId="41570"/>
    <cellStyle name="SAPBEXHLevel2X 6 22" xfId="41571"/>
    <cellStyle name="SAPBEXHLevel2X 6 23" xfId="41572"/>
    <cellStyle name="SAPBEXHLevel2X 6 24" xfId="41573"/>
    <cellStyle name="SAPBEXHLevel2X 6 25" xfId="41574"/>
    <cellStyle name="SAPBEXHLevel2X 6 26" xfId="41575"/>
    <cellStyle name="SAPBEXHLevel2X 6 27" xfId="48707"/>
    <cellStyle name="SAPBEXHLevel2X 6 3" xfId="41576"/>
    <cellStyle name="SAPBEXHLevel2X 6 4" xfId="41577"/>
    <cellStyle name="SAPBEXHLevel2X 6 5" xfId="41578"/>
    <cellStyle name="SAPBEXHLevel2X 6 6" xfId="41579"/>
    <cellStyle name="SAPBEXHLevel2X 6 7" xfId="41580"/>
    <cellStyle name="SAPBEXHLevel2X 6 8" xfId="41581"/>
    <cellStyle name="SAPBEXHLevel2X 6 9" xfId="41582"/>
    <cellStyle name="SAPBEXHLevel2X 7" xfId="1114"/>
    <cellStyle name="SAPBEXHLevel2X 7 10" xfId="41583"/>
    <cellStyle name="SAPBEXHLevel2X 7 11" xfId="41584"/>
    <cellStyle name="SAPBEXHLevel2X 7 12" xfId="41585"/>
    <cellStyle name="SAPBEXHLevel2X 7 13" xfId="41586"/>
    <cellStyle name="SAPBEXHLevel2X 7 14" xfId="41587"/>
    <cellStyle name="SAPBEXHLevel2X 7 15" xfId="41588"/>
    <cellStyle name="SAPBEXHLevel2X 7 16" xfId="41589"/>
    <cellStyle name="SAPBEXHLevel2X 7 17" xfId="41590"/>
    <cellStyle name="SAPBEXHLevel2X 7 18" xfId="41591"/>
    <cellStyle name="SAPBEXHLevel2X 7 19" xfId="41592"/>
    <cellStyle name="SAPBEXHLevel2X 7 2" xfId="2140"/>
    <cellStyle name="SAPBEXHLevel2X 7 2 2" xfId="14985"/>
    <cellStyle name="SAPBEXHLevel2X 7 2 2 2" xfId="14986"/>
    <cellStyle name="SAPBEXHLevel2X 7 2 2 2 2" xfId="14987"/>
    <cellStyle name="SAPBEXHLevel2X 7 2 2 2 2 2" xfId="14988"/>
    <cellStyle name="SAPBEXHLevel2X 7 2 2 2 3" xfId="14989"/>
    <cellStyle name="SAPBEXHLevel2X 7 2 2 3" xfId="14990"/>
    <cellStyle name="SAPBEXHLevel2X 7 2 2 3 2" xfId="14991"/>
    <cellStyle name="SAPBEXHLevel2X 7 2 2 3 2 2" xfId="14992"/>
    <cellStyle name="SAPBEXHLevel2X 7 2 2 4" xfId="14993"/>
    <cellStyle name="SAPBEXHLevel2X 7 2 2 4 2" xfId="14994"/>
    <cellStyle name="SAPBEXHLevel2X 7 2 3" xfId="14995"/>
    <cellStyle name="SAPBEXHLevel2X 7 2 3 2" xfId="14996"/>
    <cellStyle name="SAPBEXHLevel2X 7 2 3 2 2" xfId="14997"/>
    <cellStyle name="SAPBEXHLevel2X 7 2 3 3" xfId="14998"/>
    <cellStyle name="SAPBEXHLevel2X 7 2 4" xfId="14999"/>
    <cellStyle name="SAPBEXHLevel2X 7 2 4 2" xfId="15000"/>
    <cellStyle name="SAPBEXHLevel2X 7 2 4 2 2" xfId="15001"/>
    <cellStyle name="SAPBEXHLevel2X 7 2 5" xfId="15002"/>
    <cellStyle name="SAPBEXHLevel2X 7 2 5 2" xfId="15003"/>
    <cellStyle name="SAPBEXHLevel2X 7 2 6" xfId="41593"/>
    <cellStyle name="SAPBEXHLevel2X 7 2 7" xfId="41594"/>
    <cellStyle name="SAPBEXHLevel2X 7 20" xfId="41595"/>
    <cellStyle name="SAPBEXHLevel2X 7 21" xfId="41596"/>
    <cellStyle name="SAPBEXHLevel2X 7 22" xfId="41597"/>
    <cellStyle name="SAPBEXHLevel2X 7 23" xfId="41598"/>
    <cellStyle name="SAPBEXHLevel2X 7 24" xfId="41599"/>
    <cellStyle name="SAPBEXHLevel2X 7 25" xfId="41600"/>
    <cellStyle name="SAPBEXHLevel2X 7 26" xfId="41601"/>
    <cellStyle name="SAPBEXHLevel2X 7 27" xfId="48708"/>
    <cellStyle name="SAPBEXHLevel2X 7 3" xfId="41602"/>
    <cellStyle name="SAPBEXHLevel2X 7 4" xfId="41603"/>
    <cellStyle name="SAPBEXHLevel2X 7 5" xfId="41604"/>
    <cellStyle name="SAPBEXHLevel2X 7 6" xfId="41605"/>
    <cellStyle name="SAPBEXHLevel2X 7 7" xfId="41606"/>
    <cellStyle name="SAPBEXHLevel2X 7 8" xfId="41607"/>
    <cellStyle name="SAPBEXHLevel2X 7 9" xfId="41608"/>
    <cellStyle name="SAPBEXHLevel2X 8" xfId="1104"/>
    <cellStyle name="SAPBEXHLevel2X 8 10" xfId="41609"/>
    <cellStyle name="SAPBEXHLevel2X 8 11" xfId="41610"/>
    <cellStyle name="SAPBEXHLevel2X 8 12" xfId="41611"/>
    <cellStyle name="SAPBEXHLevel2X 8 13" xfId="41612"/>
    <cellStyle name="SAPBEXHLevel2X 8 14" xfId="41613"/>
    <cellStyle name="SAPBEXHLevel2X 8 15" xfId="41614"/>
    <cellStyle name="SAPBEXHLevel2X 8 16" xfId="41615"/>
    <cellStyle name="SAPBEXHLevel2X 8 17" xfId="41616"/>
    <cellStyle name="SAPBEXHLevel2X 8 18" xfId="41617"/>
    <cellStyle name="SAPBEXHLevel2X 8 19" xfId="41618"/>
    <cellStyle name="SAPBEXHLevel2X 8 2" xfId="2141"/>
    <cellStyle name="SAPBEXHLevel2X 8 2 2" xfId="15004"/>
    <cellStyle name="SAPBEXHLevel2X 8 2 2 2" xfId="15005"/>
    <cellStyle name="SAPBEXHLevel2X 8 2 2 2 2" xfId="15006"/>
    <cellStyle name="SAPBEXHLevel2X 8 2 2 2 2 2" xfId="15007"/>
    <cellStyle name="SAPBEXHLevel2X 8 2 2 2 3" xfId="15008"/>
    <cellStyle name="SAPBEXHLevel2X 8 2 2 3" xfId="15009"/>
    <cellStyle name="SAPBEXHLevel2X 8 2 2 3 2" xfId="15010"/>
    <cellStyle name="SAPBEXHLevel2X 8 2 2 3 2 2" xfId="15011"/>
    <cellStyle name="SAPBEXHLevel2X 8 2 2 4" xfId="15012"/>
    <cellStyle name="SAPBEXHLevel2X 8 2 2 4 2" xfId="15013"/>
    <cellStyle name="SAPBEXHLevel2X 8 2 3" xfId="15014"/>
    <cellStyle name="SAPBEXHLevel2X 8 2 3 2" xfId="15015"/>
    <cellStyle name="SAPBEXHLevel2X 8 2 3 2 2" xfId="15016"/>
    <cellStyle name="SAPBEXHLevel2X 8 2 3 3" xfId="15017"/>
    <cellStyle name="SAPBEXHLevel2X 8 2 4" xfId="15018"/>
    <cellStyle name="SAPBEXHLevel2X 8 2 4 2" xfId="15019"/>
    <cellStyle name="SAPBEXHLevel2X 8 2 4 2 2" xfId="15020"/>
    <cellStyle name="SAPBEXHLevel2X 8 2 5" xfId="15021"/>
    <cellStyle name="SAPBEXHLevel2X 8 2 5 2" xfId="15022"/>
    <cellStyle name="SAPBEXHLevel2X 8 2 6" xfId="41619"/>
    <cellStyle name="SAPBEXHLevel2X 8 2 7" xfId="41620"/>
    <cellStyle name="SAPBEXHLevel2X 8 20" xfId="41621"/>
    <cellStyle name="SAPBEXHLevel2X 8 21" xfId="41622"/>
    <cellStyle name="SAPBEXHLevel2X 8 22" xfId="41623"/>
    <cellStyle name="SAPBEXHLevel2X 8 23" xfId="41624"/>
    <cellStyle name="SAPBEXHLevel2X 8 24" xfId="41625"/>
    <cellStyle name="SAPBEXHLevel2X 8 25" xfId="41626"/>
    <cellStyle name="SAPBEXHLevel2X 8 26" xfId="41627"/>
    <cellStyle name="SAPBEXHLevel2X 8 27" xfId="48709"/>
    <cellStyle name="SAPBEXHLevel2X 8 3" xfId="15023"/>
    <cellStyle name="SAPBEXHLevel2X 8 4" xfId="41628"/>
    <cellStyle name="SAPBEXHLevel2X 8 5" xfId="41629"/>
    <cellStyle name="SAPBEXHLevel2X 8 6" xfId="41630"/>
    <cellStyle name="SAPBEXHLevel2X 8 7" xfId="41631"/>
    <cellStyle name="SAPBEXHLevel2X 8 8" xfId="41632"/>
    <cellStyle name="SAPBEXHLevel2X 8 9" xfId="41633"/>
    <cellStyle name="SAPBEXHLevel2X 9" xfId="2142"/>
    <cellStyle name="SAPBEXHLevel2X 9 2" xfId="15024"/>
    <cellStyle name="SAPBEXHLevel2X 9 2 2" xfId="15025"/>
    <cellStyle name="SAPBEXHLevel2X 9 2 2 2" xfId="15026"/>
    <cellStyle name="SAPBEXHLevel2X 9 2 2 2 2" xfId="15027"/>
    <cellStyle name="SAPBEXHLevel2X 9 2 2 3" xfId="15028"/>
    <cellStyle name="SAPBEXHLevel2X 9 2 3" xfId="15029"/>
    <cellStyle name="SAPBEXHLevel2X 9 2 3 2" xfId="15030"/>
    <cellStyle name="SAPBEXHLevel2X 9 2 3 2 2" xfId="15031"/>
    <cellStyle name="SAPBEXHLevel2X 9 2 4" xfId="15032"/>
    <cellStyle name="SAPBEXHLevel2X 9 2 4 2" xfId="15033"/>
    <cellStyle name="SAPBEXHLevel2X 9 3" xfId="15034"/>
    <cellStyle name="SAPBEXHLevel2X 9 3 2" xfId="15035"/>
    <cellStyle name="SAPBEXHLevel2X 9 3 2 2" xfId="15036"/>
    <cellStyle name="SAPBEXHLevel2X 9 3 3" xfId="15037"/>
    <cellStyle name="SAPBEXHLevel2X 9 4" xfId="15038"/>
    <cellStyle name="SAPBEXHLevel2X 9 4 2" xfId="15039"/>
    <cellStyle name="SAPBEXHLevel2X 9 4 2 2" xfId="15040"/>
    <cellStyle name="SAPBEXHLevel2X 9 5" xfId="15041"/>
    <cellStyle name="SAPBEXHLevel2X 9 5 2" xfId="15042"/>
    <cellStyle name="SAPBEXHLevel2X 9 6" xfId="41634"/>
    <cellStyle name="SAPBEXHLevel2X 9 7" xfId="41635"/>
    <cellStyle name="SAPBEXHLevel3" xfId="143"/>
    <cellStyle name="SAPBEXHLevel3 10" xfId="15043"/>
    <cellStyle name="SAPBEXHLevel3 10 2" xfId="15044"/>
    <cellStyle name="SAPBEXHLevel3 10 2 2" xfId="15045"/>
    <cellStyle name="SAPBEXHLevel3 10 2 2 2" xfId="15046"/>
    <cellStyle name="SAPBEXHLevel3 10 2 3" xfId="15047"/>
    <cellStyle name="SAPBEXHLevel3 10 3" xfId="15048"/>
    <cellStyle name="SAPBEXHLevel3 10 3 2" xfId="15049"/>
    <cellStyle name="SAPBEXHLevel3 10 3 2 2" xfId="15050"/>
    <cellStyle name="SAPBEXHLevel3 10 4" xfId="15051"/>
    <cellStyle name="SAPBEXHLevel3 10 4 2" xfId="15052"/>
    <cellStyle name="SAPBEXHLevel3 10 5" xfId="41636"/>
    <cellStyle name="SAPBEXHLevel3 10 6" xfId="41637"/>
    <cellStyle name="SAPBEXHLevel3 10 7" xfId="41638"/>
    <cellStyle name="SAPBEXHLevel3 11" xfId="41639"/>
    <cellStyle name="SAPBEXHLevel3 12" xfId="41640"/>
    <cellStyle name="SAPBEXHLevel3 13" xfId="41641"/>
    <cellStyle name="SAPBEXHLevel3 14" xfId="41642"/>
    <cellStyle name="SAPBEXHLevel3 15" xfId="41643"/>
    <cellStyle name="SAPBEXHLevel3 16" xfId="41644"/>
    <cellStyle name="SAPBEXHLevel3 17" xfId="41645"/>
    <cellStyle name="SAPBEXHLevel3 18" xfId="41646"/>
    <cellStyle name="SAPBEXHLevel3 19" xfId="41647"/>
    <cellStyle name="SAPBEXHLevel3 2" xfId="442"/>
    <cellStyle name="SAPBEXHLevel3 2 10" xfId="41648"/>
    <cellStyle name="SAPBEXHLevel3 2 11" xfId="41649"/>
    <cellStyle name="SAPBEXHLevel3 2 12" xfId="41650"/>
    <cellStyle name="SAPBEXHLevel3 2 13" xfId="41651"/>
    <cellStyle name="SAPBEXHLevel3 2 14" xfId="41652"/>
    <cellStyle name="SAPBEXHLevel3 2 15" xfId="41653"/>
    <cellStyle name="SAPBEXHLevel3 2 16" xfId="41654"/>
    <cellStyle name="SAPBEXHLevel3 2 17" xfId="41655"/>
    <cellStyle name="SAPBEXHLevel3 2 18" xfId="41656"/>
    <cellStyle name="SAPBEXHLevel3 2 19" xfId="41657"/>
    <cellStyle name="SAPBEXHLevel3 2 2" xfId="547"/>
    <cellStyle name="SAPBEXHLevel3 2 2 10" xfId="41658"/>
    <cellStyle name="SAPBEXHLevel3 2 2 11" xfId="41659"/>
    <cellStyle name="SAPBEXHLevel3 2 2 12" xfId="41660"/>
    <cellStyle name="SAPBEXHLevel3 2 2 13" xfId="41661"/>
    <cellStyle name="SAPBEXHLevel3 2 2 14" xfId="41662"/>
    <cellStyle name="SAPBEXHLevel3 2 2 15" xfId="41663"/>
    <cellStyle name="SAPBEXHLevel3 2 2 16" xfId="41664"/>
    <cellStyle name="SAPBEXHLevel3 2 2 17" xfId="41665"/>
    <cellStyle name="SAPBEXHLevel3 2 2 18" xfId="41666"/>
    <cellStyle name="SAPBEXHLevel3 2 2 19" xfId="41667"/>
    <cellStyle name="SAPBEXHLevel3 2 2 2" xfId="1116"/>
    <cellStyle name="SAPBEXHLevel3 2 2 2 10" xfId="41668"/>
    <cellStyle name="SAPBEXHLevel3 2 2 2 11" xfId="41669"/>
    <cellStyle name="SAPBEXHLevel3 2 2 2 12" xfId="41670"/>
    <cellStyle name="SAPBEXHLevel3 2 2 2 13" xfId="41671"/>
    <cellStyle name="SAPBEXHLevel3 2 2 2 14" xfId="41672"/>
    <cellStyle name="SAPBEXHLevel3 2 2 2 15" xfId="41673"/>
    <cellStyle name="SAPBEXHLevel3 2 2 2 16" xfId="41674"/>
    <cellStyle name="SAPBEXHLevel3 2 2 2 17" xfId="41675"/>
    <cellStyle name="SAPBEXHLevel3 2 2 2 18" xfId="41676"/>
    <cellStyle name="SAPBEXHLevel3 2 2 2 19" xfId="41677"/>
    <cellStyle name="SAPBEXHLevel3 2 2 2 2" xfId="2143"/>
    <cellStyle name="SAPBEXHLevel3 2 2 2 2 2" xfId="15053"/>
    <cellStyle name="SAPBEXHLevel3 2 2 2 2 2 2" xfId="15054"/>
    <cellStyle name="SAPBEXHLevel3 2 2 2 2 2 2 2" xfId="15055"/>
    <cellStyle name="SAPBEXHLevel3 2 2 2 2 2 2 2 2" xfId="15056"/>
    <cellStyle name="SAPBEXHLevel3 2 2 2 2 2 2 3" xfId="15057"/>
    <cellStyle name="SAPBEXHLevel3 2 2 2 2 2 3" xfId="15058"/>
    <cellStyle name="SAPBEXHLevel3 2 2 2 2 2 3 2" xfId="15059"/>
    <cellStyle name="SAPBEXHLevel3 2 2 2 2 2 3 2 2" xfId="15060"/>
    <cellStyle name="SAPBEXHLevel3 2 2 2 2 2 4" xfId="15061"/>
    <cellStyle name="SAPBEXHLevel3 2 2 2 2 2 4 2" xfId="15062"/>
    <cellStyle name="SAPBEXHLevel3 2 2 2 2 3" xfId="15063"/>
    <cellStyle name="SAPBEXHLevel3 2 2 2 2 3 2" xfId="15064"/>
    <cellStyle name="SAPBEXHLevel3 2 2 2 2 3 2 2" xfId="15065"/>
    <cellStyle name="SAPBEXHLevel3 2 2 2 2 3 3" xfId="15066"/>
    <cellStyle name="SAPBEXHLevel3 2 2 2 2 4" xfId="15067"/>
    <cellStyle name="SAPBEXHLevel3 2 2 2 2 4 2" xfId="15068"/>
    <cellStyle name="SAPBEXHLevel3 2 2 2 2 4 2 2" xfId="15069"/>
    <cellStyle name="SAPBEXHLevel3 2 2 2 2 5" xfId="15070"/>
    <cellStyle name="SAPBEXHLevel3 2 2 2 2 5 2" xfId="15071"/>
    <cellStyle name="SAPBEXHLevel3 2 2 2 2 6" xfId="41678"/>
    <cellStyle name="SAPBEXHLevel3 2 2 2 2 7" xfId="41679"/>
    <cellStyle name="SAPBEXHLevel3 2 2 2 2 8" xfId="49917"/>
    <cellStyle name="SAPBEXHLevel3 2 2 2 20" xfId="41680"/>
    <cellStyle name="SAPBEXHLevel3 2 2 2 21" xfId="41681"/>
    <cellStyle name="SAPBEXHLevel3 2 2 2 22" xfId="41682"/>
    <cellStyle name="SAPBEXHLevel3 2 2 2 23" xfId="41683"/>
    <cellStyle name="SAPBEXHLevel3 2 2 2 24" xfId="41684"/>
    <cellStyle name="SAPBEXHLevel3 2 2 2 25" xfId="41685"/>
    <cellStyle name="SAPBEXHLevel3 2 2 2 26" xfId="41686"/>
    <cellStyle name="SAPBEXHLevel3 2 2 2 27" xfId="41687"/>
    <cellStyle name="SAPBEXHLevel3 2 2 2 28" xfId="48710"/>
    <cellStyle name="SAPBEXHLevel3 2 2 2 29" xfId="49400"/>
    <cellStyle name="SAPBEXHLevel3 2 2 2 3" xfId="41688"/>
    <cellStyle name="SAPBEXHLevel3 2 2 2 4" xfId="41689"/>
    <cellStyle name="SAPBEXHLevel3 2 2 2 5" xfId="41690"/>
    <cellStyle name="SAPBEXHLevel3 2 2 2 6" xfId="41691"/>
    <cellStyle name="SAPBEXHLevel3 2 2 2 7" xfId="41692"/>
    <cellStyle name="SAPBEXHLevel3 2 2 2 8" xfId="41693"/>
    <cellStyle name="SAPBEXHLevel3 2 2 2 9" xfId="41694"/>
    <cellStyle name="SAPBEXHLevel3 2 2 20" xfId="41695"/>
    <cellStyle name="SAPBEXHLevel3 2 2 21" xfId="41696"/>
    <cellStyle name="SAPBEXHLevel3 2 2 22" xfId="41697"/>
    <cellStyle name="SAPBEXHLevel3 2 2 23" xfId="41698"/>
    <cellStyle name="SAPBEXHLevel3 2 2 24" xfId="41699"/>
    <cellStyle name="SAPBEXHLevel3 2 2 25" xfId="41700"/>
    <cellStyle name="SAPBEXHLevel3 2 2 26" xfId="41701"/>
    <cellStyle name="SAPBEXHLevel3 2 2 27" xfId="41702"/>
    <cellStyle name="SAPBEXHLevel3 2 2 28" xfId="41703"/>
    <cellStyle name="SAPBEXHLevel3 2 2 29" xfId="41704"/>
    <cellStyle name="SAPBEXHLevel3 2 2 3" xfId="1117"/>
    <cellStyle name="SAPBEXHLevel3 2 2 3 10" xfId="41705"/>
    <cellStyle name="SAPBEXHLevel3 2 2 3 11" xfId="41706"/>
    <cellStyle name="SAPBEXHLevel3 2 2 3 12" xfId="41707"/>
    <cellStyle name="SAPBEXHLevel3 2 2 3 13" xfId="41708"/>
    <cellStyle name="SAPBEXHLevel3 2 2 3 14" xfId="41709"/>
    <cellStyle name="SAPBEXHLevel3 2 2 3 15" xfId="41710"/>
    <cellStyle name="SAPBEXHLevel3 2 2 3 16" xfId="41711"/>
    <cellStyle name="SAPBEXHLevel3 2 2 3 17" xfId="41712"/>
    <cellStyle name="SAPBEXHLevel3 2 2 3 18" xfId="41713"/>
    <cellStyle name="SAPBEXHLevel3 2 2 3 19" xfId="41714"/>
    <cellStyle name="SAPBEXHLevel3 2 2 3 2" xfId="2144"/>
    <cellStyle name="SAPBEXHLevel3 2 2 3 2 2" xfId="15072"/>
    <cellStyle name="SAPBEXHLevel3 2 2 3 2 2 2" xfId="15073"/>
    <cellStyle name="SAPBEXHLevel3 2 2 3 2 2 2 2" xfId="15074"/>
    <cellStyle name="SAPBEXHLevel3 2 2 3 2 2 2 2 2" xfId="15075"/>
    <cellStyle name="SAPBEXHLevel3 2 2 3 2 2 2 3" xfId="15076"/>
    <cellStyle name="SAPBEXHLevel3 2 2 3 2 2 3" xfId="15077"/>
    <cellStyle name="SAPBEXHLevel3 2 2 3 2 2 3 2" xfId="15078"/>
    <cellStyle name="SAPBEXHLevel3 2 2 3 2 2 3 2 2" xfId="15079"/>
    <cellStyle name="SAPBEXHLevel3 2 2 3 2 2 4" xfId="15080"/>
    <cellStyle name="SAPBEXHLevel3 2 2 3 2 2 4 2" xfId="15081"/>
    <cellStyle name="SAPBEXHLevel3 2 2 3 2 3" xfId="15082"/>
    <cellStyle name="SAPBEXHLevel3 2 2 3 2 3 2" xfId="15083"/>
    <cellStyle name="SAPBEXHLevel3 2 2 3 2 3 2 2" xfId="15084"/>
    <cellStyle name="SAPBEXHLevel3 2 2 3 2 3 3" xfId="15085"/>
    <cellStyle name="SAPBEXHLevel3 2 2 3 2 4" xfId="15086"/>
    <cellStyle name="SAPBEXHLevel3 2 2 3 2 4 2" xfId="15087"/>
    <cellStyle name="SAPBEXHLevel3 2 2 3 2 4 2 2" xfId="15088"/>
    <cellStyle name="SAPBEXHLevel3 2 2 3 2 5" xfId="15089"/>
    <cellStyle name="SAPBEXHLevel3 2 2 3 2 5 2" xfId="15090"/>
    <cellStyle name="SAPBEXHLevel3 2 2 3 2 6" xfId="41715"/>
    <cellStyle name="SAPBEXHLevel3 2 2 3 2 7" xfId="41716"/>
    <cellStyle name="SAPBEXHLevel3 2 2 3 2 8" xfId="49918"/>
    <cellStyle name="SAPBEXHLevel3 2 2 3 20" xfId="41717"/>
    <cellStyle name="SAPBEXHLevel3 2 2 3 21" xfId="41718"/>
    <cellStyle name="SAPBEXHLevel3 2 2 3 22" xfId="41719"/>
    <cellStyle name="SAPBEXHLevel3 2 2 3 23" xfId="41720"/>
    <cellStyle name="SAPBEXHLevel3 2 2 3 24" xfId="41721"/>
    <cellStyle name="SAPBEXHLevel3 2 2 3 25" xfId="41722"/>
    <cellStyle name="SAPBEXHLevel3 2 2 3 26" xfId="41723"/>
    <cellStyle name="SAPBEXHLevel3 2 2 3 27" xfId="41724"/>
    <cellStyle name="SAPBEXHLevel3 2 2 3 28" xfId="48711"/>
    <cellStyle name="SAPBEXHLevel3 2 2 3 29" xfId="49401"/>
    <cellStyle name="SAPBEXHLevel3 2 2 3 3" xfId="41725"/>
    <cellStyle name="SAPBEXHLevel3 2 2 3 4" xfId="41726"/>
    <cellStyle name="SAPBEXHLevel3 2 2 3 5" xfId="41727"/>
    <cellStyle name="SAPBEXHLevel3 2 2 3 6" xfId="41728"/>
    <cellStyle name="SAPBEXHLevel3 2 2 3 7" xfId="41729"/>
    <cellStyle name="SAPBEXHLevel3 2 2 3 8" xfId="41730"/>
    <cellStyle name="SAPBEXHLevel3 2 2 3 9" xfId="41731"/>
    <cellStyle name="SAPBEXHLevel3 2 2 30" xfId="41732"/>
    <cellStyle name="SAPBEXHLevel3 2 2 31" xfId="41733"/>
    <cellStyle name="SAPBEXHLevel3 2 2 32" xfId="41734"/>
    <cellStyle name="SAPBEXHLevel3 2 2 33" xfId="48712"/>
    <cellStyle name="SAPBEXHLevel3 2 2 34" xfId="49399"/>
    <cellStyle name="SAPBEXHLevel3 2 2 4" xfId="1118"/>
    <cellStyle name="SAPBEXHLevel3 2 2 4 10" xfId="41735"/>
    <cellStyle name="SAPBEXHLevel3 2 2 4 11" xfId="41736"/>
    <cellStyle name="SAPBEXHLevel3 2 2 4 12" xfId="41737"/>
    <cellStyle name="SAPBEXHLevel3 2 2 4 13" xfId="41738"/>
    <cellStyle name="SAPBEXHLevel3 2 2 4 14" xfId="41739"/>
    <cellStyle name="SAPBEXHLevel3 2 2 4 15" xfId="41740"/>
    <cellStyle name="SAPBEXHLevel3 2 2 4 16" xfId="41741"/>
    <cellStyle name="SAPBEXHLevel3 2 2 4 17" xfId="41742"/>
    <cellStyle name="SAPBEXHLevel3 2 2 4 18" xfId="41743"/>
    <cellStyle name="SAPBEXHLevel3 2 2 4 19" xfId="41744"/>
    <cellStyle name="SAPBEXHLevel3 2 2 4 2" xfId="2145"/>
    <cellStyle name="SAPBEXHLevel3 2 2 4 2 2" xfId="15091"/>
    <cellStyle name="SAPBEXHLevel3 2 2 4 2 2 2" xfId="15092"/>
    <cellStyle name="SAPBEXHLevel3 2 2 4 2 2 2 2" xfId="15093"/>
    <cellStyle name="SAPBEXHLevel3 2 2 4 2 2 2 2 2" xfId="15094"/>
    <cellStyle name="SAPBEXHLevel3 2 2 4 2 2 2 3" xfId="15095"/>
    <cellStyle name="SAPBEXHLevel3 2 2 4 2 2 3" xfId="15096"/>
    <cellStyle name="SAPBEXHLevel3 2 2 4 2 2 3 2" xfId="15097"/>
    <cellStyle name="SAPBEXHLevel3 2 2 4 2 2 3 2 2" xfId="15098"/>
    <cellStyle name="SAPBEXHLevel3 2 2 4 2 2 4" xfId="15099"/>
    <cellStyle name="SAPBEXHLevel3 2 2 4 2 2 4 2" xfId="15100"/>
    <cellStyle name="SAPBEXHLevel3 2 2 4 2 3" xfId="15101"/>
    <cellStyle name="SAPBEXHLevel3 2 2 4 2 3 2" xfId="15102"/>
    <cellStyle name="SAPBEXHLevel3 2 2 4 2 3 2 2" xfId="15103"/>
    <cellStyle name="SAPBEXHLevel3 2 2 4 2 3 3" xfId="15104"/>
    <cellStyle name="SAPBEXHLevel3 2 2 4 2 4" xfId="15105"/>
    <cellStyle name="SAPBEXHLevel3 2 2 4 2 4 2" xfId="15106"/>
    <cellStyle name="SAPBEXHLevel3 2 2 4 2 4 2 2" xfId="15107"/>
    <cellStyle name="SAPBEXHLevel3 2 2 4 2 5" xfId="15108"/>
    <cellStyle name="SAPBEXHLevel3 2 2 4 2 5 2" xfId="15109"/>
    <cellStyle name="SAPBEXHLevel3 2 2 4 2 6" xfId="41745"/>
    <cellStyle name="SAPBEXHLevel3 2 2 4 2 7" xfId="41746"/>
    <cellStyle name="SAPBEXHLevel3 2 2 4 2 8" xfId="49919"/>
    <cellStyle name="SAPBEXHLevel3 2 2 4 20" xfId="41747"/>
    <cellStyle name="SAPBEXHLevel3 2 2 4 21" xfId="41748"/>
    <cellStyle name="SAPBEXHLevel3 2 2 4 22" xfId="41749"/>
    <cellStyle name="SAPBEXHLevel3 2 2 4 23" xfId="41750"/>
    <cellStyle name="SAPBEXHLevel3 2 2 4 24" xfId="41751"/>
    <cellStyle name="SAPBEXHLevel3 2 2 4 25" xfId="41752"/>
    <cellStyle name="SAPBEXHLevel3 2 2 4 26" xfId="41753"/>
    <cellStyle name="SAPBEXHLevel3 2 2 4 27" xfId="41754"/>
    <cellStyle name="SAPBEXHLevel3 2 2 4 28" xfId="48713"/>
    <cellStyle name="SAPBEXHLevel3 2 2 4 29" xfId="49402"/>
    <cellStyle name="SAPBEXHLevel3 2 2 4 3" xfId="41755"/>
    <cellStyle name="SAPBEXHLevel3 2 2 4 4" xfId="41756"/>
    <cellStyle name="SAPBEXHLevel3 2 2 4 5" xfId="41757"/>
    <cellStyle name="SAPBEXHLevel3 2 2 4 6" xfId="41758"/>
    <cellStyle name="SAPBEXHLevel3 2 2 4 7" xfId="41759"/>
    <cellStyle name="SAPBEXHLevel3 2 2 4 8" xfId="41760"/>
    <cellStyle name="SAPBEXHLevel3 2 2 4 9" xfId="41761"/>
    <cellStyle name="SAPBEXHLevel3 2 2 5" xfId="1119"/>
    <cellStyle name="SAPBEXHLevel3 2 2 5 10" xfId="41762"/>
    <cellStyle name="SAPBEXHLevel3 2 2 5 11" xfId="41763"/>
    <cellStyle name="SAPBEXHLevel3 2 2 5 12" xfId="41764"/>
    <cellStyle name="SAPBEXHLevel3 2 2 5 13" xfId="41765"/>
    <cellStyle name="SAPBEXHLevel3 2 2 5 14" xfId="41766"/>
    <cellStyle name="SAPBEXHLevel3 2 2 5 15" xfId="41767"/>
    <cellStyle name="SAPBEXHLevel3 2 2 5 16" xfId="41768"/>
    <cellStyle name="SAPBEXHLevel3 2 2 5 17" xfId="41769"/>
    <cellStyle name="SAPBEXHLevel3 2 2 5 18" xfId="41770"/>
    <cellStyle name="SAPBEXHLevel3 2 2 5 19" xfId="41771"/>
    <cellStyle name="SAPBEXHLevel3 2 2 5 2" xfId="2146"/>
    <cellStyle name="SAPBEXHLevel3 2 2 5 2 2" xfId="15110"/>
    <cellStyle name="SAPBEXHLevel3 2 2 5 2 2 2" xfId="15111"/>
    <cellStyle name="SAPBEXHLevel3 2 2 5 2 2 2 2" xfId="15112"/>
    <cellStyle name="SAPBEXHLevel3 2 2 5 2 2 2 2 2" xfId="15113"/>
    <cellStyle name="SAPBEXHLevel3 2 2 5 2 2 2 3" xfId="15114"/>
    <cellStyle name="SAPBEXHLevel3 2 2 5 2 2 3" xfId="15115"/>
    <cellStyle name="SAPBEXHLevel3 2 2 5 2 2 3 2" xfId="15116"/>
    <cellStyle name="SAPBEXHLevel3 2 2 5 2 2 3 2 2" xfId="15117"/>
    <cellStyle name="SAPBEXHLevel3 2 2 5 2 2 4" xfId="15118"/>
    <cellStyle name="SAPBEXHLevel3 2 2 5 2 2 4 2" xfId="15119"/>
    <cellStyle name="SAPBEXHLevel3 2 2 5 2 3" xfId="15120"/>
    <cellStyle name="SAPBEXHLevel3 2 2 5 2 3 2" xfId="15121"/>
    <cellStyle name="SAPBEXHLevel3 2 2 5 2 3 2 2" xfId="15122"/>
    <cellStyle name="SAPBEXHLevel3 2 2 5 2 3 3" xfId="15123"/>
    <cellStyle name="SAPBEXHLevel3 2 2 5 2 4" xfId="15124"/>
    <cellStyle name="SAPBEXHLevel3 2 2 5 2 4 2" xfId="15125"/>
    <cellStyle name="SAPBEXHLevel3 2 2 5 2 4 2 2" xfId="15126"/>
    <cellStyle name="SAPBEXHLevel3 2 2 5 2 5" xfId="15127"/>
    <cellStyle name="SAPBEXHLevel3 2 2 5 2 5 2" xfId="15128"/>
    <cellStyle name="SAPBEXHLevel3 2 2 5 2 6" xfId="41772"/>
    <cellStyle name="SAPBEXHLevel3 2 2 5 2 7" xfId="41773"/>
    <cellStyle name="SAPBEXHLevel3 2 2 5 2 8" xfId="49920"/>
    <cellStyle name="SAPBEXHLevel3 2 2 5 20" xfId="41774"/>
    <cellStyle name="SAPBEXHLevel3 2 2 5 21" xfId="41775"/>
    <cellStyle name="SAPBEXHLevel3 2 2 5 22" xfId="41776"/>
    <cellStyle name="SAPBEXHLevel3 2 2 5 23" xfId="41777"/>
    <cellStyle name="SAPBEXHLevel3 2 2 5 24" xfId="41778"/>
    <cellStyle name="SAPBEXHLevel3 2 2 5 25" xfId="41779"/>
    <cellStyle name="SAPBEXHLevel3 2 2 5 26" xfId="41780"/>
    <cellStyle name="SAPBEXHLevel3 2 2 5 27" xfId="41781"/>
    <cellStyle name="SAPBEXHLevel3 2 2 5 28" xfId="48714"/>
    <cellStyle name="SAPBEXHLevel3 2 2 5 29" xfId="49403"/>
    <cellStyle name="SAPBEXHLevel3 2 2 5 3" xfId="41782"/>
    <cellStyle name="SAPBEXHLevel3 2 2 5 4" xfId="41783"/>
    <cellStyle name="SAPBEXHLevel3 2 2 5 5" xfId="41784"/>
    <cellStyle name="SAPBEXHLevel3 2 2 5 6" xfId="41785"/>
    <cellStyle name="SAPBEXHLevel3 2 2 5 7" xfId="41786"/>
    <cellStyle name="SAPBEXHLevel3 2 2 5 8" xfId="41787"/>
    <cellStyle name="SAPBEXHLevel3 2 2 5 9" xfId="41788"/>
    <cellStyle name="SAPBEXHLevel3 2 2 6" xfId="1120"/>
    <cellStyle name="SAPBEXHLevel3 2 2 6 10" xfId="41789"/>
    <cellStyle name="SAPBEXHLevel3 2 2 6 11" xfId="41790"/>
    <cellStyle name="SAPBEXHLevel3 2 2 6 12" xfId="41791"/>
    <cellStyle name="SAPBEXHLevel3 2 2 6 13" xfId="41792"/>
    <cellStyle name="SAPBEXHLevel3 2 2 6 14" xfId="41793"/>
    <cellStyle name="SAPBEXHLevel3 2 2 6 15" xfId="41794"/>
    <cellStyle name="SAPBEXHLevel3 2 2 6 16" xfId="41795"/>
    <cellStyle name="SAPBEXHLevel3 2 2 6 17" xfId="41796"/>
    <cellStyle name="SAPBEXHLevel3 2 2 6 18" xfId="41797"/>
    <cellStyle name="SAPBEXHLevel3 2 2 6 19" xfId="41798"/>
    <cellStyle name="SAPBEXHLevel3 2 2 6 2" xfId="2147"/>
    <cellStyle name="SAPBEXHLevel3 2 2 6 2 2" xfId="15129"/>
    <cellStyle name="SAPBEXHLevel3 2 2 6 2 2 2" xfId="15130"/>
    <cellStyle name="SAPBEXHLevel3 2 2 6 2 2 2 2" xfId="15131"/>
    <cellStyle name="SAPBEXHLevel3 2 2 6 2 2 2 2 2" xfId="15132"/>
    <cellStyle name="SAPBEXHLevel3 2 2 6 2 2 2 3" xfId="15133"/>
    <cellStyle name="SAPBEXHLevel3 2 2 6 2 2 3" xfId="15134"/>
    <cellStyle name="SAPBEXHLevel3 2 2 6 2 2 3 2" xfId="15135"/>
    <cellStyle name="SAPBEXHLevel3 2 2 6 2 2 3 2 2" xfId="15136"/>
    <cellStyle name="SAPBEXHLevel3 2 2 6 2 2 4" xfId="15137"/>
    <cellStyle name="SAPBEXHLevel3 2 2 6 2 2 4 2" xfId="15138"/>
    <cellStyle name="SAPBEXHLevel3 2 2 6 2 3" xfId="15139"/>
    <cellStyle name="SAPBEXHLevel3 2 2 6 2 3 2" xfId="15140"/>
    <cellStyle name="SAPBEXHLevel3 2 2 6 2 3 2 2" xfId="15141"/>
    <cellStyle name="SAPBEXHLevel3 2 2 6 2 3 3" xfId="15142"/>
    <cellStyle name="SAPBEXHLevel3 2 2 6 2 4" xfId="15143"/>
    <cellStyle name="SAPBEXHLevel3 2 2 6 2 4 2" xfId="15144"/>
    <cellStyle name="SAPBEXHLevel3 2 2 6 2 4 2 2" xfId="15145"/>
    <cellStyle name="SAPBEXHLevel3 2 2 6 2 5" xfId="15146"/>
    <cellStyle name="SAPBEXHLevel3 2 2 6 2 5 2" xfId="15147"/>
    <cellStyle name="SAPBEXHLevel3 2 2 6 2 6" xfId="41799"/>
    <cellStyle name="SAPBEXHLevel3 2 2 6 2 7" xfId="41800"/>
    <cellStyle name="SAPBEXHLevel3 2 2 6 2 8" xfId="49921"/>
    <cellStyle name="SAPBEXHLevel3 2 2 6 20" xfId="41801"/>
    <cellStyle name="SAPBEXHLevel3 2 2 6 21" xfId="41802"/>
    <cellStyle name="SAPBEXHLevel3 2 2 6 22" xfId="41803"/>
    <cellStyle name="SAPBEXHLevel3 2 2 6 23" xfId="41804"/>
    <cellStyle name="SAPBEXHLevel3 2 2 6 24" xfId="41805"/>
    <cellStyle name="SAPBEXHLevel3 2 2 6 25" xfId="41806"/>
    <cellStyle name="SAPBEXHLevel3 2 2 6 26" xfId="41807"/>
    <cellStyle name="SAPBEXHLevel3 2 2 6 27" xfId="41808"/>
    <cellStyle name="SAPBEXHLevel3 2 2 6 28" xfId="48715"/>
    <cellStyle name="SAPBEXHLevel3 2 2 6 29" xfId="49404"/>
    <cellStyle name="SAPBEXHLevel3 2 2 6 3" xfId="41809"/>
    <cellStyle name="SAPBEXHLevel3 2 2 6 4" xfId="41810"/>
    <cellStyle name="SAPBEXHLevel3 2 2 6 5" xfId="41811"/>
    <cellStyle name="SAPBEXHLevel3 2 2 6 6" xfId="41812"/>
    <cellStyle name="SAPBEXHLevel3 2 2 6 7" xfId="41813"/>
    <cellStyle name="SAPBEXHLevel3 2 2 6 8" xfId="41814"/>
    <cellStyle name="SAPBEXHLevel3 2 2 6 9" xfId="41815"/>
    <cellStyle name="SAPBEXHLevel3 2 2 7" xfId="2148"/>
    <cellStyle name="SAPBEXHLevel3 2 2 7 2" xfId="15148"/>
    <cellStyle name="SAPBEXHLevel3 2 2 7 2 2" xfId="15149"/>
    <cellStyle name="SAPBEXHLevel3 2 2 7 2 2 2" xfId="15150"/>
    <cellStyle name="SAPBEXHLevel3 2 2 7 2 2 2 2" xfId="15151"/>
    <cellStyle name="SAPBEXHLevel3 2 2 7 2 2 3" xfId="15152"/>
    <cellStyle name="SAPBEXHLevel3 2 2 7 2 3" xfId="15153"/>
    <cellStyle name="SAPBEXHLevel3 2 2 7 2 3 2" xfId="15154"/>
    <cellStyle name="SAPBEXHLevel3 2 2 7 2 3 2 2" xfId="15155"/>
    <cellStyle name="SAPBEXHLevel3 2 2 7 2 4" xfId="15156"/>
    <cellStyle name="SAPBEXHLevel3 2 2 7 2 4 2" xfId="15157"/>
    <cellStyle name="SAPBEXHLevel3 2 2 7 3" xfId="15158"/>
    <cellStyle name="SAPBEXHLevel3 2 2 7 3 2" xfId="15159"/>
    <cellStyle name="SAPBEXHLevel3 2 2 7 3 2 2" xfId="15160"/>
    <cellStyle name="SAPBEXHLevel3 2 2 7 3 3" xfId="15161"/>
    <cellStyle name="SAPBEXHLevel3 2 2 7 4" xfId="15162"/>
    <cellStyle name="SAPBEXHLevel3 2 2 7 4 2" xfId="15163"/>
    <cellStyle name="SAPBEXHLevel3 2 2 7 4 2 2" xfId="15164"/>
    <cellStyle name="SAPBEXHLevel3 2 2 7 5" xfId="15165"/>
    <cellStyle name="SAPBEXHLevel3 2 2 7 5 2" xfId="15166"/>
    <cellStyle name="SAPBEXHLevel3 2 2 7 6" xfId="41816"/>
    <cellStyle name="SAPBEXHLevel3 2 2 7 7" xfId="41817"/>
    <cellStyle name="SAPBEXHLevel3 2 2 7 8" xfId="49916"/>
    <cellStyle name="SAPBEXHLevel3 2 2 8" xfId="41818"/>
    <cellStyle name="SAPBEXHLevel3 2 2 9" xfId="41819"/>
    <cellStyle name="SAPBEXHLevel3 2 20" xfId="41820"/>
    <cellStyle name="SAPBEXHLevel3 2 21" xfId="41821"/>
    <cellStyle name="SAPBEXHLevel3 2 22" xfId="41822"/>
    <cellStyle name="SAPBEXHLevel3 2 23" xfId="41823"/>
    <cellStyle name="SAPBEXHLevel3 2 24" xfId="41824"/>
    <cellStyle name="SAPBEXHLevel3 2 25" xfId="41825"/>
    <cellStyle name="SAPBEXHLevel3 2 26" xfId="41826"/>
    <cellStyle name="SAPBEXHLevel3 2 27" xfId="41827"/>
    <cellStyle name="SAPBEXHLevel3 2 28" xfId="41828"/>
    <cellStyle name="SAPBEXHLevel3 2 29" xfId="41829"/>
    <cellStyle name="SAPBEXHLevel3 2 3" xfId="1121"/>
    <cellStyle name="SAPBEXHLevel3 2 3 10" xfId="41830"/>
    <cellStyle name="SAPBEXHLevel3 2 3 11" xfId="41831"/>
    <cellStyle name="SAPBEXHLevel3 2 3 12" xfId="41832"/>
    <cellStyle name="SAPBEXHLevel3 2 3 13" xfId="41833"/>
    <cellStyle name="SAPBEXHLevel3 2 3 14" xfId="41834"/>
    <cellStyle name="SAPBEXHLevel3 2 3 15" xfId="41835"/>
    <cellStyle name="SAPBEXHLevel3 2 3 16" xfId="41836"/>
    <cellStyle name="SAPBEXHLevel3 2 3 17" xfId="41837"/>
    <cellStyle name="SAPBEXHLevel3 2 3 18" xfId="41838"/>
    <cellStyle name="SAPBEXHLevel3 2 3 19" xfId="41839"/>
    <cellStyle name="SAPBEXHLevel3 2 3 2" xfId="2149"/>
    <cellStyle name="SAPBEXHLevel3 2 3 2 2" xfId="15167"/>
    <cellStyle name="SAPBEXHLevel3 2 3 2 2 2" xfId="15168"/>
    <cellStyle name="SAPBEXHLevel3 2 3 2 2 2 2" xfId="15169"/>
    <cellStyle name="SAPBEXHLevel3 2 3 2 2 2 2 2" xfId="15170"/>
    <cellStyle name="SAPBEXHLevel3 2 3 2 2 2 3" xfId="15171"/>
    <cellStyle name="SAPBEXHLevel3 2 3 2 2 3" xfId="15172"/>
    <cellStyle name="SAPBEXHLevel3 2 3 2 2 3 2" xfId="15173"/>
    <cellStyle name="SAPBEXHLevel3 2 3 2 2 3 2 2" xfId="15174"/>
    <cellStyle name="SAPBEXHLevel3 2 3 2 2 4" xfId="15175"/>
    <cellStyle name="SAPBEXHLevel3 2 3 2 2 4 2" xfId="15176"/>
    <cellStyle name="SAPBEXHLevel3 2 3 2 3" xfId="15177"/>
    <cellStyle name="SAPBEXHLevel3 2 3 2 3 2" xfId="15178"/>
    <cellStyle name="SAPBEXHLevel3 2 3 2 3 2 2" xfId="15179"/>
    <cellStyle name="SAPBEXHLevel3 2 3 2 3 3" xfId="15180"/>
    <cellStyle name="SAPBEXHLevel3 2 3 2 4" xfId="15181"/>
    <cellStyle name="SAPBEXHLevel3 2 3 2 4 2" xfId="15182"/>
    <cellStyle name="SAPBEXHLevel3 2 3 2 4 2 2" xfId="15183"/>
    <cellStyle name="SAPBEXHLevel3 2 3 2 5" xfId="15184"/>
    <cellStyle name="SAPBEXHLevel3 2 3 2 5 2" xfId="15185"/>
    <cellStyle name="SAPBEXHLevel3 2 3 2 6" xfId="41840"/>
    <cellStyle name="SAPBEXHLevel3 2 3 2 7" xfId="41841"/>
    <cellStyle name="SAPBEXHLevel3 2 3 2 8" xfId="49922"/>
    <cellStyle name="SAPBEXHLevel3 2 3 20" xfId="41842"/>
    <cellStyle name="SAPBEXHLevel3 2 3 21" xfId="41843"/>
    <cellStyle name="SAPBEXHLevel3 2 3 22" xfId="41844"/>
    <cellStyle name="SAPBEXHLevel3 2 3 23" xfId="41845"/>
    <cellStyle name="SAPBEXHLevel3 2 3 24" xfId="41846"/>
    <cellStyle name="SAPBEXHLevel3 2 3 25" xfId="41847"/>
    <cellStyle name="SAPBEXHLevel3 2 3 26" xfId="41848"/>
    <cellStyle name="SAPBEXHLevel3 2 3 27" xfId="41849"/>
    <cellStyle name="SAPBEXHLevel3 2 3 28" xfId="48716"/>
    <cellStyle name="SAPBEXHLevel3 2 3 29" xfId="49405"/>
    <cellStyle name="SAPBEXHLevel3 2 3 3" xfId="41850"/>
    <cellStyle name="SAPBEXHLevel3 2 3 4" xfId="41851"/>
    <cellStyle name="SAPBEXHLevel3 2 3 5" xfId="41852"/>
    <cellStyle name="SAPBEXHLevel3 2 3 6" xfId="41853"/>
    <cellStyle name="SAPBEXHLevel3 2 3 7" xfId="41854"/>
    <cellStyle name="SAPBEXHLevel3 2 3 8" xfId="41855"/>
    <cellStyle name="SAPBEXHLevel3 2 3 9" xfId="41856"/>
    <cellStyle name="SAPBEXHLevel3 2 30" xfId="41857"/>
    <cellStyle name="SAPBEXHLevel3 2 31" xfId="41858"/>
    <cellStyle name="SAPBEXHLevel3 2 32" xfId="41859"/>
    <cellStyle name="SAPBEXHLevel3 2 33" xfId="48717"/>
    <cellStyle name="SAPBEXHLevel3 2 34" xfId="49398"/>
    <cellStyle name="SAPBEXHLevel3 2 4" xfId="1122"/>
    <cellStyle name="SAPBEXHLevel3 2 4 10" xfId="41860"/>
    <cellStyle name="SAPBEXHLevel3 2 4 11" xfId="41861"/>
    <cellStyle name="SAPBEXHLevel3 2 4 12" xfId="41862"/>
    <cellStyle name="SAPBEXHLevel3 2 4 13" xfId="41863"/>
    <cellStyle name="SAPBEXHLevel3 2 4 14" xfId="41864"/>
    <cellStyle name="SAPBEXHLevel3 2 4 15" xfId="41865"/>
    <cellStyle name="SAPBEXHLevel3 2 4 16" xfId="41866"/>
    <cellStyle name="SAPBEXHLevel3 2 4 17" xfId="41867"/>
    <cellStyle name="SAPBEXHLevel3 2 4 18" xfId="41868"/>
    <cellStyle name="SAPBEXHLevel3 2 4 19" xfId="41869"/>
    <cellStyle name="SAPBEXHLevel3 2 4 2" xfId="2150"/>
    <cellStyle name="SAPBEXHLevel3 2 4 2 2" xfId="15186"/>
    <cellStyle name="SAPBEXHLevel3 2 4 2 2 2" xfId="15187"/>
    <cellStyle name="SAPBEXHLevel3 2 4 2 2 2 2" xfId="15188"/>
    <cellStyle name="SAPBEXHLevel3 2 4 2 2 2 2 2" xfId="15189"/>
    <cellStyle name="SAPBEXHLevel3 2 4 2 2 2 3" xfId="15190"/>
    <cellStyle name="SAPBEXHLevel3 2 4 2 2 3" xfId="15191"/>
    <cellStyle name="SAPBEXHLevel3 2 4 2 2 3 2" xfId="15192"/>
    <cellStyle name="SAPBEXHLevel3 2 4 2 2 3 2 2" xfId="15193"/>
    <cellStyle name="SAPBEXHLevel3 2 4 2 2 4" xfId="15194"/>
    <cellStyle name="SAPBEXHLevel3 2 4 2 2 4 2" xfId="15195"/>
    <cellStyle name="SAPBEXHLevel3 2 4 2 3" xfId="15196"/>
    <cellStyle name="SAPBEXHLevel3 2 4 2 3 2" xfId="15197"/>
    <cellStyle name="SAPBEXHLevel3 2 4 2 3 2 2" xfId="15198"/>
    <cellStyle name="SAPBEXHLevel3 2 4 2 3 3" xfId="15199"/>
    <cellStyle name="SAPBEXHLevel3 2 4 2 4" xfId="15200"/>
    <cellStyle name="SAPBEXHLevel3 2 4 2 4 2" xfId="15201"/>
    <cellStyle name="SAPBEXHLevel3 2 4 2 4 2 2" xfId="15202"/>
    <cellStyle name="SAPBEXHLevel3 2 4 2 5" xfId="15203"/>
    <cellStyle name="SAPBEXHLevel3 2 4 2 5 2" xfId="15204"/>
    <cellStyle name="SAPBEXHLevel3 2 4 2 6" xfId="41870"/>
    <cellStyle name="SAPBEXHLevel3 2 4 2 7" xfId="41871"/>
    <cellStyle name="SAPBEXHLevel3 2 4 2 8" xfId="49923"/>
    <cellStyle name="SAPBEXHLevel3 2 4 20" xfId="41872"/>
    <cellStyle name="SAPBEXHLevel3 2 4 21" xfId="41873"/>
    <cellStyle name="SAPBEXHLevel3 2 4 22" xfId="41874"/>
    <cellStyle name="SAPBEXHLevel3 2 4 23" xfId="41875"/>
    <cellStyle name="SAPBEXHLevel3 2 4 24" xfId="41876"/>
    <cellStyle name="SAPBEXHLevel3 2 4 25" xfId="41877"/>
    <cellStyle name="SAPBEXHLevel3 2 4 26" xfId="41878"/>
    <cellStyle name="SAPBEXHLevel3 2 4 27" xfId="41879"/>
    <cellStyle name="SAPBEXHLevel3 2 4 28" xfId="48718"/>
    <cellStyle name="SAPBEXHLevel3 2 4 29" xfId="49406"/>
    <cellStyle name="SAPBEXHLevel3 2 4 3" xfId="41880"/>
    <cellStyle name="SAPBEXHLevel3 2 4 4" xfId="41881"/>
    <cellStyle name="SAPBEXHLevel3 2 4 5" xfId="41882"/>
    <cellStyle name="SAPBEXHLevel3 2 4 6" xfId="41883"/>
    <cellStyle name="SAPBEXHLevel3 2 4 7" xfId="41884"/>
    <cellStyle name="SAPBEXHLevel3 2 4 8" xfId="41885"/>
    <cellStyle name="SAPBEXHLevel3 2 4 9" xfId="41886"/>
    <cellStyle name="SAPBEXHLevel3 2 5" xfId="1123"/>
    <cellStyle name="SAPBEXHLevel3 2 5 10" xfId="41887"/>
    <cellStyle name="SAPBEXHLevel3 2 5 11" xfId="41888"/>
    <cellStyle name="SAPBEXHLevel3 2 5 12" xfId="41889"/>
    <cellStyle name="SAPBEXHLevel3 2 5 13" xfId="41890"/>
    <cellStyle name="SAPBEXHLevel3 2 5 14" xfId="41891"/>
    <cellStyle name="SAPBEXHLevel3 2 5 15" xfId="41892"/>
    <cellStyle name="SAPBEXHLevel3 2 5 16" xfId="41893"/>
    <cellStyle name="SAPBEXHLevel3 2 5 17" xfId="41894"/>
    <cellStyle name="SAPBEXHLevel3 2 5 18" xfId="41895"/>
    <cellStyle name="SAPBEXHLevel3 2 5 19" xfId="41896"/>
    <cellStyle name="SAPBEXHLevel3 2 5 2" xfId="2151"/>
    <cellStyle name="SAPBEXHLevel3 2 5 2 2" xfId="15205"/>
    <cellStyle name="SAPBEXHLevel3 2 5 2 2 2" xfId="15206"/>
    <cellStyle name="SAPBEXHLevel3 2 5 2 2 2 2" xfId="15207"/>
    <cellStyle name="SAPBEXHLevel3 2 5 2 2 2 2 2" xfId="15208"/>
    <cellStyle name="SAPBEXHLevel3 2 5 2 2 2 3" xfId="15209"/>
    <cellStyle name="SAPBEXHLevel3 2 5 2 2 3" xfId="15210"/>
    <cellStyle name="SAPBEXHLevel3 2 5 2 2 3 2" xfId="15211"/>
    <cellStyle name="SAPBEXHLevel3 2 5 2 2 3 2 2" xfId="15212"/>
    <cellStyle name="SAPBEXHLevel3 2 5 2 2 4" xfId="15213"/>
    <cellStyle name="SAPBEXHLevel3 2 5 2 2 4 2" xfId="15214"/>
    <cellStyle name="SAPBEXHLevel3 2 5 2 3" xfId="15215"/>
    <cellStyle name="SAPBEXHLevel3 2 5 2 3 2" xfId="15216"/>
    <cellStyle name="SAPBEXHLevel3 2 5 2 3 2 2" xfId="15217"/>
    <cellStyle name="SAPBEXHLevel3 2 5 2 3 3" xfId="15218"/>
    <cellStyle name="SAPBEXHLevel3 2 5 2 4" xfId="15219"/>
    <cellStyle name="SAPBEXHLevel3 2 5 2 4 2" xfId="15220"/>
    <cellStyle name="SAPBEXHLevel3 2 5 2 4 2 2" xfId="15221"/>
    <cellStyle name="SAPBEXHLevel3 2 5 2 5" xfId="15222"/>
    <cellStyle name="SAPBEXHLevel3 2 5 2 5 2" xfId="15223"/>
    <cellStyle name="SAPBEXHLevel3 2 5 2 6" xfId="41897"/>
    <cellStyle name="SAPBEXHLevel3 2 5 2 7" xfId="41898"/>
    <cellStyle name="SAPBEXHLevel3 2 5 2 8" xfId="49924"/>
    <cellStyle name="SAPBEXHLevel3 2 5 20" xfId="41899"/>
    <cellStyle name="SAPBEXHLevel3 2 5 21" xfId="41900"/>
    <cellStyle name="SAPBEXHLevel3 2 5 22" xfId="41901"/>
    <cellStyle name="SAPBEXHLevel3 2 5 23" xfId="41902"/>
    <cellStyle name="SAPBEXHLevel3 2 5 24" xfId="41903"/>
    <cellStyle name="SAPBEXHLevel3 2 5 25" xfId="41904"/>
    <cellStyle name="SAPBEXHLevel3 2 5 26" xfId="41905"/>
    <cellStyle name="SAPBEXHLevel3 2 5 27" xfId="41906"/>
    <cellStyle name="SAPBEXHLevel3 2 5 28" xfId="48719"/>
    <cellStyle name="SAPBEXHLevel3 2 5 29" xfId="49407"/>
    <cellStyle name="SAPBEXHLevel3 2 5 3" xfId="41907"/>
    <cellStyle name="SAPBEXHLevel3 2 5 4" xfId="41908"/>
    <cellStyle name="SAPBEXHLevel3 2 5 5" xfId="41909"/>
    <cellStyle name="SAPBEXHLevel3 2 5 6" xfId="41910"/>
    <cellStyle name="SAPBEXHLevel3 2 5 7" xfId="41911"/>
    <cellStyle name="SAPBEXHLevel3 2 5 8" xfId="41912"/>
    <cellStyle name="SAPBEXHLevel3 2 5 9" xfId="41913"/>
    <cellStyle name="SAPBEXHLevel3 2 6" xfId="1124"/>
    <cellStyle name="SAPBEXHLevel3 2 6 10" xfId="41914"/>
    <cellStyle name="SAPBEXHLevel3 2 6 11" xfId="41915"/>
    <cellStyle name="SAPBEXHLevel3 2 6 12" xfId="41916"/>
    <cellStyle name="SAPBEXHLevel3 2 6 13" xfId="41917"/>
    <cellStyle name="SAPBEXHLevel3 2 6 14" xfId="41918"/>
    <cellStyle name="SAPBEXHLevel3 2 6 15" xfId="41919"/>
    <cellStyle name="SAPBEXHLevel3 2 6 16" xfId="41920"/>
    <cellStyle name="SAPBEXHLevel3 2 6 17" xfId="41921"/>
    <cellStyle name="SAPBEXHLevel3 2 6 18" xfId="41922"/>
    <cellStyle name="SAPBEXHLevel3 2 6 19" xfId="41923"/>
    <cellStyle name="SAPBEXHLevel3 2 6 2" xfId="2152"/>
    <cellStyle name="SAPBEXHLevel3 2 6 2 2" xfId="15224"/>
    <cellStyle name="SAPBEXHLevel3 2 6 2 2 2" xfId="15225"/>
    <cellStyle name="SAPBEXHLevel3 2 6 2 2 2 2" xfId="15226"/>
    <cellStyle name="SAPBEXHLevel3 2 6 2 2 2 2 2" xfId="15227"/>
    <cellStyle name="SAPBEXHLevel3 2 6 2 2 2 3" xfId="15228"/>
    <cellStyle name="SAPBEXHLevel3 2 6 2 2 3" xfId="15229"/>
    <cellStyle name="SAPBEXHLevel3 2 6 2 2 3 2" xfId="15230"/>
    <cellStyle name="SAPBEXHLevel3 2 6 2 2 3 2 2" xfId="15231"/>
    <cellStyle name="SAPBEXHLevel3 2 6 2 2 4" xfId="15232"/>
    <cellStyle name="SAPBEXHLevel3 2 6 2 2 4 2" xfId="15233"/>
    <cellStyle name="SAPBEXHLevel3 2 6 2 3" xfId="15234"/>
    <cellStyle name="SAPBEXHLevel3 2 6 2 3 2" xfId="15235"/>
    <cellStyle name="SAPBEXHLevel3 2 6 2 3 2 2" xfId="15236"/>
    <cellStyle name="SAPBEXHLevel3 2 6 2 3 3" xfId="15237"/>
    <cellStyle name="SAPBEXHLevel3 2 6 2 4" xfId="15238"/>
    <cellStyle name="SAPBEXHLevel3 2 6 2 4 2" xfId="15239"/>
    <cellStyle name="SAPBEXHLevel3 2 6 2 4 2 2" xfId="15240"/>
    <cellStyle name="SAPBEXHLevel3 2 6 2 5" xfId="15241"/>
    <cellStyle name="SAPBEXHLevel3 2 6 2 5 2" xfId="15242"/>
    <cellStyle name="SAPBEXHLevel3 2 6 2 6" xfId="41924"/>
    <cellStyle name="SAPBEXHLevel3 2 6 2 7" xfId="41925"/>
    <cellStyle name="SAPBEXHLevel3 2 6 2 8" xfId="49925"/>
    <cellStyle name="SAPBEXHLevel3 2 6 20" xfId="41926"/>
    <cellStyle name="SAPBEXHLevel3 2 6 21" xfId="41927"/>
    <cellStyle name="SAPBEXHLevel3 2 6 22" xfId="41928"/>
    <cellStyle name="SAPBEXHLevel3 2 6 23" xfId="41929"/>
    <cellStyle name="SAPBEXHLevel3 2 6 24" xfId="41930"/>
    <cellStyle name="SAPBEXHLevel3 2 6 25" xfId="41931"/>
    <cellStyle name="SAPBEXHLevel3 2 6 26" xfId="41932"/>
    <cellStyle name="SAPBEXHLevel3 2 6 27" xfId="41933"/>
    <cellStyle name="SAPBEXHLevel3 2 6 28" xfId="48720"/>
    <cellStyle name="SAPBEXHLevel3 2 6 29" xfId="49408"/>
    <cellStyle name="SAPBEXHLevel3 2 6 3" xfId="41934"/>
    <cellStyle name="SAPBEXHLevel3 2 6 4" xfId="41935"/>
    <cellStyle name="SAPBEXHLevel3 2 6 5" xfId="41936"/>
    <cellStyle name="SAPBEXHLevel3 2 6 6" xfId="41937"/>
    <cellStyle name="SAPBEXHLevel3 2 6 7" xfId="41938"/>
    <cellStyle name="SAPBEXHLevel3 2 6 8" xfId="41939"/>
    <cellStyle name="SAPBEXHLevel3 2 6 9" xfId="41940"/>
    <cellStyle name="SAPBEXHLevel3 2 7" xfId="2153"/>
    <cellStyle name="SAPBEXHLevel3 2 7 2" xfId="15243"/>
    <cellStyle name="SAPBEXHLevel3 2 7 2 2" xfId="15244"/>
    <cellStyle name="SAPBEXHLevel3 2 7 2 2 2" xfId="15245"/>
    <cellStyle name="SAPBEXHLevel3 2 7 2 2 2 2" xfId="15246"/>
    <cellStyle name="SAPBEXHLevel3 2 7 2 2 3" xfId="15247"/>
    <cellStyle name="SAPBEXHLevel3 2 7 2 3" xfId="15248"/>
    <cellStyle name="SAPBEXHLevel3 2 7 2 3 2" xfId="15249"/>
    <cellStyle name="SAPBEXHLevel3 2 7 2 3 2 2" xfId="15250"/>
    <cellStyle name="SAPBEXHLevel3 2 7 2 4" xfId="15251"/>
    <cellStyle name="SAPBEXHLevel3 2 7 2 4 2" xfId="15252"/>
    <cellStyle name="SAPBEXHLevel3 2 7 3" xfId="15253"/>
    <cellStyle name="SAPBEXHLevel3 2 7 3 2" xfId="15254"/>
    <cellStyle name="SAPBEXHLevel3 2 7 3 2 2" xfId="15255"/>
    <cellStyle name="SAPBEXHLevel3 2 7 3 3" xfId="15256"/>
    <cellStyle name="SAPBEXHLevel3 2 7 4" xfId="15257"/>
    <cellStyle name="SAPBEXHLevel3 2 7 4 2" xfId="15258"/>
    <cellStyle name="SAPBEXHLevel3 2 7 4 2 2" xfId="15259"/>
    <cellStyle name="SAPBEXHLevel3 2 7 5" xfId="15260"/>
    <cellStyle name="SAPBEXHLevel3 2 7 5 2" xfId="15261"/>
    <cellStyle name="SAPBEXHLevel3 2 7 6" xfId="41941"/>
    <cellStyle name="SAPBEXHLevel3 2 7 7" xfId="41942"/>
    <cellStyle name="SAPBEXHLevel3 2 7 8" xfId="49915"/>
    <cellStyle name="SAPBEXHLevel3 2 8" xfId="41943"/>
    <cellStyle name="SAPBEXHLevel3 2 9" xfId="41944"/>
    <cellStyle name="SAPBEXHLevel3 20" xfId="41945"/>
    <cellStyle name="SAPBEXHLevel3 21" xfId="41946"/>
    <cellStyle name="SAPBEXHLevel3 22" xfId="41947"/>
    <cellStyle name="SAPBEXHLevel3 23" xfId="41948"/>
    <cellStyle name="SAPBEXHLevel3 24" xfId="41949"/>
    <cellStyle name="SAPBEXHLevel3 25" xfId="41950"/>
    <cellStyle name="SAPBEXHLevel3 26" xfId="41951"/>
    <cellStyle name="SAPBEXHLevel3 27" xfId="41952"/>
    <cellStyle name="SAPBEXHLevel3 28" xfId="41953"/>
    <cellStyle name="SAPBEXHLevel3 29" xfId="41954"/>
    <cellStyle name="SAPBEXHLevel3 3" xfId="548"/>
    <cellStyle name="SAPBEXHLevel3 3 10" xfId="41955"/>
    <cellStyle name="SAPBEXHLevel3 3 11" xfId="41956"/>
    <cellStyle name="SAPBEXHLevel3 3 12" xfId="41957"/>
    <cellStyle name="SAPBEXHLevel3 3 13" xfId="41958"/>
    <cellStyle name="SAPBEXHLevel3 3 14" xfId="41959"/>
    <cellStyle name="SAPBEXHLevel3 3 15" xfId="41960"/>
    <cellStyle name="SAPBEXHLevel3 3 16" xfId="41961"/>
    <cellStyle name="SAPBEXHLevel3 3 17" xfId="41962"/>
    <cellStyle name="SAPBEXHLevel3 3 18" xfId="41963"/>
    <cellStyle name="SAPBEXHLevel3 3 19" xfId="41964"/>
    <cellStyle name="SAPBEXHLevel3 3 2" xfId="1125"/>
    <cellStyle name="SAPBEXHLevel3 3 2 10" xfId="41965"/>
    <cellStyle name="SAPBEXHLevel3 3 2 11" xfId="41966"/>
    <cellStyle name="SAPBEXHLevel3 3 2 12" xfId="41967"/>
    <cellStyle name="SAPBEXHLevel3 3 2 13" xfId="41968"/>
    <cellStyle name="SAPBEXHLevel3 3 2 14" xfId="41969"/>
    <cellStyle name="SAPBEXHLevel3 3 2 15" xfId="41970"/>
    <cellStyle name="SAPBEXHLevel3 3 2 16" xfId="41971"/>
    <cellStyle name="SAPBEXHLevel3 3 2 17" xfId="41972"/>
    <cellStyle name="SAPBEXHLevel3 3 2 18" xfId="41973"/>
    <cellStyle name="SAPBEXHLevel3 3 2 19" xfId="41974"/>
    <cellStyle name="SAPBEXHLevel3 3 2 2" xfId="2154"/>
    <cellStyle name="SAPBEXHLevel3 3 2 2 2" xfId="15262"/>
    <cellStyle name="SAPBEXHLevel3 3 2 2 2 2" xfId="15263"/>
    <cellStyle name="SAPBEXHLevel3 3 2 2 2 2 2" xfId="15264"/>
    <cellStyle name="SAPBEXHLevel3 3 2 2 2 2 2 2" xfId="15265"/>
    <cellStyle name="SAPBEXHLevel3 3 2 2 2 2 3" xfId="15266"/>
    <cellStyle name="SAPBEXHLevel3 3 2 2 2 3" xfId="15267"/>
    <cellStyle name="SAPBEXHLevel3 3 2 2 2 3 2" xfId="15268"/>
    <cellStyle name="SAPBEXHLevel3 3 2 2 2 3 2 2" xfId="15269"/>
    <cellStyle name="SAPBEXHLevel3 3 2 2 2 4" xfId="15270"/>
    <cellStyle name="SAPBEXHLevel3 3 2 2 2 4 2" xfId="15271"/>
    <cellStyle name="SAPBEXHLevel3 3 2 2 3" xfId="15272"/>
    <cellStyle name="SAPBEXHLevel3 3 2 2 3 2" xfId="15273"/>
    <cellStyle name="SAPBEXHLevel3 3 2 2 3 2 2" xfId="15274"/>
    <cellStyle name="SAPBEXHLevel3 3 2 2 3 3" xfId="15275"/>
    <cellStyle name="SAPBEXHLevel3 3 2 2 4" xfId="15276"/>
    <cellStyle name="SAPBEXHLevel3 3 2 2 4 2" xfId="15277"/>
    <cellStyle name="SAPBEXHLevel3 3 2 2 4 2 2" xfId="15278"/>
    <cellStyle name="SAPBEXHLevel3 3 2 2 5" xfId="15279"/>
    <cellStyle name="SAPBEXHLevel3 3 2 2 5 2" xfId="15280"/>
    <cellStyle name="SAPBEXHLevel3 3 2 2 6" xfId="41975"/>
    <cellStyle name="SAPBEXHLevel3 3 2 2 7" xfId="41976"/>
    <cellStyle name="SAPBEXHLevel3 3 2 2 8" xfId="49927"/>
    <cellStyle name="SAPBEXHLevel3 3 2 20" xfId="41977"/>
    <cellStyle name="SAPBEXHLevel3 3 2 21" xfId="41978"/>
    <cellStyle name="SAPBEXHLevel3 3 2 22" xfId="41979"/>
    <cellStyle name="SAPBEXHLevel3 3 2 23" xfId="41980"/>
    <cellStyle name="SAPBEXHLevel3 3 2 24" xfId="41981"/>
    <cellStyle name="SAPBEXHLevel3 3 2 25" xfId="41982"/>
    <cellStyle name="SAPBEXHLevel3 3 2 26" xfId="41983"/>
    <cellStyle name="SAPBEXHLevel3 3 2 27" xfId="41984"/>
    <cellStyle name="SAPBEXHLevel3 3 2 28" xfId="48721"/>
    <cellStyle name="SAPBEXHLevel3 3 2 29" xfId="49410"/>
    <cellStyle name="SAPBEXHLevel3 3 2 3" xfId="41985"/>
    <cellStyle name="SAPBEXHLevel3 3 2 4" xfId="41986"/>
    <cellStyle name="SAPBEXHLevel3 3 2 5" xfId="41987"/>
    <cellStyle name="SAPBEXHLevel3 3 2 6" xfId="41988"/>
    <cellStyle name="SAPBEXHLevel3 3 2 7" xfId="41989"/>
    <cellStyle name="SAPBEXHLevel3 3 2 8" xfId="41990"/>
    <cellStyle name="SAPBEXHLevel3 3 2 9" xfId="41991"/>
    <cellStyle name="SAPBEXHLevel3 3 20" xfId="41992"/>
    <cellStyle name="SAPBEXHLevel3 3 21" xfId="41993"/>
    <cellStyle name="SAPBEXHLevel3 3 22" xfId="41994"/>
    <cellStyle name="SAPBEXHLevel3 3 23" xfId="41995"/>
    <cellStyle name="SAPBEXHLevel3 3 24" xfId="41996"/>
    <cellStyle name="SAPBEXHLevel3 3 25" xfId="41997"/>
    <cellStyle name="SAPBEXHLevel3 3 26" xfId="41998"/>
    <cellStyle name="SAPBEXHLevel3 3 27" xfId="41999"/>
    <cellStyle name="SAPBEXHLevel3 3 28" xfId="42000"/>
    <cellStyle name="SAPBEXHLevel3 3 29" xfId="42001"/>
    <cellStyle name="SAPBEXHLevel3 3 3" xfId="1126"/>
    <cellStyle name="SAPBEXHLevel3 3 3 10" xfId="42002"/>
    <cellStyle name="SAPBEXHLevel3 3 3 11" xfId="42003"/>
    <cellStyle name="SAPBEXHLevel3 3 3 12" xfId="42004"/>
    <cellStyle name="SAPBEXHLevel3 3 3 13" xfId="42005"/>
    <cellStyle name="SAPBEXHLevel3 3 3 14" xfId="42006"/>
    <cellStyle name="SAPBEXHLevel3 3 3 15" xfId="42007"/>
    <cellStyle name="SAPBEXHLevel3 3 3 16" xfId="42008"/>
    <cellStyle name="SAPBEXHLevel3 3 3 17" xfId="42009"/>
    <cellStyle name="SAPBEXHLevel3 3 3 18" xfId="42010"/>
    <cellStyle name="SAPBEXHLevel3 3 3 19" xfId="42011"/>
    <cellStyle name="SAPBEXHLevel3 3 3 2" xfId="2155"/>
    <cellStyle name="SAPBEXHLevel3 3 3 2 2" xfId="15281"/>
    <cellStyle name="SAPBEXHLevel3 3 3 2 2 2" xfId="15282"/>
    <cellStyle name="SAPBEXHLevel3 3 3 2 2 2 2" xfId="15283"/>
    <cellStyle name="SAPBEXHLevel3 3 3 2 2 2 2 2" xfId="15284"/>
    <cellStyle name="SAPBEXHLevel3 3 3 2 2 2 3" xfId="15285"/>
    <cellStyle name="SAPBEXHLevel3 3 3 2 2 3" xfId="15286"/>
    <cellStyle name="SAPBEXHLevel3 3 3 2 2 3 2" xfId="15287"/>
    <cellStyle name="SAPBEXHLevel3 3 3 2 2 3 2 2" xfId="15288"/>
    <cellStyle name="SAPBEXHLevel3 3 3 2 2 4" xfId="15289"/>
    <cellStyle name="SAPBEXHLevel3 3 3 2 2 4 2" xfId="15290"/>
    <cellStyle name="SAPBEXHLevel3 3 3 2 3" xfId="15291"/>
    <cellStyle name="SAPBEXHLevel3 3 3 2 3 2" xfId="15292"/>
    <cellStyle name="SAPBEXHLevel3 3 3 2 3 2 2" xfId="15293"/>
    <cellStyle name="SAPBEXHLevel3 3 3 2 3 3" xfId="15294"/>
    <cellStyle name="SAPBEXHLevel3 3 3 2 4" xfId="15295"/>
    <cellStyle name="SAPBEXHLevel3 3 3 2 4 2" xfId="15296"/>
    <cellStyle name="SAPBEXHLevel3 3 3 2 4 2 2" xfId="15297"/>
    <cellStyle name="SAPBEXHLevel3 3 3 2 5" xfId="15298"/>
    <cellStyle name="SAPBEXHLevel3 3 3 2 5 2" xfId="15299"/>
    <cellStyle name="SAPBEXHLevel3 3 3 2 6" xfId="42012"/>
    <cellStyle name="SAPBEXHLevel3 3 3 2 7" xfId="42013"/>
    <cellStyle name="SAPBEXHLevel3 3 3 2 8" xfId="49928"/>
    <cellStyle name="SAPBEXHLevel3 3 3 20" xfId="42014"/>
    <cellStyle name="SAPBEXHLevel3 3 3 21" xfId="42015"/>
    <cellStyle name="SAPBEXHLevel3 3 3 22" xfId="42016"/>
    <cellStyle name="SAPBEXHLevel3 3 3 23" xfId="42017"/>
    <cellStyle name="SAPBEXHLevel3 3 3 24" xfId="42018"/>
    <cellStyle name="SAPBEXHLevel3 3 3 25" xfId="42019"/>
    <cellStyle name="SAPBEXHLevel3 3 3 26" xfId="42020"/>
    <cellStyle name="SAPBEXHLevel3 3 3 27" xfId="42021"/>
    <cellStyle name="SAPBEXHLevel3 3 3 28" xfId="48722"/>
    <cellStyle name="SAPBEXHLevel3 3 3 29" xfId="49411"/>
    <cellStyle name="SAPBEXHLevel3 3 3 3" xfId="42022"/>
    <cellStyle name="SAPBEXHLevel3 3 3 4" xfId="42023"/>
    <cellStyle name="SAPBEXHLevel3 3 3 5" xfId="42024"/>
    <cellStyle name="SAPBEXHLevel3 3 3 6" xfId="42025"/>
    <cellStyle name="SAPBEXHLevel3 3 3 7" xfId="42026"/>
    <cellStyle name="SAPBEXHLevel3 3 3 8" xfId="42027"/>
    <cellStyle name="SAPBEXHLevel3 3 3 9" xfId="42028"/>
    <cellStyle name="SAPBEXHLevel3 3 30" xfId="42029"/>
    <cellStyle name="SAPBEXHLevel3 3 31" xfId="42030"/>
    <cellStyle name="SAPBEXHLevel3 3 32" xfId="42031"/>
    <cellStyle name="SAPBEXHLevel3 3 33" xfId="48723"/>
    <cellStyle name="SAPBEXHLevel3 3 34" xfId="49409"/>
    <cellStyle name="SAPBEXHLevel3 3 4" xfId="1127"/>
    <cellStyle name="SAPBEXHLevel3 3 4 10" xfId="42032"/>
    <cellStyle name="SAPBEXHLevel3 3 4 11" xfId="42033"/>
    <cellStyle name="SAPBEXHLevel3 3 4 12" xfId="42034"/>
    <cellStyle name="SAPBEXHLevel3 3 4 13" xfId="42035"/>
    <cellStyle name="SAPBEXHLevel3 3 4 14" xfId="42036"/>
    <cellStyle name="SAPBEXHLevel3 3 4 15" xfId="42037"/>
    <cellStyle name="SAPBEXHLevel3 3 4 16" xfId="42038"/>
    <cellStyle name="SAPBEXHLevel3 3 4 17" xfId="42039"/>
    <cellStyle name="SAPBEXHLevel3 3 4 18" xfId="42040"/>
    <cellStyle name="SAPBEXHLevel3 3 4 19" xfId="42041"/>
    <cellStyle name="SAPBEXHLevel3 3 4 2" xfId="2156"/>
    <cellStyle name="SAPBEXHLevel3 3 4 2 2" xfId="15300"/>
    <cellStyle name="SAPBEXHLevel3 3 4 2 2 2" xfId="15301"/>
    <cellStyle name="SAPBEXHLevel3 3 4 2 2 2 2" xfId="15302"/>
    <cellStyle name="SAPBEXHLevel3 3 4 2 2 2 2 2" xfId="15303"/>
    <cellStyle name="SAPBEXHLevel3 3 4 2 2 2 3" xfId="15304"/>
    <cellStyle name="SAPBEXHLevel3 3 4 2 2 3" xfId="15305"/>
    <cellStyle name="SAPBEXHLevel3 3 4 2 2 3 2" xfId="15306"/>
    <cellStyle name="SAPBEXHLevel3 3 4 2 2 3 2 2" xfId="15307"/>
    <cellStyle name="SAPBEXHLevel3 3 4 2 2 4" xfId="15308"/>
    <cellStyle name="SAPBEXHLevel3 3 4 2 2 4 2" xfId="15309"/>
    <cellStyle name="SAPBEXHLevel3 3 4 2 3" xfId="15310"/>
    <cellStyle name="SAPBEXHLevel3 3 4 2 3 2" xfId="15311"/>
    <cellStyle name="SAPBEXHLevel3 3 4 2 3 2 2" xfId="15312"/>
    <cellStyle name="SAPBEXHLevel3 3 4 2 3 3" xfId="15313"/>
    <cellStyle name="SAPBEXHLevel3 3 4 2 4" xfId="15314"/>
    <cellStyle name="SAPBEXHLevel3 3 4 2 4 2" xfId="15315"/>
    <cellStyle name="SAPBEXHLevel3 3 4 2 4 2 2" xfId="15316"/>
    <cellStyle name="SAPBEXHLevel3 3 4 2 5" xfId="15317"/>
    <cellStyle name="SAPBEXHLevel3 3 4 2 5 2" xfId="15318"/>
    <cellStyle name="SAPBEXHLevel3 3 4 2 6" xfId="42042"/>
    <cellStyle name="SAPBEXHLevel3 3 4 2 7" xfId="42043"/>
    <cellStyle name="SAPBEXHLevel3 3 4 2 8" xfId="49929"/>
    <cellStyle name="SAPBEXHLevel3 3 4 20" xfId="42044"/>
    <cellStyle name="SAPBEXHLevel3 3 4 21" xfId="42045"/>
    <cellStyle name="SAPBEXHLevel3 3 4 22" xfId="42046"/>
    <cellStyle name="SAPBEXHLevel3 3 4 23" xfId="42047"/>
    <cellStyle name="SAPBEXHLevel3 3 4 24" xfId="42048"/>
    <cellStyle name="SAPBEXHLevel3 3 4 25" xfId="42049"/>
    <cellStyle name="SAPBEXHLevel3 3 4 26" xfId="42050"/>
    <cellStyle name="SAPBEXHLevel3 3 4 27" xfId="42051"/>
    <cellStyle name="SAPBEXHLevel3 3 4 28" xfId="48724"/>
    <cellStyle name="SAPBEXHLevel3 3 4 29" xfId="49412"/>
    <cellStyle name="SAPBEXHLevel3 3 4 3" xfId="42052"/>
    <cellStyle name="SAPBEXHLevel3 3 4 4" xfId="42053"/>
    <cellStyle name="SAPBEXHLevel3 3 4 5" xfId="42054"/>
    <cellStyle name="SAPBEXHLevel3 3 4 6" xfId="42055"/>
    <cellStyle name="SAPBEXHLevel3 3 4 7" xfId="42056"/>
    <cellStyle name="SAPBEXHLevel3 3 4 8" xfId="42057"/>
    <cellStyle name="SAPBEXHLevel3 3 4 9" xfId="42058"/>
    <cellStyle name="SAPBEXHLevel3 3 5" xfId="1128"/>
    <cellStyle name="SAPBEXHLevel3 3 5 10" xfId="42059"/>
    <cellStyle name="SAPBEXHLevel3 3 5 11" xfId="42060"/>
    <cellStyle name="SAPBEXHLevel3 3 5 12" xfId="42061"/>
    <cellStyle name="SAPBEXHLevel3 3 5 13" xfId="42062"/>
    <cellStyle name="SAPBEXHLevel3 3 5 14" xfId="42063"/>
    <cellStyle name="SAPBEXHLevel3 3 5 15" xfId="42064"/>
    <cellStyle name="SAPBEXHLevel3 3 5 16" xfId="42065"/>
    <cellStyle name="SAPBEXHLevel3 3 5 17" xfId="42066"/>
    <cellStyle name="SAPBEXHLevel3 3 5 18" xfId="42067"/>
    <cellStyle name="SAPBEXHLevel3 3 5 19" xfId="42068"/>
    <cellStyle name="SAPBEXHLevel3 3 5 2" xfId="2157"/>
    <cellStyle name="SAPBEXHLevel3 3 5 2 2" xfId="15319"/>
    <cellStyle name="SAPBEXHLevel3 3 5 2 2 2" xfId="15320"/>
    <cellStyle name="SAPBEXHLevel3 3 5 2 2 2 2" xfId="15321"/>
    <cellStyle name="SAPBEXHLevel3 3 5 2 2 2 2 2" xfId="15322"/>
    <cellStyle name="SAPBEXHLevel3 3 5 2 2 2 3" xfId="15323"/>
    <cellStyle name="SAPBEXHLevel3 3 5 2 2 3" xfId="15324"/>
    <cellStyle name="SAPBEXHLevel3 3 5 2 2 3 2" xfId="15325"/>
    <cellStyle name="SAPBEXHLevel3 3 5 2 2 3 2 2" xfId="15326"/>
    <cellStyle name="SAPBEXHLevel3 3 5 2 2 4" xfId="15327"/>
    <cellStyle name="SAPBEXHLevel3 3 5 2 2 4 2" xfId="15328"/>
    <cellStyle name="SAPBEXHLevel3 3 5 2 3" xfId="15329"/>
    <cellStyle name="SAPBEXHLevel3 3 5 2 3 2" xfId="15330"/>
    <cellStyle name="SAPBEXHLevel3 3 5 2 3 2 2" xfId="15331"/>
    <cellStyle name="SAPBEXHLevel3 3 5 2 3 3" xfId="15332"/>
    <cellStyle name="SAPBEXHLevel3 3 5 2 4" xfId="15333"/>
    <cellStyle name="SAPBEXHLevel3 3 5 2 4 2" xfId="15334"/>
    <cellStyle name="SAPBEXHLevel3 3 5 2 4 2 2" xfId="15335"/>
    <cellStyle name="SAPBEXHLevel3 3 5 2 5" xfId="15336"/>
    <cellStyle name="SAPBEXHLevel3 3 5 2 5 2" xfId="15337"/>
    <cellStyle name="SAPBEXHLevel3 3 5 2 6" xfId="42069"/>
    <cellStyle name="SAPBEXHLevel3 3 5 2 7" xfId="42070"/>
    <cellStyle name="SAPBEXHLevel3 3 5 2 8" xfId="49930"/>
    <cellStyle name="SAPBEXHLevel3 3 5 20" xfId="42071"/>
    <cellStyle name="SAPBEXHLevel3 3 5 21" xfId="42072"/>
    <cellStyle name="SAPBEXHLevel3 3 5 22" xfId="42073"/>
    <cellStyle name="SAPBEXHLevel3 3 5 23" xfId="42074"/>
    <cellStyle name="SAPBEXHLevel3 3 5 24" xfId="42075"/>
    <cellStyle name="SAPBEXHLevel3 3 5 25" xfId="42076"/>
    <cellStyle name="SAPBEXHLevel3 3 5 26" xfId="42077"/>
    <cellStyle name="SAPBEXHLevel3 3 5 27" xfId="42078"/>
    <cellStyle name="SAPBEXHLevel3 3 5 28" xfId="48725"/>
    <cellStyle name="SAPBEXHLevel3 3 5 29" xfId="49413"/>
    <cellStyle name="SAPBEXHLevel3 3 5 3" xfId="42079"/>
    <cellStyle name="SAPBEXHLevel3 3 5 4" xfId="42080"/>
    <cellStyle name="SAPBEXHLevel3 3 5 5" xfId="42081"/>
    <cellStyle name="SAPBEXHLevel3 3 5 6" xfId="42082"/>
    <cellStyle name="SAPBEXHLevel3 3 5 7" xfId="42083"/>
    <cellStyle name="SAPBEXHLevel3 3 5 8" xfId="42084"/>
    <cellStyle name="SAPBEXHLevel3 3 5 9" xfId="42085"/>
    <cellStyle name="SAPBEXHLevel3 3 6" xfId="1129"/>
    <cellStyle name="SAPBEXHLevel3 3 6 10" xfId="42086"/>
    <cellStyle name="SAPBEXHLevel3 3 6 11" xfId="42087"/>
    <cellStyle name="SAPBEXHLevel3 3 6 12" xfId="42088"/>
    <cellStyle name="SAPBEXHLevel3 3 6 13" xfId="42089"/>
    <cellStyle name="SAPBEXHLevel3 3 6 14" xfId="42090"/>
    <cellStyle name="SAPBEXHLevel3 3 6 15" xfId="42091"/>
    <cellStyle name="SAPBEXHLevel3 3 6 16" xfId="42092"/>
    <cellStyle name="SAPBEXHLevel3 3 6 17" xfId="42093"/>
    <cellStyle name="SAPBEXHLevel3 3 6 18" xfId="42094"/>
    <cellStyle name="SAPBEXHLevel3 3 6 19" xfId="42095"/>
    <cellStyle name="SAPBEXHLevel3 3 6 2" xfId="2158"/>
    <cellStyle name="SAPBEXHLevel3 3 6 2 2" xfId="15338"/>
    <cellStyle name="SAPBEXHLevel3 3 6 2 2 2" xfId="15339"/>
    <cellStyle name="SAPBEXHLevel3 3 6 2 2 2 2" xfId="15340"/>
    <cellStyle name="SAPBEXHLevel3 3 6 2 2 2 2 2" xfId="15341"/>
    <cellStyle name="SAPBEXHLevel3 3 6 2 2 2 3" xfId="15342"/>
    <cellStyle name="SAPBEXHLevel3 3 6 2 2 3" xfId="15343"/>
    <cellStyle name="SAPBEXHLevel3 3 6 2 2 3 2" xfId="15344"/>
    <cellStyle name="SAPBEXHLevel3 3 6 2 2 3 2 2" xfId="15345"/>
    <cellStyle name="SAPBEXHLevel3 3 6 2 2 4" xfId="15346"/>
    <cellStyle name="SAPBEXHLevel3 3 6 2 2 4 2" xfId="15347"/>
    <cellStyle name="SAPBEXHLevel3 3 6 2 3" xfId="15348"/>
    <cellStyle name="SAPBEXHLevel3 3 6 2 3 2" xfId="15349"/>
    <cellStyle name="SAPBEXHLevel3 3 6 2 3 2 2" xfId="15350"/>
    <cellStyle name="SAPBEXHLevel3 3 6 2 3 3" xfId="15351"/>
    <cellStyle name="SAPBEXHLevel3 3 6 2 4" xfId="15352"/>
    <cellStyle name="SAPBEXHLevel3 3 6 2 4 2" xfId="15353"/>
    <cellStyle name="SAPBEXHLevel3 3 6 2 4 2 2" xfId="15354"/>
    <cellStyle name="SAPBEXHLevel3 3 6 2 5" xfId="15355"/>
    <cellStyle name="SAPBEXHLevel3 3 6 2 5 2" xfId="15356"/>
    <cellStyle name="SAPBEXHLevel3 3 6 2 6" xfId="42096"/>
    <cellStyle name="SAPBEXHLevel3 3 6 2 7" xfId="42097"/>
    <cellStyle name="SAPBEXHLevel3 3 6 2 8" xfId="49931"/>
    <cellStyle name="SAPBEXHLevel3 3 6 20" xfId="42098"/>
    <cellStyle name="SAPBEXHLevel3 3 6 21" xfId="42099"/>
    <cellStyle name="SAPBEXHLevel3 3 6 22" xfId="42100"/>
    <cellStyle name="SAPBEXHLevel3 3 6 23" xfId="42101"/>
    <cellStyle name="SAPBEXHLevel3 3 6 24" xfId="42102"/>
    <cellStyle name="SAPBEXHLevel3 3 6 25" xfId="42103"/>
    <cellStyle name="SAPBEXHLevel3 3 6 26" xfId="42104"/>
    <cellStyle name="SAPBEXHLevel3 3 6 27" xfId="42105"/>
    <cellStyle name="SAPBEXHLevel3 3 6 28" xfId="48726"/>
    <cellStyle name="SAPBEXHLevel3 3 6 29" xfId="49414"/>
    <cellStyle name="SAPBEXHLevel3 3 6 3" xfId="42106"/>
    <cellStyle name="SAPBEXHLevel3 3 6 4" xfId="42107"/>
    <cellStyle name="SAPBEXHLevel3 3 6 5" xfId="42108"/>
    <cellStyle name="SAPBEXHLevel3 3 6 6" xfId="42109"/>
    <cellStyle name="SAPBEXHLevel3 3 6 7" xfId="42110"/>
    <cellStyle name="SAPBEXHLevel3 3 6 8" xfId="42111"/>
    <cellStyle name="SAPBEXHLevel3 3 6 9" xfId="42112"/>
    <cellStyle name="SAPBEXHLevel3 3 7" xfId="2159"/>
    <cellStyle name="SAPBEXHLevel3 3 7 2" xfId="15357"/>
    <cellStyle name="SAPBEXHLevel3 3 7 2 2" xfId="15358"/>
    <cellStyle name="SAPBEXHLevel3 3 7 2 2 2" xfId="15359"/>
    <cellStyle name="SAPBEXHLevel3 3 7 2 2 2 2" xfId="15360"/>
    <cellStyle name="SAPBEXHLevel3 3 7 2 2 3" xfId="15361"/>
    <cellStyle name="SAPBEXHLevel3 3 7 2 3" xfId="15362"/>
    <cellStyle name="SAPBEXHLevel3 3 7 2 3 2" xfId="15363"/>
    <cellStyle name="SAPBEXHLevel3 3 7 2 3 2 2" xfId="15364"/>
    <cellStyle name="SAPBEXHLevel3 3 7 2 4" xfId="15365"/>
    <cellStyle name="SAPBEXHLevel3 3 7 2 4 2" xfId="15366"/>
    <cellStyle name="SAPBEXHLevel3 3 7 3" xfId="15367"/>
    <cellStyle name="SAPBEXHLevel3 3 7 3 2" xfId="15368"/>
    <cellStyle name="SAPBEXHLevel3 3 7 3 2 2" xfId="15369"/>
    <cellStyle name="SAPBEXHLevel3 3 7 3 3" xfId="15370"/>
    <cellStyle name="SAPBEXHLevel3 3 7 4" xfId="15371"/>
    <cellStyle name="SAPBEXHLevel3 3 7 4 2" xfId="15372"/>
    <cellStyle name="SAPBEXHLevel3 3 7 4 2 2" xfId="15373"/>
    <cellStyle name="SAPBEXHLevel3 3 7 5" xfId="15374"/>
    <cellStyle name="SAPBEXHLevel3 3 7 5 2" xfId="15375"/>
    <cellStyle name="SAPBEXHLevel3 3 7 6" xfId="42113"/>
    <cellStyle name="SAPBEXHLevel3 3 7 7" xfId="42114"/>
    <cellStyle name="SAPBEXHLevel3 3 7 8" xfId="49926"/>
    <cellStyle name="SAPBEXHLevel3 3 8" xfId="42115"/>
    <cellStyle name="SAPBEXHLevel3 3 9" xfId="42116"/>
    <cellStyle name="SAPBEXHLevel3 30" xfId="42117"/>
    <cellStyle name="SAPBEXHLevel3 31" xfId="42118"/>
    <cellStyle name="SAPBEXHLevel3 32" xfId="42119"/>
    <cellStyle name="SAPBEXHLevel3 33" xfId="42120"/>
    <cellStyle name="SAPBEXHLevel3 34" xfId="42121"/>
    <cellStyle name="SAPBEXHLevel3 35" xfId="42122"/>
    <cellStyle name="SAPBEXHLevel3 36" xfId="48727"/>
    <cellStyle name="SAPBEXHLevel3 37" xfId="49397"/>
    <cellStyle name="SAPBEXHLevel3 4" xfId="1130"/>
    <cellStyle name="SAPBEXHLevel3 4 10" xfId="42123"/>
    <cellStyle name="SAPBEXHLevel3 4 11" xfId="42124"/>
    <cellStyle name="SAPBEXHLevel3 4 12" xfId="42125"/>
    <cellStyle name="SAPBEXHLevel3 4 13" xfId="42126"/>
    <cellStyle name="SAPBEXHLevel3 4 14" xfId="42127"/>
    <cellStyle name="SAPBEXHLevel3 4 15" xfId="42128"/>
    <cellStyle name="SAPBEXHLevel3 4 16" xfId="42129"/>
    <cellStyle name="SAPBEXHLevel3 4 17" xfId="42130"/>
    <cellStyle name="SAPBEXHLevel3 4 18" xfId="42131"/>
    <cellStyle name="SAPBEXHLevel3 4 19" xfId="42132"/>
    <cellStyle name="SAPBEXHLevel3 4 2" xfId="2160"/>
    <cellStyle name="SAPBEXHLevel3 4 2 2" xfId="15376"/>
    <cellStyle name="SAPBEXHLevel3 4 2 2 2" xfId="15377"/>
    <cellStyle name="SAPBEXHLevel3 4 2 2 2 2" xfId="15378"/>
    <cellStyle name="SAPBEXHLevel3 4 2 2 2 2 2" xfId="15379"/>
    <cellStyle name="SAPBEXHLevel3 4 2 2 2 3" xfId="15380"/>
    <cellStyle name="SAPBEXHLevel3 4 2 2 3" xfId="15381"/>
    <cellStyle name="SAPBEXHLevel3 4 2 2 3 2" xfId="15382"/>
    <cellStyle name="SAPBEXHLevel3 4 2 2 3 2 2" xfId="15383"/>
    <cellStyle name="SAPBEXHLevel3 4 2 2 4" xfId="15384"/>
    <cellStyle name="SAPBEXHLevel3 4 2 2 4 2" xfId="15385"/>
    <cellStyle name="SAPBEXHLevel3 4 2 3" xfId="15386"/>
    <cellStyle name="SAPBEXHLevel3 4 2 3 2" xfId="15387"/>
    <cellStyle name="SAPBEXHLevel3 4 2 3 2 2" xfId="15388"/>
    <cellStyle name="SAPBEXHLevel3 4 2 3 3" xfId="15389"/>
    <cellStyle name="SAPBEXHLevel3 4 2 4" xfId="15390"/>
    <cellStyle name="SAPBEXHLevel3 4 2 4 2" xfId="15391"/>
    <cellStyle name="SAPBEXHLevel3 4 2 4 2 2" xfId="15392"/>
    <cellStyle name="SAPBEXHLevel3 4 2 5" xfId="15393"/>
    <cellStyle name="SAPBEXHLevel3 4 2 5 2" xfId="15394"/>
    <cellStyle name="SAPBEXHLevel3 4 2 6" xfId="42133"/>
    <cellStyle name="SAPBEXHLevel3 4 2 7" xfId="42134"/>
    <cellStyle name="SAPBEXHLevel3 4 2 8" xfId="49932"/>
    <cellStyle name="SAPBEXHLevel3 4 20" xfId="42135"/>
    <cellStyle name="SAPBEXHLevel3 4 21" xfId="42136"/>
    <cellStyle name="SAPBEXHLevel3 4 22" xfId="42137"/>
    <cellStyle name="SAPBEXHLevel3 4 23" xfId="42138"/>
    <cellStyle name="SAPBEXHLevel3 4 24" xfId="42139"/>
    <cellStyle name="SAPBEXHLevel3 4 25" xfId="42140"/>
    <cellStyle name="SAPBEXHLevel3 4 26" xfId="42141"/>
    <cellStyle name="SAPBEXHLevel3 4 27" xfId="42142"/>
    <cellStyle name="SAPBEXHLevel3 4 28" xfId="48728"/>
    <cellStyle name="SAPBEXHLevel3 4 29" xfId="49415"/>
    <cellStyle name="SAPBEXHLevel3 4 3" xfId="42143"/>
    <cellStyle name="SAPBEXHLevel3 4 4" xfId="42144"/>
    <cellStyle name="SAPBEXHLevel3 4 5" xfId="42145"/>
    <cellStyle name="SAPBEXHLevel3 4 6" xfId="42146"/>
    <cellStyle name="SAPBEXHLevel3 4 7" xfId="42147"/>
    <cellStyle name="SAPBEXHLevel3 4 8" xfId="42148"/>
    <cellStyle name="SAPBEXHLevel3 4 9" xfId="42149"/>
    <cellStyle name="SAPBEXHLevel3 5" xfId="1131"/>
    <cellStyle name="SAPBEXHLevel3 5 10" xfId="42150"/>
    <cellStyle name="SAPBEXHLevel3 5 11" xfId="42151"/>
    <cellStyle name="SAPBEXHLevel3 5 12" xfId="42152"/>
    <cellStyle name="SAPBEXHLevel3 5 13" xfId="42153"/>
    <cellStyle name="SAPBEXHLevel3 5 14" xfId="42154"/>
    <cellStyle name="SAPBEXHLevel3 5 15" xfId="42155"/>
    <cellStyle name="SAPBEXHLevel3 5 16" xfId="42156"/>
    <cellStyle name="SAPBEXHLevel3 5 17" xfId="42157"/>
    <cellStyle name="SAPBEXHLevel3 5 18" xfId="42158"/>
    <cellStyle name="SAPBEXHLevel3 5 19" xfId="42159"/>
    <cellStyle name="SAPBEXHLevel3 5 2" xfId="2161"/>
    <cellStyle name="SAPBEXHLevel3 5 2 2" xfId="15395"/>
    <cellStyle name="SAPBEXHLevel3 5 2 2 2" xfId="15396"/>
    <cellStyle name="SAPBEXHLevel3 5 2 2 2 2" xfId="15397"/>
    <cellStyle name="SAPBEXHLevel3 5 2 2 2 2 2" xfId="15398"/>
    <cellStyle name="SAPBEXHLevel3 5 2 2 2 3" xfId="15399"/>
    <cellStyle name="SAPBEXHLevel3 5 2 2 3" xfId="15400"/>
    <cellStyle name="SAPBEXHLevel3 5 2 2 3 2" xfId="15401"/>
    <cellStyle name="SAPBEXHLevel3 5 2 2 3 2 2" xfId="15402"/>
    <cellStyle name="SAPBEXHLevel3 5 2 2 4" xfId="15403"/>
    <cellStyle name="SAPBEXHLevel3 5 2 2 4 2" xfId="15404"/>
    <cellStyle name="SAPBEXHLevel3 5 2 3" xfId="15405"/>
    <cellStyle name="SAPBEXHLevel3 5 2 3 2" xfId="15406"/>
    <cellStyle name="SAPBEXHLevel3 5 2 3 2 2" xfId="15407"/>
    <cellStyle name="SAPBEXHLevel3 5 2 3 3" xfId="15408"/>
    <cellStyle name="SAPBEXHLevel3 5 2 4" xfId="15409"/>
    <cellStyle name="SAPBEXHLevel3 5 2 4 2" xfId="15410"/>
    <cellStyle name="SAPBEXHLevel3 5 2 4 2 2" xfId="15411"/>
    <cellStyle name="SAPBEXHLevel3 5 2 5" xfId="15412"/>
    <cellStyle name="SAPBEXHLevel3 5 2 5 2" xfId="15413"/>
    <cellStyle name="SAPBEXHLevel3 5 2 6" xfId="42160"/>
    <cellStyle name="SAPBEXHLevel3 5 2 7" xfId="42161"/>
    <cellStyle name="SAPBEXHLevel3 5 2 8" xfId="49933"/>
    <cellStyle name="SAPBEXHLevel3 5 20" xfId="42162"/>
    <cellStyle name="SAPBEXHLevel3 5 21" xfId="42163"/>
    <cellStyle name="SAPBEXHLevel3 5 22" xfId="42164"/>
    <cellStyle name="SAPBEXHLevel3 5 23" xfId="42165"/>
    <cellStyle name="SAPBEXHLevel3 5 24" xfId="42166"/>
    <cellStyle name="SAPBEXHLevel3 5 25" xfId="42167"/>
    <cellStyle name="SAPBEXHLevel3 5 26" xfId="42168"/>
    <cellStyle name="SAPBEXHLevel3 5 27" xfId="42169"/>
    <cellStyle name="SAPBEXHLevel3 5 28" xfId="48729"/>
    <cellStyle name="SAPBEXHLevel3 5 29" xfId="49416"/>
    <cellStyle name="SAPBEXHLevel3 5 3" xfId="42170"/>
    <cellStyle name="SAPBEXHLevel3 5 4" xfId="42171"/>
    <cellStyle name="SAPBEXHLevel3 5 5" xfId="42172"/>
    <cellStyle name="SAPBEXHLevel3 5 6" xfId="42173"/>
    <cellStyle name="SAPBEXHLevel3 5 7" xfId="42174"/>
    <cellStyle name="SAPBEXHLevel3 5 8" xfId="42175"/>
    <cellStyle name="SAPBEXHLevel3 5 9" xfId="42176"/>
    <cellStyle name="SAPBEXHLevel3 6" xfId="1132"/>
    <cellStyle name="SAPBEXHLevel3 6 10" xfId="42177"/>
    <cellStyle name="SAPBEXHLevel3 6 11" xfId="42178"/>
    <cellStyle name="SAPBEXHLevel3 6 12" xfId="42179"/>
    <cellStyle name="SAPBEXHLevel3 6 13" xfId="42180"/>
    <cellStyle name="SAPBEXHLevel3 6 14" xfId="42181"/>
    <cellStyle name="SAPBEXHLevel3 6 15" xfId="42182"/>
    <cellStyle name="SAPBEXHLevel3 6 16" xfId="42183"/>
    <cellStyle name="SAPBEXHLevel3 6 17" xfId="42184"/>
    <cellStyle name="SAPBEXHLevel3 6 18" xfId="42185"/>
    <cellStyle name="SAPBEXHLevel3 6 19" xfId="42186"/>
    <cellStyle name="SAPBEXHLevel3 6 2" xfId="2162"/>
    <cellStyle name="SAPBEXHLevel3 6 2 2" xfId="15414"/>
    <cellStyle name="SAPBEXHLevel3 6 2 2 2" xfId="15415"/>
    <cellStyle name="SAPBEXHLevel3 6 2 2 2 2" xfId="15416"/>
    <cellStyle name="SAPBEXHLevel3 6 2 2 2 2 2" xfId="15417"/>
    <cellStyle name="SAPBEXHLevel3 6 2 2 2 3" xfId="15418"/>
    <cellStyle name="SAPBEXHLevel3 6 2 2 3" xfId="15419"/>
    <cellStyle name="SAPBEXHLevel3 6 2 2 3 2" xfId="15420"/>
    <cellStyle name="SAPBEXHLevel3 6 2 2 3 2 2" xfId="15421"/>
    <cellStyle name="SAPBEXHLevel3 6 2 2 4" xfId="15422"/>
    <cellStyle name="SAPBEXHLevel3 6 2 2 4 2" xfId="15423"/>
    <cellStyle name="SAPBEXHLevel3 6 2 3" xfId="15424"/>
    <cellStyle name="SAPBEXHLevel3 6 2 3 2" xfId="15425"/>
    <cellStyle name="SAPBEXHLevel3 6 2 3 2 2" xfId="15426"/>
    <cellStyle name="SAPBEXHLevel3 6 2 3 3" xfId="15427"/>
    <cellStyle name="SAPBEXHLevel3 6 2 4" xfId="15428"/>
    <cellStyle name="SAPBEXHLevel3 6 2 4 2" xfId="15429"/>
    <cellStyle name="SAPBEXHLevel3 6 2 4 2 2" xfId="15430"/>
    <cellStyle name="SAPBEXHLevel3 6 2 5" xfId="15431"/>
    <cellStyle name="SAPBEXHLevel3 6 2 5 2" xfId="15432"/>
    <cellStyle name="SAPBEXHLevel3 6 2 6" xfId="42187"/>
    <cellStyle name="SAPBEXHLevel3 6 2 7" xfId="42188"/>
    <cellStyle name="SAPBEXHLevel3 6 2 8" xfId="49934"/>
    <cellStyle name="SAPBEXHLevel3 6 20" xfId="42189"/>
    <cellStyle name="SAPBEXHLevel3 6 21" xfId="42190"/>
    <cellStyle name="SAPBEXHLevel3 6 22" xfId="42191"/>
    <cellStyle name="SAPBEXHLevel3 6 23" xfId="42192"/>
    <cellStyle name="SAPBEXHLevel3 6 24" xfId="42193"/>
    <cellStyle name="SAPBEXHLevel3 6 25" xfId="42194"/>
    <cellStyle name="SAPBEXHLevel3 6 26" xfId="42195"/>
    <cellStyle name="SAPBEXHLevel3 6 27" xfId="42196"/>
    <cellStyle name="SAPBEXHLevel3 6 28" xfId="48730"/>
    <cellStyle name="SAPBEXHLevel3 6 29" xfId="49417"/>
    <cellStyle name="SAPBEXHLevel3 6 3" xfId="42197"/>
    <cellStyle name="SAPBEXHLevel3 6 4" xfId="42198"/>
    <cellStyle name="SAPBEXHLevel3 6 5" xfId="42199"/>
    <cellStyle name="SAPBEXHLevel3 6 6" xfId="42200"/>
    <cellStyle name="SAPBEXHLevel3 6 7" xfId="42201"/>
    <cellStyle name="SAPBEXHLevel3 6 8" xfId="42202"/>
    <cellStyle name="SAPBEXHLevel3 6 9" xfId="42203"/>
    <cellStyle name="SAPBEXHLevel3 7" xfId="1133"/>
    <cellStyle name="SAPBEXHLevel3 7 10" xfId="42204"/>
    <cellStyle name="SAPBEXHLevel3 7 11" xfId="42205"/>
    <cellStyle name="SAPBEXHLevel3 7 12" xfId="42206"/>
    <cellStyle name="SAPBEXHLevel3 7 13" xfId="42207"/>
    <cellStyle name="SAPBEXHLevel3 7 14" xfId="42208"/>
    <cellStyle name="SAPBEXHLevel3 7 15" xfId="42209"/>
    <cellStyle name="SAPBEXHLevel3 7 16" xfId="42210"/>
    <cellStyle name="SAPBEXHLevel3 7 17" xfId="42211"/>
    <cellStyle name="SAPBEXHLevel3 7 18" xfId="42212"/>
    <cellStyle name="SAPBEXHLevel3 7 19" xfId="42213"/>
    <cellStyle name="SAPBEXHLevel3 7 2" xfId="2163"/>
    <cellStyle name="SAPBEXHLevel3 7 2 2" xfId="15433"/>
    <cellStyle name="SAPBEXHLevel3 7 2 2 2" xfId="15434"/>
    <cellStyle name="SAPBEXHLevel3 7 2 2 2 2" xfId="15435"/>
    <cellStyle name="SAPBEXHLevel3 7 2 2 2 2 2" xfId="15436"/>
    <cellStyle name="SAPBEXHLevel3 7 2 2 2 3" xfId="15437"/>
    <cellStyle name="SAPBEXHLevel3 7 2 2 3" xfId="15438"/>
    <cellStyle name="SAPBEXHLevel3 7 2 2 3 2" xfId="15439"/>
    <cellStyle name="SAPBEXHLevel3 7 2 2 3 2 2" xfId="15440"/>
    <cellStyle name="SAPBEXHLevel3 7 2 2 4" xfId="15441"/>
    <cellStyle name="SAPBEXHLevel3 7 2 2 4 2" xfId="15442"/>
    <cellStyle name="SAPBEXHLevel3 7 2 3" xfId="15443"/>
    <cellStyle name="SAPBEXHLevel3 7 2 3 2" xfId="15444"/>
    <cellStyle name="SAPBEXHLevel3 7 2 3 2 2" xfId="15445"/>
    <cellStyle name="SAPBEXHLevel3 7 2 3 3" xfId="15446"/>
    <cellStyle name="SAPBEXHLevel3 7 2 4" xfId="15447"/>
    <cellStyle name="SAPBEXHLevel3 7 2 4 2" xfId="15448"/>
    <cellStyle name="SAPBEXHLevel3 7 2 4 2 2" xfId="15449"/>
    <cellStyle name="SAPBEXHLevel3 7 2 5" xfId="15450"/>
    <cellStyle name="SAPBEXHLevel3 7 2 5 2" xfId="15451"/>
    <cellStyle name="SAPBEXHLevel3 7 2 6" xfId="42214"/>
    <cellStyle name="SAPBEXHLevel3 7 2 7" xfId="42215"/>
    <cellStyle name="SAPBEXHLevel3 7 2 8" xfId="49935"/>
    <cellStyle name="SAPBEXHLevel3 7 20" xfId="42216"/>
    <cellStyle name="SAPBEXHLevel3 7 21" xfId="42217"/>
    <cellStyle name="SAPBEXHLevel3 7 22" xfId="42218"/>
    <cellStyle name="SAPBEXHLevel3 7 23" xfId="42219"/>
    <cellStyle name="SAPBEXHLevel3 7 24" xfId="42220"/>
    <cellStyle name="SAPBEXHLevel3 7 25" xfId="42221"/>
    <cellStyle name="SAPBEXHLevel3 7 26" xfId="42222"/>
    <cellStyle name="SAPBEXHLevel3 7 27" xfId="42223"/>
    <cellStyle name="SAPBEXHLevel3 7 28" xfId="48731"/>
    <cellStyle name="SAPBEXHLevel3 7 29" xfId="49418"/>
    <cellStyle name="SAPBEXHLevel3 7 3" xfId="42224"/>
    <cellStyle name="SAPBEXHLevel3 7 4" xfId="42225"/>
    <cellStyle name="SAPBEXHLevel3 7 5" xfId="42226"/>
    <cellStyle name="SAPBEXHLevel3 7 6" xfId="42227"/>
    <cellStyle name="SAPBEXHLevel3 7 7" xfId="42228"/>
    <cellStyle name="SAPBEXHLevel3 7 8" xfId="42229"/>
    <cellStyle name="SAPBEXHLevel3 7 9" xfId="42230"/>
    <cellStyle name="SAPBEXHLevel3 8" xfId="1115"/>
    <cellStyle name="SAPBEXHLevel3 8 10" xfId="42231"/>
    <cellStyle name="SAPBEXHLevel3 8 11" xfId="42232"/>
    <cellStyle name="SAPBEXHLevel3 8 12" xfId="42233"/>
    <cellStyle name="SAPBEXHLevel3 8 13" xfId="42234"/>
    <cellStyle name="SAPBEXHLevel3 8 14" xfId="42235"/>
    <cellStyle name="SAPBEXHLevel3 8 15" xfId="42236"/>
    <cellStyle name="SAPBEXHLevel3 8 16" xfId="42237"/>
    <cellStyle name="SAPBEXHLevel3 8 17" xfId="42238"/>
    <cellStyle name="SAPBEXHLevel3 8 18" xfId="42239"/>
    <cellStyle name="SAPBEXHLevel3 8 19" xfId="42240"/>
    <cellStyle name="SAPBEXHLevel3 8 2" xfId="2164"/>
    <cellStyle name="SAPBEXHLevel3 8 2 2" xfId="15452"/>
    <cellStyle name="SAPBEXHLevel3 8 2 2 2" xfId="15453"/>
    <cellStyle name="SAPBEXHLevel3 8 2 2 2 2" xfId="15454"/>
    <cellStyle name="SAPBEXHLevel3 8 2 2 2 2 2" xfId="15455"/>
    <cellStyle name="SAPBEXHLevel3 8 2 2 2 3" xfId="15456"/>
    <cellStyle name="SAPBEXHLevel3 8 2 2 3" xfId="15457"/>
    <cellStyle name="SAPBEXHLevel3 8 2 2 3 2" xfId="15458"/>
    <cellStyle name="SAPBEXHLevel3 8 2 2 3 2 2" xfId="15459"/>
    <cellStyle name="SAPBEXHLevel3 8 2 2 4" xfId="15460"/>
    <cellStyle name="SAPBEXHLevel3 8 2 2 4 2" xfId="15461"/>
    <cellStyle name="SAPBEXHLevel3 8 2 3" xfId="15462"/>
    <cellStyle name="SAPBEXHLevel3 8 2 3 2" xfId="15463"/>
    <cellStyle name="SAPBEXHLevel3 8 2 3 2 2" xfId="15464"/>
    <cellStyle name="SAPBEXHLevel3 8 2 3 3" xfId="15465"/>
    <cellStyle name="SAPBEXHLevel3 8 2 4" xfId="15466"/>
    <cellStyle name="SAPBEXHLevel3 8 2 4 2" xfId="15467"/>
    <cellStyle name="SAPBEXHLevel3 8 2 4 2 2" xfId="15468"/>
    <cellStyle name="SAPBEXHLevel3 8 2 5" xfId="15469"/>
    <cellStyle name="SAPBEXHLevel3 8 2 5 2" xfId="15470"/>
    <cellStyle name="SAPBEXHLevel3 8 2 6" xfId="42241"/>
    <cellStyle name="SAPBEXHLevel3 8 2 7" xfId="42242"/>
    <cellStyle name="SAPBEXHLevel3 8 20" xfId="42243"/>
    <cellStyle name="SAPBEXHLevel3 8 21" xfId="42244"/>
    <cellStyle name="SAPBEXHLevel3 8 22" xfId="42245"/>
    <cellStyle name="SAPBEXHLevel3 8 23" xfId="42246"/>
    <cellStyle name="SAPBEXHLevel3 8 24" xfId="42247"/>
    <cellStyle name="SAPBEXHLevel3 8 25" xfId="42248"/>
    <cellStyle name="SAPBEXHLevel3 8 26" xfId="42249"/>
    <cellStyle name="SAPBEXHLevel3 8 27" xfId="48732"/>
    <cellStyle name="SAPBEXHLevel3 8 3" xfId="15471"/>
    <cellStyle name="SAPBEXHLevel3 8 4" xfId="42250"/>
    <cellStyle name="SAPBEXHLevel3 8 5" xfId="42251"/>
    <cellStyle name="SAPBEXHLevel3 8 6" xfId="42252"/>
    <cellStyle name="SAPBEXHLevel3 8 7" xfId="42253"/>
    <cellStyle name="SAPBEXHLevel3 8 8" xfId="42254"/>
    <cellStyle name="SAPBEXHLevel3 8 9" xfId="42255"/>
    <cellStyle name="SAPBEXHLevel3 9" xfId="2165"/>
    <cellStyle name="SAPBEXHLevel3 9 10" xfId="42256"/>
    <cellStyle name="SAPBEXHLevel3 9 11" xfId="42257"/>
    <cellStyle name="SAPBEXHLevel3 9 12" xfId="42258"/>
    <cellStyle name="SAPBEXHLevel3 9 13" xfId="42259"/>
    <cellStyle name="SAPBEXHLevel3 9 14" xfId="42260"/>
    <cellStyle name="SAPBEXHLevel3 9 15" xfId="42261"/>
    <cellStyle name="SAPBEXHLevel3 9 16" xfId="42262"/>
    <cellStyle name="SAPBEXHLevel3 9 17" xfId="42263"/>
    <cellStyle name="SAPBEXHLevel3 9 18" xfId="42264"/>
    <cellStyle name="SAPBEXHLevel3 9 19" xfId="42265"/>
    <cellStyle name="SAPBEXHLevel3 9 2" xfId="15472"/>
    <cellStyle name="SAPBEXHLevel3 9 2 2" xfId="15473"/>
    <cellStyle name="SAPBEXHLevel3 9 2 2 2" xfId="15474"/>
    <cellStyle name="SAPBEXHLevel3 9 2 2 2 2" xfId="15475"/>
    <cellStyle name="SAPBEXHLevel3 9 2 2 3" xfId="15476"/>
    <cellStyle name="SAPBEXHLevel3 9 2 3" xfId="15477"/>
    <cellStyle name="SAPBEXHLevel3 9 2 3 2" xfId="15478"/>
    <cellStyle name="SAPBEXHLevel3 9 2 3 2 2" xfId="15479"/>
    <cellStyle name="SAPBEXHLevel3 9 2 4" xfId="15480"/>
    <cellStyle name="SAPBEXHLevel3 9 2 4 2" xfId="15481"/>
    <cellStyle name="SAPBEXHLevel3 9 2 5" xfId="42266"/>
    <cellStyle name="SAPBEXHLevel3 9 2 6" xfId="42267"/>
    <cellStyle name="SAPBEXHLevel3 9 2 7" xfId="42268"/>
    <cellStyle name="SAPBEXHLevel3 9 20" xfId="42269"/>
    <cellStyle name="SAPBEXHLevel3 9 21" xfId="42270"/>
    <cellStyle name="SAPBEXHLevel3 9 22" xfId="42271"/>
    <cellStyle name="SAPBEXHLevel3 9 23" xfId="42272"/>
    <cellStyle name="SAPBEXHLevel3 9 24" xfId="42273"/>
    <cellStyle name="SAPBEXHLevel3 9 25" xfId="42274"/>
    <cellStyle name="SAPBEXHLevel3 9 26" xfId="42275"/>
    <cellStyle name="SAPBEXHLevel3 9 27" xfId="42276"/>
    <cellStyle name="SAPBEXHLevel3 9 28" xfId="48733"/>
    <cellStyle name="SAPBEXHLevel3 9 29" xfId="49914"/>
    <cellStyle name="SAPBEXHLevel3 9 3" xfId="42277"/>
    <cellStyle name="SAPBEXHLevel3 9 4" xfId="42278"/>
    <cellStyle name="SAPBEXHLevel3 9 5" xfId="42279"/>
    <cellStyle name="SAPBEXHLevel3 9 6" xfId="42280"/>
    <cellStyle name="SAPBEXHLevel3 9 7" xfId="42281"/>
    <cellStyle name="SAPBEXHLevel3 9 8" xfId="42282"/>
    <cellStyle name="SAPBEXHLevel3 9 9" xfId="42283"/>
    <cellStyle name="SAPBEXHLevel3_20120921_SF-grote-ronde-Liesbethdump2" xfId="443"/>
    <cellStyle name="SAPBEXHLevel3X" xfId="144"/>
    <cellStyle name="SAPBEXHLevel3X 10" xfId="42284"/>
    <cellStyle name="SAPBEXHLevel3X 11" xfId="42285"/>
    <cellStyle name="SAPBEXHLevel3X 12" xfId="42286"/>
    <cellStyle name="SAPBEXHLevel3X 13" xfId="42287"/>
    <cellStyle name="SAPBEXHLevel3X 14" xfId="42288"/>
    <cellStyle name="SAPBEXHLevel3X 15" xfId="42289"/>
    <cellStyle name="SAPBEXHLevel3X 16" xfId="42290"/>
    <cellStyle name="SAPBEXHLevel3X 17" xfId="42291"/>
    <cellStyle name="SAPBEXHLevel3X 18" xfId="42292"/>
    <cellStyle name="SAPBEXHLevel3X 19" xfId="42293"/>
    <cellStyle name="SAPBEXHLevel3X 2" xfId="549"/>
    <cellStyle name="SAPBEXHLevel3X 2 10" xfId="42294"/>
    <cellStyle name="SAPBEXHLevel3X 2 11" xfId="42295"/>
    <cellStyle name="SAPBEXHLevel3X 2 12" xfId="42296"/>
    <cellStyle name="SAPBEXHLevel3X 2 13" xfId="42297"/>
    <cellStyle name="SAPBEXHLevel3X 2 14" xfId="42298"/>
    <cellStyle name="SAPBEXHLevel3X 2 15" xfId="42299"/>
    <cellStyle name="SAPBEXHLevel3X 2 16" xfId="42300"/>
    <cellStyle name="SAPBEXHLevel3X 2 17" xfId="42301"/>
    <cellStyle name="SAPBEXHLevel3X 2 18" xfId="42302"/>
    <cellStyle name="SAPBEXHLevel3X 2 19" xfId="42303"/>
    <cellStyle name="SAPBEXHLevel3X 2 2" xfId="1135"/>
    <cellStyle name="SAPBEXHLevel3X 2 2 10" xfId="42304"/>
    <cellStyle name="SAPBEXHLevel3X 2 2 11" xfId="42305"/>
    <cellStyle name="SAPBEXHLevel3X 2 2 12" xfId="42306"/>
    <cellStyle name="SAPBEXHLevel3X 2 2 13" xfId="42307"/>
    <cellStyle name="SAPBEXHLevel3X 2 2 14" xfId="42308"/>
    <cellStyle name="SAPBEXHLevel3X 2 2 15" xfId="42309"/>
    <cellStyle name="SAPBEXHLevel3X 2 2 16" xfId="42310"/>
    <cellStyle name="SAPBEXHLevel3X 2 2 17" xfId="42311"/>
    <cellStyle name="SAPBEXHLevel3X 2 2 18" xfId="42312"/>
    <cellStyle name="SAPBEXHLevel3X 2 2 19" xfId="42313"/>
    <cellStyle name="SAPBEXHLevel3X 2 2 2" xfId="2166"/>
    <cellStyle name="SAPBEXHLevel3X 2 2 2 2" xfId="15482"/>
    <cellStyle name="SAPBEXHLevel3X 2 2 2 2 2" xfId="15483"/>
    <cellStyle name="SAPBEXHLevel3X 2 2 2 2 2 2" xfId="15484"/>
    <cellStyle name="SAPBEXHLevel3X 2 2 2 2 2 2 2" xfId="15485"/>
    <cellStyle name="SAPBEXHLevel3X 2 2 2 2 2 3" xfId="15486"/>
    <cellStyle name="SAPBEXHLevel3X 2 2 2 2 3" xfId="15487"/>
    <cellStyle name="SAPBEXHLevel3X 2 2 2 2 3 2" xfId="15488"/>
    <cellStyle name="SAPBEXHLevel3X 2 2 2 2 3 2 2" xfId="15489"/>
    <cellStyle name="SAPBEXHLevel3X 2 2 2 2 4" xfId="15490"/>
    <cellStyle name="SAPBEXHLevel3X 2 2 2 2 4 2" xfId="15491"/>
    <cellStyle name="SAPBEXHLevel3X 2 2 2 3" xfId="15492"/>
    <cellStyle name="SAPBEXHLevel3X 2 2 2 3 2" xfId="15493"/>
    <cellStyle name="SAPBEXHLevel3X 2 2 2 3 2 2" xfId="15494"/>
    <cellStyle name="SAPBEXHLevel3X 2 2 2 3 3" xfId="15495"/>
    <cellStyle name="SAPBEXHLevel3X 2 2 2 4" xfId="15496"/>
    <cellStyle name="SAPBEXHLevel3X 2 2 2 4 2" xfId="15497"/>
    <cellStyle name="SAPBEXHLevel3X 2 2 2 4 2 2" xfId="15498"/>
    <cellStyle name="SAPBEXHLevel3X 2 2 2 5" xfId="15499"/>
    <cellStyle name="SAPBEXHLevel3X 2 2 2 5 2" xfId="15500"/>
    <cellStyle name="SAPBEXHLevel3X 2 2 2 6" xfId="42314"/>
    <cellStyle name="SAPBEXHLevel3X 2 2 2 7" xfId="42315"/>
    <cellStyle name="SAPBEXHLevel3X 2 2 20" xfId="42316"/>
    <cellStyle name="SAPBEXHLevel3X 2 2 21" xfId="42317"/>
    <cellStyle name="SAPBEXHLevel3X 2 2 22" xfId="42318"/>
    <cellStyle name="SAPBEXHLevel3X 2 2 23" xfId="42319"/>
    <cellStyle name="SAPBEXHLevel3X 2 2 24" xfId="42320"/>
    <cellStyle name="SAPBEXHLevel3X 2 2 25" xfId="42321"/>
    <cellStyle name="SAPBEXHLevel3X 2 2 26" xfId="42322"/>
    <cellStyle name="SAPBEXHLevel3X 2 2 27" xfId="48734"/>
    <cellStyle name="SAPBEXHLevel3X 2 2 3" xfId="42323"/>
    <cellStyle name="SAPBEXHLevel3X 2 2 4" xfId="42324"/>
    <cellStyle name="SAPBEXHLevel3X 2 2 5" xfId="42325"/>
    <cellStyle name="SAPBEXHLevel3X 2 2 6" xfId="42326"/>
    <cellStyle name="SAPBEXHLevel3X 2 2 7" xfId="42327"/>
    <cellStyle name="SAPBEXHLevel3X 2 2 8" xfId="42328"/>
    <cellStyle name="SAPBEXHLevel3X 2 2 9" xfId="42329"/>
    <cellStyle name="SAPBEXHLevel3X 2 20" xfId="42330"/>
    <cellStyle name="SAPBEXHLevel3X 2 21" xfId="42331"/>
    <cellStyle name="SAPBEXHLevel3X 2 22" xfId="42332"/>
    <cellStyle name="SAPBEXHLevel3X 2 23" xfId="42333"/>
    <cellStyle name="SAPBEXHLevel3X 2 24" xfId="42334"/>
    <cellStyle name="SAPBEXHLevel3X 2 25" xfId="42335"/>
    <cellStyle name="SAPBEXHLevel3X 2 26" xfId="42336"/>
    <cellStyle name="SAPBEXHLevel3X 2 27" xfId="42337"/>
    <cellStyle name="SAPBEXHLevel3X 2 28" xfId="42338"/>
    <cellStyle name="SAPBEXHLevel3X 2 29" xfId="42339"/>
    <cellStyle name="SAPBEXHLevel3X 2 3" xfId="1136"/>
    <cellStyle name="SAPBEXHLevel3X 2 3 10" xfId="42340"/>
    <cellStyle name="SAPBEXHLevel3X 2 3 11" xfId="42341"/>
    <cellStyle name="SAPBEXHLevel3X 2 3 12" xfId="42342"/>
    <cellStyle name="SAPBEXHLevel3X 2 3 13" xfId="42343"/>
    <cellStyle name="SAPBEXHLevel3X 2 3 14" xfId="42344"/>
    <cellStyle name="SAPBEXHLevel3X 2 3 15" xfId="42345"/>
    <cellStyle name="SAPBEXHLevel3X 2 3 16" xfId="42346"/>
    <cellStyle name="SAPBEXHLevel3X 2 3 17" xfId="42347"/>
    <cellStyle name="SAPBEXHLevel3X 2 3 18" xfId="42348"/>
    <cellStyle name="SAPBEXHLevel3X 2 3 19" xfId="42349"/>
    <cellStyle name="SAPBEXHLevel3X 2 3 2" xfId="2167"/>
    <cellStyle name="SAPBEXHLevel3X 2 3 2 2" xfId="15501"/>
    <cellStyle name="SAPBEXHLevel3X 2 3 2 2 2" xfId="15502"/>
    <cellStyle name="SAPBEXHLevel3X 2 3 2 2 2 2" xfId="15503"/>
    <cellStyle name="SAPBEXHLevel3X 2 3 2 2 2 2 2" xfId="15504"/>
    <cellStyle name="SAPBEXHLevel3X 2 3 2 2 2 3" xfId="15505"/>
    <cellStyle name="SAPBEXHLevel3X 2 3 2 2 3" xfId="15506"/>
    <cellStyle name="SAPBEXHLevel3X 2 3 2 2 3 2" xfId="15507"/>
    <cellStyle name="SAPBEXHLevel3X 2 3 2 2 3 2 2" xfId="15508"/>
    <cellStyle name="SAPBEXHLevel3X 2 3 2 2 4" xfId="15509"/>
    <cellStyle name="SAPBEXHLevel3X 2 3 2 2 4 2" xfId="15510"/>
    <cellStyle name="SAPBEXHLevel3X 2 3 2 3" xfId="15511"/>
    <cellStyle name="SAPBEXHLevel3X 2 3 2 3 2" xfId="15512"/>
    <cellStyle name="SAPBEXHLevel3X 2 3 2 3 2 2" xfId="15513"/>
    <cellStyle name="SAPBEXHLevel3X 2 3 2 3 3" xfId="15514"/>
    <cellStyle name="SAPBEXHLevel3X 2 3 2 4" xfId="15515"/>
    <cellStyle name="SAPBEXHLevel3X 2 3 2 4 2" xfId="15516"/>
    <cellStyle name="SAPBEXHLevel3X 2 3 2 4 2 2" xfId="15517"/>
    <cellStyle name="SAPBEXHLevel3X 2 3 2 5" xfId="15518"/>
    <cellStyle name="SAPBEXHLevel3X 2 3 2 5 2" xfId="15519"/>
    <cellStyle name="SAPBEXHLevel3X 2 3 2 6" xfId="42350"/>
    <cellStyle name="SAPBEXHLevel3X 2 3 2 7" xfId="42351"/>
    <cellStyle name="SAPBEXHLevel3X 2 3 20" xfId="42352"/>
    <cellStyle name="SAPBEXHLevel3X 2 3 21" xfId="42353"/>
    <cellStyle name="SAPBEXHLevel3X 2 3 22" xfId="42354"/>
    <cellStyle name="SAPBEXHLevel3X 2 3 23" xfId="42355"/>
    <cellStyle name="SAPBEXHLevel3X 2 3 24" xfId="42356"/>
    <cellStyle name="SAPBEXHLevel3X 2 3 25" xfId="42357"/>
    <cellStyle name="SAPBEXHLevel3X 2 3 26" xfId="42358"/>
    <cellStyle name="SAPBEXHLevel3X 2 3 27" xfId="48735"/>
    <cellStyle name="SAPBEXHLevel3X 2 3 3" xfId="42359"/>
    <cellStyle name="SAPBEXHLevel3X 2 3 4" xfId="42360"/>
    <cellStyle name="SAPBEXHLevel3X 2 3 5" xfId="42361"/>
    <cellStyle name="SAPBEXHLevel3X 2 3 6" xfId="42362"/>
    <cellStyle name="SAPBEXHLevel3X 2 3 7" xfId="42363"/>
    <cellStyle name="SAPBEXHLevel3X 2 3 8" xfId="42364"/>
    <cellStyle name="SAPBEXHLevel3X 2 3 9" xfId="42365"/>
    <cellStyle name="SAPBEXHLevel3X 2 30" xfId="42366"/>
    <cellStyle name="SAPBEXHLevel3X 2 31" xfId="42367"/>
    <cellStyle name="SAPBEXHLevel3X 2 32" xfId="48736"/>
    <cellStyle name="SAPBEXHLevel3X 2 4" xfId="1137"/>
    <cellStyle name="SAPBEXHLevel3X 2 4 10" xfId="42368"/>
    <cellStyle name="SAPBEXHLevel3X 2 4 11" xfId="42369"/>
    <cellStyle name="SAPBEXHLevel3X 2 4 12" xfId="42370"/>
    <cellStyle name="SAPBEXHLevel3X 2 4 13" xfId="42371"/>
    <cellStyle name="SAPBEXHLevel3X 2 4 14" xfId="42372"/>
    <cellStyle name="SAPBEXHLevel3X 2 4 15" xfId="42373"/>
    <cellStyle name="SAPBEXHLevel3X 2 4 16" xfId="42374"/>
    <cellStyle name="SAPBEXHLevel3X 2 4 17" xfId="42375"/>
    <cellStyle name="SAPBEXHLevel3X 2 4 18" xfId="42376"/>
    <cellStyle name="SAPBEXHLevel3X 2 4 19" xfId="42377"/>
    <cellStyle name="SAPBEXHLevel3X 2 4 2" xfId="2168"/>
    <cellStyle name="SAPBEXHLevel3X 2 4 2 2" xfId="15520"/>
    <cellStyle name="SAPBEXHLevel3X 2 4 2 2 2" xfId="15521"/>
    <cellStyle name="SAPBEXHLevel3X 2 4 2 2 2 2" xfId="15522"/>
    <cellStyle name="SAPBEXHLevel3X 2 4 2 2 2 2 2" xfId="15523"/>
    <cellStyle name="SAPBEXHLevel3X 2 4 2 2 2 3" xfId="15524"/>
    <cellStyle name="SAPBEXHLevel3X 2 4 2 2 3" xfId="15525"/>
    <cellStyle name="SAPBEXHLevel3X 2 4 2 2 3 2" xfId="15526"/>
    <cellStyle name="SAPBEXHLevel3X 2 4 2 2 3 2 2" xfId="15527"/>
    <cellStyle name="SAPBEXHLevel3X 2 4 2 2 4" xfId="15528"/>
    <cellStyle name="SAPBEXHLevel3X 2 4 2 2 4 2" xfId="15529"/>
    <cellStyle name="SAPBEXHLevel3X 2 4 2 3" xfId="15530"/>
    <cellStyle name="SAPBEXHLevel3X 2 4 2 3 2" xfId="15531"/>
    <cellStyle name="SAPBEXHLevel3X 2 4 2 3 2 2" xfId="15532"/>
    <cellStyle name="SAPBEXHLevel3X 2 4 2 3 3" xfId="15533"/>
    <cellStyle name="SAPBEXHLevel3X 2 4 2 4" xfId="15534"/>
    <cellStyle name="SAPBEXHLevel3X 2 4 2 4 2" xfId="15535"/>
    <cellStyle name="SAPBEXHLevel3X 2 4 2 4 2 2" xfId="15536"/>
    <cellStyle name="SAPBEXHLevel3X 2 4 2 5" xfId="15537"/>
    <cellStyle name="SAPBEXHLevel3X 2 4 2 5 2" xfId="15538"/>
    <cellStyle name="SAPBEXHLevel3X 2 4 2 6" xfId="42378"/>
    <cellStyle name="SAPBEXHLevel3X 2 4 2 7" xfId="42379"/>
    <cellStyle name="SAPBEXHLevel3X 2 4 20" xfId="42380"/>
    <cellStyle name="SAPBEXHLevel3X 2 4 21" xfId="42381"/>
    <cellStyle name="SAPBEXHLevel3X 2 4 22" xfId="42382"/>
    <cellStyle name="SAPBEXHLevel3X 2 4 23" xfId="42383"/>
    <cellStyle name="SAPBEXHLevel3X 2 4 24" xfId="42384"/>
    <cellStyle name="SAPBEXHLevel3X 2 4 25" xfId="42385"/>
    <cellStyle name="SAPBEXHLevel3X 2 4 26" xfId="42386"/>
    <cellStyle name="SAPBEXHLevel3X 2 4 27" xfId="48737"/>
    <cellStyle name="SAPBEXHLevel3X 2 4 3" xfId="42387"/>
    <cellStyle name="SAPBEXHLevel3X 2 4 4" xfId="42388"/>
    <cellStyle name="SAPBEXHLevel3X 2 4 5" xfId="42389"/>
    <cellStyle name="SAPBEXHLevel3X 2 4 6" xfId="42390"/>
    <cellStyle name="SAPBEXHLevel3X 2 4 7" xfId="42391"/>
    <cellStyle name="SAPBEXHLevel3X 2 4 8" xfId="42392"/>
    <cellStyle name="SAPBEXHLevel3X 2 4 9" xfId="42393"/>
    <cellStyle name="SAPBEXHLevel3X 2 5" xfId="1138"/>
    <cellStyle name="SAPBEXHLevel3X 2 5 10" xfId="42394"/>
    <cellStyle name="SAPBEXHLevel3X 2 5 11" xfId="42395"/>
    <cellStyle name="SAPBEXHLevel3X 2 5 12" xfId="42396"/>
    <cellStyle name="SAPBEXHLevel3X 2 5 13" xfId="42397"/>
    <cellStyle name="SAPBEXHLevel3X 2 5 14" xfId="42398"/>
    <cellStyle name="SAPBEXHLevel3X 2 5 15" xfId="42399"/>
    <cellStyle name="SAPBEXHLevel3X 2 5 16" xfId="42400"/>
    <cellStyle name="SAPBEXHLevel3X 2 5 17" xfId="42401"/>
    <cellStyle name="SAPBEXHLevel3X 2 5 18" xfId="42402"/>
    <cellStyle name="SAPBEXHLevel3X 2 5 19" xfId="42403"/>
    <cellStyle name="SAPBEXHLevel3X 2 5 2" xfId="2169"/>
    <cellStyle name="SAPBEXHLevel3X 2 5 2 2" xfId="15539"/>
    <cellStyle name="SAPBEXHLevel3X 2 5 2 2 2" xfId="15540"/>
    <cellStyle name="SAPBEXHLevel3X 2 5 2 2 2 2" xfId="15541"/>
    <cellStyle name="SAPBEXHLevel3X 2 5 2 2 2 2 2" xfId="15542"/>
    <cellStyle name="SAPBEXHLevel3X 2 5 2 2 2 3" xfId="15543"/>
    <cellStyle name="SAPBEXHLevel3X 2 5 2 2 3" xfId="15544"/>
    <cellStyle name="SAPBEXHLevel3X 2 5 2 2 3 2" xfId="15545"/>
    <cellStyle name="SAPBEXHLevel3X 2 5 2 2 3 2 2" xfId="15546"/>
    <cellStyle name="SAPBEXHLevel3X 2 5 2 2 4" xfId="15547"/>
    <cellStyle name="SAPBEXHLevel3X 2 5 2 2 4 2" xfId="15548"/>
    <cellStyle name="SAPBEXHLevel3X 2 5 2 3" xfId="15549"/>
    <cellStyle name="SAPBEXHLevel3X 2 5 2 3 2" xfId="15550"/>
    <cellStyle name="SAPBEXHLevel3X 2 5 2 3 2 2" xfId="15551"/>
    <cellStyle name="SAPBEXHLevel3X 2 5 2 3 3" xfId="15552"/>
    <cellStyle name="SAPBEXHLevel3X 2 5 2 4" xfId="15553"/>
    <cellStyle name="SAPBEXHLevel3X 2 5 2 4 2" xfId="15554"/>
    <cellStyle name="SAPBEXHLevel3X 2 5 2 4 2 2" xfId="15555"/>
    <cellStyle name="SAPBEXHLevel3X 2 5 2 5" xfId="15556"/>
    <cellStyle name="SAPBEXHLevel3X 2 5 2 5 2" xfId="15557"/>
    <cellStyle name="SAPBEXHLevel3X 2 5 2 6" xfId="42404"/>
    <cellStyle name="SAPBEXHLevel3X 2 5 2 7" xfId="42405"/>
    <cellStyle name="SAPBEXHLevel3X 2 5 20" xfId="42406"/>
    <cellStyle name="SAPBEXHLevel3X 2 5 21" xfId="42407"/>
    <cellStyle name="SAPBEXHLevel3X 2 5 22" xfId="42408"/>
    <cellStyle name="SAPBEXHLevel3X 2 5 23" xfId="42409"/>
    <cellStyle name="SAPBEXHLevel3X 2 5 24" xfId="42410"/>
    <cellStyle name="SAPBEXHLevel3X 2 5 25" xfId="42411"/>
    <cellStyle name="SAPBEXHLevel3X 2 5 26" xfId="42412"/>
    <cellStyle name="SAPBEXHLevel3X 2 5 27" xfId="48738"/>
    <cellStyle name="SAPBEXHLevel3X 2 5 3" xfId="42413"/>
    <cellStyle name="SAPBEXHLevel3X 2 5 4" xfId="42414"/>
    <cellStyle name="SAPBEXHLevel3X 2 5 5" xfId="42415"/>
    <cellStyle name="SAPBEXHLevel3X 2 5 6" xfId="42416"/>
    <cellStyle name="SAPBEXHLevel3X 2 5 7" xfId="42417"/>
    <cellStyle name="SAPBEXHLevel3X 2 5 8" xfId="42418"/>
    <cellStyle name="SAPBEXHLevel3X 2 5 9" xfId="42419"/>
    <cellStyle name="SAPBEXHLevel3X 2 6" xfId="1139"/>
    <cellStyle name="SAPBEXHLevel3X 2 6 10" xfId="42420"/>
    <cellStyle name="SAPBEXHLevel3X 2 6 11" xfId="42421"/>
    <cellStyle name="SAPBEXHLevel3X 2 6 12" xfId="42422"/>
    <cellStyle name="SAPBEXHLevel3X 2 6 13" xfId="42423"/>
    <cellStyle name="SAPBEXHLevel3X 2 6 14" xfId="42424"/>
    <cellStyle name="SAPBEXHLevel3X 2 6 15" xfId="42425"/>
    <cellStyle name="SAPBEXHLevel3X 2 6 16" xfId="42426"/>
    <cellStyle name="SAPBEXHLevel3X 2 6 17" xfId="42427"/>
    <cellStyle name="SAPBEXHLevel3X 2 6 18" xfId="42428"/>
    <cellStyle name="SAPBEXHLevel3X 2 6 19" xfId="42429"/>
    <cellStyle name="SAPBEXHLevel3X 2 6 2" xfId="2170"/>
    <cellStyle name="SAPBEXHLevel3X 2 6 2 2" xfId="15558"/>
    <cellStyle name="SAPBEXHLevel3X 2 6 2 2 2" xfId="15559"/>
    <cellStyle name="SAPBEXHLevel3X 2 6 2 2 2 2" xfId="15560"/>
    <cellStyle name="SAPBEXHLevel3X 2 6 2 2 2 2 2" xfId="15561"/>
    <cellStyle name="SAPBEXHLevel3X 2 6 2 2 2 3" xfId="15562"/>
    <cellStyle name="SAPBEXHLevel3X 2 6 2 2 3" xfId="15563"/>
    <cellStyle name="SAPBEXHLevel3X 2 6 2 2 3 2" xfId="15564"/>
    <cellStyle name="SAPBEXHLevel3X 2 6 2 2 3 2 2" xfId="15565"/>
    <cellStyle name="SAPBEXHLevel3X 2 6 2 2 4" xfId="15566"/>
    <cellStyle name="SAPBEXHLevel3X 2 6 2 2 4 2" xfId="15567"/>
    <cellStyle name="SAPBEXHLevel3X 2 6 2 3" xfId="15568"/>
    <cellStyle name="SAPBEXHLevel3X 2 6 2 3 2" xfId="15569"/>
    <cellStyle name="SAPBEXHLevel3X 2 6 2 3 2 2" xfId="15570"/>
    <cellStyle name="SAPBEXHLevel3X 2 6 2 3 3" xfId="15571"/>
    <cellStyle name="SAPBEXHLevel3X 2 6 2 4" xfId="15572"/>
    <cellStyle name="SAPBEXHLevel3X 2 6 2 4 2" xfId="15573"/>
    <cellStyle name="SAPBEXHLevel3X 2 6 2 4 2 2" xfId="15574"/>
    <cellStyle name="SAPBEXHLevel3X 2 6 2 5" xfId="15575"/>
    <cellStyle name="SAPBEXHLevel3X 2 6 2 5 2" xfId="15576"/>
    <cellStyle name="SAPBEXHLevel3X 2 6 2 6" xfId="42430"/>
    <cellStyle name="SAPBEXHLevel3X 2 6 2 7" xfId="42431"/>
    <cellStyle name="SAPBEXHLevel3X 2 6 20" xfId="42432"/>
    <cellStyle name="SAPBEXHLevel3X 2 6 21" xfId="42433"/>
    <cellStyle name="SAPBEXHLevel3X 2 6 22" xfId="42434"/>
    <cellStyle name="SAPBEXHLevel3X 2 6 23" xfId="42435"/>
    <cellStyle name="SAPBEXHLevel3X 2 6 24" xfId="42436"/>
    <cellStyle name="SAPBEXHLevel3X 2 6 25" xfId="42437"/>
    <cellStyle name="SAPBEXHLevel3X 2 6 26" xfId="42438"/>
    <cellStyle name="SAPBEXHLevel3X 2 6 27" xfId="48739"/>
    <cellStyle name="SAPBEXHLevel3X 2 6 3" xfId="42439"/>
    <cellStyle name="SAPBEXHLevel3X 2 6 4" xfId="42440"/>
    <cellStyle name="SAPBEXHLevel3X 2 6 5" xfId="42441"/>
    <cellStyle name="SAPBEXHLevel3X 2 6 6" xfId="42442"/>
    <cellStyle name="SAPBEXHLevel3X 2 6 7" xfId="42443"/>
    <cellStyle name="SAPBEXHLevel3X 2 6 8" xfId="42444"/>
    <cellStyle name="SAPBEXHLevel3X 2 6 9" xfId="42445"/>
    <cellStyle name="SAPBEXHLevel3X 2 7" xfId="2171"/>
    <cellStyle name="SAPBEXHLevel3X 2 7 2" xfId="15577"/>
    <cellStyle name="SAPBEXHLevel3X 2 7 2 2" xfId="15578"/>
    <cellStyle name="SAPBEXHLevel3X 2 7 2 2 2" xfId="15579"/>
    <cellStyle name="SAPBEXHLevel3X 2 7 2 2 2 2" xfId="15580"/>
    <cellStyle name="SAPBEXHLevel3X 2 7 2 2 3" xfId="15581"/>
    <cellStyle name="SAPBEXHLevel3X 2 7 2 3" xfId="15582"/>
    <cellStyle name="SAPBEXHLevel3X 2 7 2 3 2" xfId="15583"/>
    <cellStyle name="SAPBEXHLevel3X 2 7 2 3 2 2" xfId="15584"/>
    <cellStyle name="SAPBEXHLevel3X 2 7 2 4" xfId="15585"/>
    <cellStyle name="SAPBEXHLevel3X 2 7 2 4 2" xfId="15586"/>
    <cellStyle name="SAPBEXHLevel3X 2 7 3" xfId="15587"/>
    <cellStyle name="SAPBEXHLevel3X 2 7 3 2" xfId="15588"/>
    <cellStyle name="SAPBEXHLevel3X 2 7 3 2 2" xfId="15589"/>
    <cellStyle name="SAPBEXHLevel3X 2 7 3 3" xfId="15590"/>
    <cellStyle name="SAPBEXHLevel3X 2 7 4" xfId="15591"/>
    <cellStyle name="SAPBEXHLevel3X 2 7 4 2" xfId="15592"/>
    <cellStyle name="SAPBEXHLevel3X 2 7 4 2 2" xfId="15593"/>
    <cellStyle name="SAPBEXHLevel3X 2 7 5" xfId="15594"/>
    <cellStyle name="SAPBEXHLevel3X 2 7 5 2" xfId="15595"/>
    <cellStyle name="SAPBEXHLevel3X 2 7 6" xfId="42446"/>
    <cellStyle name="SAPBEXHLevel3X 2 7 7" xfId="42447"/>
    <cellStyle name="SAPBEXHLevel3X 2 8" xfId="42448"/>
    <cellStyle name="SAPBEXHLevel3X 2 9" xfId="42449"/>
    <cellStyle name="SAPBEXHLevel3X 20" xfId="42450"/>
    <cellStyle name="SAPBEXHLevel3X 21" xfId="42451"/>
    <cellStyle name="SAPBEXHLevel3X 22" xfId="42452"/>
    <cellStyle name="SAPBEXHLevel3X 23" xfId="42453"/>
    <cellStyle name="SAPBEXHLevel3X 24" xfId="42454"/>
    <cellStyle name="SAPBEXHLevel3X 25" xfId="42455"/>
    <cellStyle name="SAPBEXHLevel3X 26" xfId="42456"/>
    <cellStyle name="SAPBEXHLevel3X 27" xfId="42457"/>
    <cellStyle name="SAPBEXHLevel3X 28" xfId="42458"/>
    <cellStyle name="SAPBEXHLevel3X 29" xfId="42459"/>
    <cellStyle name="SAPBEXHLevel3X 3" xfId="1140"/>
    <cellStyle name="SAPBEXHLevel3X 3 10" xfId="42460"/>
    <cellStyle name="SAPBEXHLevel3X 3 11" xfId="42461"/>
    <cellStyle name="SAPBEXHLevel3X 3 12" xfId="42462"/>
    <cellStyle name="SAPBEXHLevel3X 3 13" xfId="42463"/>
    <cellStyle name="SAPBEXHLevel3X 3 14" xfId="42464"/>
    <cellStyle name="SAPBEXHLevel3X 3 15" xfId="42465"/>
    <cellStyle name="SAPBEXHLevel3X 3 16" xfId="42466"/>
    <cellStyle name="SAPBEXHLevel3X 3 17" xfId="42467"/>
    <cellStyle name="SAPBEXHLevel3X 3 18" xfId="42468"/>
    <cellStyle name="SAPBEXHLevel3X 3 19" xfId="42469"/>
    <cellStyle name="SAPBEXHLevel3X 3 2" xfId="2172"/>
    <cellStyle name="SAPBEXHLevel3X 3 2 2" xfId="15596"/>
    <cellStyle name="SAPBEXHLevel3X 3 2 2 2" xfId="15597"/>
    <cellStyle name="SAPBEXHLevel3X 3 2 2 2 2" xfId="15598"/>
    <cellStyle name="SAPBEXHLevel3X 3 2 2 2 2 2" xfId="15599"/>
    <cellStyle name="SAPBEXHLevel3X 3 2 2 2 3" xfId="15600"/>
    <cellStyle name="SAPBEXHLevel3X 3 2 2 3" xfId="15601"/>
    <cellStyle name="SAPBEXHLevel3X 3 2 2 3 2" xfId="15602"/>
    <cellStyle name="SAPBEXHLevel3X 3 2 2 3 2 2" xfId="15603"/>
    <cellStyle name="SAPBEXHLevel3X 3 2 2 4" xfId="15604"/>
    <cellStyle name="SAPBEXHLevel3X 3 2 2 4 2" xfId="15605"/>
    <cellStyle name="SAPBEXHLevel3X 3 2 3" xfId="15606"/>
    <cellStyle name="SAPBEXHLevel3X 3 2 3 2" xfId="15607"/>
    <cellStyle name="SAPBEXHLevel3X 3 2 3 2 2" xfId="15608"/>
    <cellStyle name="SAPBEXHLevel3X 3 2 3 3" xfId="15609"/>
    <cellStyle name="SAPBEXHLevel3X 3 2 4" xfId="15610"/>
    <cellStyle name="SAPBEXHLevel3X 3 2 4 2" xfId="15611"/>
    <cellStyle name="SAPBEXHLevel3X 3 2 4 2 2" xfId="15612"/>
    <cellStyle name="SAPBEXHLevel3X 3 2 5" xfId="15613"/>
    <cellStyle name="SAPBEXHLevel3X 3 2 5 2" xfId="15614"/>
    <cellStyle name="SAPBEXHLevel3X 3 2 6" xfId="42470"/>
    <cellStyle name="SAPBEXHLevel3X 3 2 7" xfId="42471"/>
    <cellStyle name="SAPBEXHLevel3X 3 20" xfId="42472"/>
    <cellStyle name="SAPBEXHLevel3X 3 21" xfId="42473"/>
    <cellStyle name="SAPBEXHLevel3X 3 22" xfId="42474"/>
    <cellStyle name="SAPBEXHLevel3X 3 23" xfId="42475"/>
    <cellStyle name="SAPBEXHLevel3X 3 24" xfId="42476"/>
    <cellStyle name="SAPBEXHLevel3X 3 25" xfId="42477"/>
    <cellStyle name="SAPBEXHLevel3X 3 26" xfId="42478"/>
    <cellStyle name="SAPBEXHLevel3X 3 27" xfId="48740"/>
    <cellStyle name="SAPBEXHLevel3X 3 3" xfId="42479"/>
    <cellStyle name="SAPBEXHLevel3X 3 4" xfId="42480"/>
    <cellStyle name="SAPBEXHLevel3X 3 5" xfId="42481"/>
    <cellStyle name="SAPBEXHLevel3X 3 6" xfId="42482"/>
    <cellStyle name="SAPBEXHLevel3X 3 7" xfId="42483"/>
    <cellStyle name="SAPBEXHLevel3X 3 8" xfId="42484"/>
    <cellStyle name="SAPBEXHLevel3X 3 9" xfId="42485"/>
    <cellStyle name="SAPBEXHLevel3X 30" xfId="42486"/>
    <cellStyle name="SAPBEXHLevel3X 31" xfId="42487"/>
    <cellStyle name="SAPBEXHLevel3X 32" xfId="42488"/>
    <cellStyle name="SAPBEXHLevel3X 33" xfId="42489"/>
    <cellStyle name="SAPBEXHLevel3X 34" xfId="48741"/>
    <cellStyle name="SAPBEXHLevel3X 4" xfId="1141"/>
    <cellStyle name="SAPBEXHLevel3X 4 10" xfId="42490"/>
    <cellStyle name="SAPBEXHLevel3X 4 11" xfId="42491"/>
    <cellStyle name="SAPBEXHLevel3X 4 12" xfId="42492"/>
    <cellStyle name="SAPBEXHLevel3X 4 13" xfId="42493"/>
    <cellStyle name="SAPBEXHLevel3X 4 14" xfId="42494"/>
    <cellStyle name="SAPBEXHLevel3X 4 15" xfId="42495"/>
    <cellStyle name="SAPBEXHLevel3X 4 16" xfId="42496"/>
    <cellStyle name="SAPBEXHLevel3X 4 17" xfId="42497"/>
    <cellStyle name="SAPBEXHLevel3X 4 18" xfId="42498"/>
    <cellStyle name="SAPBEXHLevel3X 4 19" xfId="42499"/>
    <cellStyle name="SAPBEXHLevel3X 4 2" xfId="2173"/>
    <cellStyle name="SAPBEXHLevel3X 4 2 2" xfId="15615"/>
    <cellStyle name="SAPBEXHLevel3X 4 2 2 2" xfId="15616"/>
    <cellStyle name="SAPBEXHLevel3X 4 2 2 2 2" xfId="15617"/>
    <cellStyle name="SAPBEXHLevel3X 4 2 2 2 2 2" xfId="15618"/>
    <cellStyle name="SAPBEXHLevel3X 4 2 2 2 3" xfId="15619"/>
    <cellStyle name="SAPBEXHLevel3X 4 2 2 3" xfId="15620"/>
    <cellStyle name="SAPBEXHLevel3X 4 2 2 3 2" xfId="15621"/>
    <cellStyle name="SAPBEXHLevel3X 4 2 2 3 2 2" xfId="15622"/>
    <cellStyle name="SAPBEXHLevel3X 4 2 2 4" xfId="15623"/>
    <cellStyle name="SAPBEXHLevel3X 4 2 2 4 2" xfId="15624"/>
    <cellStyle name="SAPBEXHLevel3X 4 2 3" xfId="15625"/>
    <cellStyle name="SAPBEXHLevel3X 4 2 3 2" xfId="15626"/>
    <cellStyle name="SAPBEXHLevel3X 4 2 3 2 2" xfId="15627"/>
    <cellStyle name="SAPBEXHLevel3X 4 2 3 3" xfId="15628"/>
    <cellStyle name="SAPBEXHLevel3X 4 2 4" xfId="15629"/>
    <cellStyle name="SAPBEXHLevel3X 4 2 4 2" xfId="15630"/>
    <cellStyle name="SAPBEXHLevel3X 4 2 4 2 2" xfId="15631"/>
    <cellStyle name="SAPBEXHLevel3X 4 2 5" xfId="15632"/>
    <cellStyle name="SAPBEXHLevel3X 4 2 5 2" xfId="15633"/>
    <cellStyle name="SAPBEXHLevel3X 4 2 6" xfId="42500"/>
    <cellStyle name="SAPBEXHLevel3X 4 2 7" xfId="42501"/>
    <cellStyle name="SAPBEXHLevel3X 4 20" xfId="42502"/>
    <cellStyle name="SAPBEXHLevel3X 4 21" xfId="42503"/>
    <cellStyle name="SAPBEXHLevel3X 4 22" xfId="42504"/>
    <cellStyle name="SAPBEXHLevel3X 4 23" xfId="42505"/>
    <cellStyle name="SAPBEXHLevel3X 4 24" xfId="42506"/>
    <cellStyle name="SAPBEXHLevel3X 4 25" xfId="42507"/>
    <cellStyle name="SAPBEXHLevel3X 4 26" xfId="42508"/>
    <cellStyle name="SAPBEXHLevel3X 4 27" xfId="48742"/>
    <cellStyle name="SAPBEXHLevel3X 4 3" xfId="42509"/>
    <cellStyle name="SAPBEXHLevel3X 4 4" xfId="42510"/>
    <cellStyle name="SAPBEXHLevel3X 4 5" xfId="42511"/>
    <cellStyle name="SAPBEXHLevel3X 4 6" xfId="42512"/>
    <cellStyle name="SAPBEXHLevel3X 4 7" xfId="42513"/>
    <cellStyle name="SAPBEXHLevel3X 4 8" xfId="42514"/>
    <cellStyle name="SAPBEXHLevel3X 4 9" xfId="42515"/>
    <cellStyle name="SAPBEXHLevel3X 5" xfId="1142"/>
    <cellStyle name="SAPBEXHLevel3X 5 10" xfId="42516"/>
    <cellStyle name="SAPBEXHLevel3X 5 11" xfId="42517"/>
    <cellStyle name="SAPBEXHLevel3X 5 12" xfId="42518"/>
    <cellStyle name="SAPBEXHLevel3X 5 13" xfId="42519"/>
    <cellStyle name="SAPBEXHLevel3X 5 14" xfId="42520"/>
    <cellStyle name="SAPBEXHLevel3X 5 15" xfId="42521"/>
    <cellStyle name="SAPBEXHLevel3X 5 16" xfId="42522"/>
    <cellStyle name="SAPBEXHLevel3X 5 17" xfId="42523"/>
    <cellStyle name="SAPBEXHLevel3X 5 18" xfId="42524"/>
    <cellStyle name="SAPBEXHLevel3X 5 19" xfId="42525"/>
    <cellStyle name="SAPBEXHLevel3X 5 2" xfId="2174"/>
    <cellStyle name="SAPBEXHLevel3X 5 2 2" xfId="15634"/>
    <cellStyle name="SAPBEXHLevel3X 5 2 2 2" xfId="15635"/>
    <cellStyle name="SAPBEXHLevel3X 5 2 2 2 2" xfId="15636"/>
    <cellStyle name="SAPBEXHLevel3X 5 2 2 2 2 2" xfId="15637"/>
    <cellStyle name="SAPBEXHLevel3X 5 2 2 2 3" xfId="15638"/>
    <cellStyle name="SAPBEXHLevel3X 5 2 2 3" xfId="15639"/>
    <cellStyle name="SAPBEXHLevel3X 5 2 2 3 2" xfId="15640"/>
    <cellStyle name="SAPBEXHLevel3X 5 2 2 3 2 2" xfId="15641"/>
    <cellStyle name="SAPBEXHLevel3X 5 2 2 4" xfId="15642"/>
    <cellStyle name="SAPBEXHLevel3X 5 2 2 4 2" xfId="15643"/>
    <cellStyle name="SAPBEXHLevel3X 5 2 3" xfId="15644"/>
    <cellStyle name="SAPBEXHLevel3X 5 2 3 2" xfId="15645"/>
    <cellStyle name="SAPBEXHLevel3X 5 2 3 2 2" xfId="15646"/>
    <cellStyle name="SAPBEXHLevel3X 5 2 3 3" xfId="15647"/>
    <cellStyle name="SAPBEXHLevel3X 5 2 4" xfId="15648"/>
    <cellStyle name="SAPBEXHLevel3X 5 2 4 2" xfId="15649"/>
    <cellStyle name="SAPBEXHLevel3X 5 2 4 2 2" xfId="15650"/>
    <cellStyle name="SAPBEXHLevel3X 5 2 5" xfId="15651"/>
    <cellStyle name="SAPBEXHLevel3X 5 2 5 2" xfId="15652"/>
    <cellStyle name="SAPBEXHLevel3X 5 2 6" xfId="42526"/>
    <cellStyle name="SAPBEXHLevel3X 5 2 7" xfId="42527"/>
    <cellStyle name="SAPBEXHLevel3X 5 20" xfId="42528"/>
    <cellStyle name="SAPBEXHLevel3X 5 21" xfId="42529"/>
    <cellStyle name="SAPBEXHLevel3X 5 22" xfId="42530"/>
    <cellStyle name="SAPBEXHLevel3X 5 23" xfId="42531"/>
    <cellStyle name="SAPBEXHLevel3X 5 24" xfId="42532"/>
    <cellStyle name="SAPBEXHLevel3X 5 25" xfId="42533"/>
    <cellStyle name="SAPBEXHLevel3X 5 26" xfId="42534"/>
    <cellStyle name="SAPBEXHLevel3X 5 27" xfId="48743"/>
    <cellStyle name="SAPBEXHLevel3X 5 3" xfId="42535"/>
    <cellStyle name="SAPBEXHLevel3X 5 4" xfId="42536"/>
    <cellStyle name="SAPBEXHLevel3X 5 5" xfId="42537"/>
    <cellStyle name="SAPBEXHLevel3X 5 6" xfId="42538"/>
    <cellStyle name="SAPBEXHLevel3X 5 7" xfId="42539"/>
    <cellStyle name="SAPBEXHLevel3X 5 8" xfId="42540"/>
    <cellStyle name="SAPBEXHLevel3X 5 9" xfId="42541"/>
    <cellStyle name="SAPBEXHLevel3X 6" xfId="1143"/>
    <cellStyle name="SAPBEXHLevel3X 6 10" xfId="42542"/>
    <cellStyle name="SAPBEXHLevel3X 6 11" xfId="42543"/>
    <cellStyle name="SAPBEXHLevel3X 6 12" xfId="42544"/>
    <cellStyle name="SAPBEXHLevel3X 6 13" xfId="42545"/>
    <cellStyle name="SAPBEXHLevel3X 6 14" xfId="42546"/>
    <cellStyle name="SAPBEXHLevel3X 6 15" xfId="42547"/>
    <cellStyle name="SAPBEXHLevel3X 6 16" xfId="42548"/>
    <cellStyle name="SAPBEXHLevel3X 6 17" xfId="42549"/>
    <cellStyle name="SAPBEXHLevel3X 6 18" xfId="42550"/>
    <cellStyle name="SAPBEXHLevel3X 6 19" xfId="42551"/>
    <cellStyle name="SAPBEXHLevel3X 6 2" xfId="2175"/>
    <cellStyle name="SAPBEXHLevel3X 6 2 2" xfId="15653"/>
    <cellStyle name="SAPBEXHLevel3X 6 2 2 2" xfId="15654"/>
    <cellStyle name="SAPBEXHLevel3X 6 2 2 2 2" xfId="15655"/>
    <cellStyle name="SAPBEXHLevel3X 6 2 2 2 2 2" xfId="15656"/>
    <cellStyle name="SAPBEXHLevel3X 6 2 2 2 3" xfId="15657"/>
    <cellStyle name="SAPBEXHLevel3X 6 2 2 3" xfId="15658"/>
    <cellStyle name="SAPBEXHLevel3X 6 2 2 3 2" xfId="15659"/>
    <cellStyle name="SAPBEXHLevel3X 6 2 2 3 2 2" xfId="15660"/>
    <cellStyle name="SAPBEXHLevel3X 6 2 2 4" xfId="15661"/>
    <cellStyle name="SAPBEXHLevel3X 6 2 2 4 2" xfId="15662"/>
    <cellStyle name="SAPBEXHLevel3X 6 2 3" xfId="15663"/>
    <cellStyle name="SAPBEXHLevel3X 6 2 3 2" xfId="15664"/>
    <cellStyle name="SAPBEXHLevel3X 6 2 3 2 2" xfId="15665"/>
    <cellStyle name="SAPBEXHLevel3X 6 2 3 3" xfId="15666"/>
    <cellStyle name="SAPBEXHLevel3X 6 2 4" xfId="15667"/>
    <cellStyle name="SAPBEXHLevel3X 6 2 4 2" xfId="15668"/>
    <cellStyle name="SAPBEXHLevel3X 6 2 4 2 2" xfId="15669"/>
    <cellStyle name="SAPBEXHLevel3X 6 2 5" xfId="15670"/>
    <cellStyle name="SAPBEXHLevel3X 6 2 5 2" xfId="15671"/>
    <cellStyle name="SAPBEXHLevel3X 6 2 6" xfId="42552"/>
    <cellStyle name="SAPBEXHLevel3X 6 2 7" xfId="42553"/>
    <cellStyle name="SAPBEXHLevel3X 6 20" xfId="42554"/>
    <cellStyle name="SAPBEXHLevel3X 6 21" xfId="42555"/>
    <cellStyle name="SAPBEXHLevel3X 6 22" xfId="42556"/>
    <cellStyle name="SAPBEXHLevel3X 6 23" xfId="42557"/>
    <cellStyle name="SAPBEXHLevel3X 6 24" xfId="42558"/>
    <cellStyle name="SAPBEXHLevel3X 6 25" xfId="42559"/>
    <cellStyle name="SAPBEXHLevel3X 6 26" xfId="42560"/>
    <cellStyle name="SAPBEXHLevel3X 6 27" xfId="48744"/>
    <cellStyle name="SAPBEXHLevel3X 6 3" xfId="42561"/>
    <cellStyle name="SAPBEXHLevel3X 6 4" xfId="42562"/>
    <cellStyle name="SAPBEXHLevel3X 6 5" xfId="42563"/>
    <cellStyle name="SAPBEXHLevel3X 6 6" xfId="42564"/>
    <cellStyle name="SAPBEXHLevel3X 6 7" xfId="42565"/>
    <cellStyle name="SAPBEXHLevel3X 6 8" xfId="42566"/>
    <cellStyle name="SAPBEXHLevel3X 6 9" xfId="42567"/>
    <cellStyle name="SAPBEXHLevel3X 7" xfId="1144"/>
    <cellStyle name="SAPBEXHLevel3X 7 10" xfId="42568"/>
    <cellStyle name="SAPBEXHLevel3X 7 11" xfId="42569"/>
    <cellStyle name="SAPBEXHLevel3X 7 12" xfId="42570"/>
    <cellStyle name="SAPBEXHLevel3X 7 13" xfId="42571"/>
    <cellStyle name="SAPBEXHLevel3X 7 14" xfId="42572"/>
    <cellStyle name="SAPBEXHLevel3X 7 15" xfId="42573"/>
    <cellStyle name="SAPBEXHLevel3X 7 16" xfId="42574"/>
    <cellStyle name="SAPBEXHLevel3X 7 17" xfId="42575"/>
    <cellStyle name="SAPBEXHLevel3X 7 18" xfId="42576"/>
    <cellStyle name="SAPBEXHLevel3X 7 19" xfId="42577"/>
    <cellStyle name="SAPBEXHLevel3X 7 2" xfId="2176"/>
    <cellStyle name="SAPBEXHLevel3X 7 2 2" xfId="15672"/>
    <cellStyle name="SAPBEXHLevel3X 7 2 2 2" xfId="15673"/>
    <cellStyle name="SAPBEXHLevel3X 7 2 2 2 2" xfId="15674"/>
    <cellStyle name="SAPBEXHLevel3X 7 2 2 2 2 2" xfId="15675"/>
    <cellStyle name="SAPBEXHLevel3X 7 2 2 2 3" xfId="15676"/>
    <cellStyle name="SAPBEXHLevel3X 7 2 2 3" xfId="15677"/>
    <cellStyle name="SAPBEXHLevel3X 7 2 2 3 2" xfId="15678"/>
    <cellStyle name="SAPBEXHLevel3X 7 2 2 3 2 2" xfId="15679"/>
    <cellStyle name="SAPBEXHLevel3X 7 2 2 4" xfId="15680"/>
    <cellStyle name="SAPBEXHLevel3X 7 2 2 4 2" xfId="15681"/>
    <cellStyle name="SAPBEXHLevel3X 7 2 3" xfId="15682"/>
    <cellStyle name="SAPBEXHLevel3X 7 2 3 2" xfId="15683"/>
    <cellStyle name="SAPBEXHLevel3X 7 2 3 2 2" xfId="15684"/>
    <cellStyle name="SAPBEXHLevel3X 7 2 3 3" xfId="15685"/>
    <cellStyle name="SAPBEXHLevel3X 7 2 4" xfId="15686"/>
    <cellStyle name="SAPBEXHLevel3X 7 2 4 2" xfId="15687"/>
    <cellStyle name="SAPBEXHLevel3X 7 2 4 2 2" xfId="15688"/>
    <cellStyle name="SAPBEXHLevel3X 7 2 5" xfId="15689"/>
    <cellStyle name="SAPBEXHLevel3X 7 2 5 2" xfId="15690"/>
    <cellStyle name="SAPBEXHLevel3X 7 2 6" xfId="42578"/>
    <cellStyle name="SAPBEXHLevel3X 7 2 7" xfId="42579"/>
    <cellStyle name="SAPBEXHLevel3X 7 20" xfId="42580"/>
    <cellStyle name="SAPBEXHLevel3X 7 21" xfId="42581"/>
    <cellStyle name="SAPBEXHLevel3X 7 22" xfId="42582"/>
    <cellStyle name="SAPBEXHLevel3X 7 23" xfId="42583"/>
    <cellStyle name="SAPBEXHLevel3X 7 24" xfId="42584"/>
    <cellStyle name="SAPBEXHLevel3X 7 25" xfId="42585"/>
    <cellStyle name="SAPBEXHLevel3X 7 26" xfId="42586"/>
    <cellStyle name="SAPBEXHLevel3X 7 27" xfId="48745"/>
    <cellStyle name="SAPBEXHLevel3X 7 3" xfId="42587"/>
    <cellStyle name="SAPBEXHLevel3X 7 4" xfId="42588"/>
    <cellStyle name="SAPBEXHLevel3X 7 5" xfId="42589"/>
    <cellStyle name="SAPBEXHLevel3X 7 6" xfId="42590"/>
    <cellStyle name="SAPBEXHLevel3X 7 7" xfId="42591"/>
    <cellStyle name="SAPBEXHLevel3X 7 8" xfId="42592"/>
    <cellStyle name="SAPBEXHLevel3X 7 9" xfId="42593"/>
    <cellStyle name="SAPBEXHLevel3X 8" xfId="1134"/>
    <cellStyle name="SAPBEXHLevel3X 8 10" xfId="42594"/>
    <cellStyle name="SAPBEXHLevel3X 8 11" xfId="42595"/>
    <cellStyle name="SAPBEXHLevel3X 8 12" xfId="42596"/>
    <cellStyle name="SAPBEXHLevel3X 8 13" xfId="42597"/>
    <cellStyle name="SAPBEXHLevel3X 8 14" xfId="42598"/>
    <cellStyle name="SAPBEXHLevel3X 8 15" xfId="42599"/>
    <cellStyle name="SAPBEXHLevel3X 8 16" xfId="42600"/>
    <cellStyle name="SAPBEXHLevel3X 8 17" xfId="42601"/>
    <cellStyle name="SAPBEXHLevel3X 8 18" xfId="42602"/>
    <cellStyle name="SAPBEXHLevel3X 8 19" xfId="42603"/>
    <cellStyle name="SAPBEXHLevel3X 8 2" xfId="2177"/>
    <cellStyle name="SAPBEXHLevel3X 8 2 2" xfId="15691"/>
    <cellStyle name="SAPBEXHLevel3X 8 2 2 2" xfId="15692"/>
    <cellStyle name="SAPBEXHLevel3X 8 2 2 2 2" xfId="15693"/>
    <cellStyle name="SAPBEXHLevel3X 8 2 2 2 2 2" xfId="15694"/>
    <cellStyle name="SAPBEXHLevel3X 8 2 2 2 3" xfId="15695"/>
    <cellStyle name="SAPBEXHLevel3X 8 2 2 3" xfId="15696"/>
    <cellStyle name="SAPBEXHLevel3X 8 2 2 3 2" xfId="15697"/>
    <cellStyle name="SAPBEXHLevel3X 8 2 2 3 2 2" xfId="15698"/>
    <cellStyle name="SAPBEXHLevel3X 8 2 2 4" xfId="15699"/>
    <cellStyle name="SAPBEXHLevel3X 8 2 2 4 2" xfId="15700"/>
    <cellStyle name="SAPBEXHLevel3X 8 2 3" xfId="15701"/>
    <cellStyle name="SAPBEXHLevel3X 8 2 3 2" xfId="15702"/>
    <cellStyle name="SAPBEXHLevel3X 8 2 3 2 2" xfId="15703"/>
    <cellStyle name="SAPBEXHLevel3X 8 2 3 3" xfId="15704"/>
    <cellStyle name="SAPBEXHLevel3X 8 2 4" xfId="15705"/>
    <cellStyle name="SAPBEXHLevel3X 8 2 4 2" xfId="15706"/>
    <cellStyle name="SAPBEXHLevel3X 8 2 4 2 2" xfId="15707"/>
    <cellStyle name="SAPBEXHLevel3X 8 2 5" xfId="15708"/>
    <cellStyle name="SAPBEXHLevel3X 8 2 5 2" xfId="15709"/>
    <cellStyle name="SAPBEXHLevel3X 8 2 6" xfId="42604"/>
    <cellStyle name="SAPBEXHLevel3X 8 2 7" xfId="42605"/>
    <cellStyle name="SAPBEXHLevel3X 8 20" xfId="42606"/>
    <cellStyle name="SAPBEXHLevel3X 8 21" xfId="42607"/>
    <cellStyle name="SAPBEXHLevel3X 8 22" xfId="42608"/>
    <cellStyle name="SAPBEXHLevel3X 8 23" xfId="42609"/>
    <cellStyle name="SAPBEXHLevel3X 8 24" xfId="42610"/>
    <cellStyle name="SAPBEXHLevel3X 8 25" xfId="42611"/>
    <cellStyle name="SAPBEXHLevel3X 8 26" xfId="42612"/>
    <cellStyle name="SAPBEXHLevel3X 8 27" xfId="48746"/>
    <cellStyle name="SAPBEXHLevel3X 8 3" xfId="15710"/>
    <cellStyle name="SAPBEXHLevel3X 8 4" xfId="42613"/>
    <cellStyle name="SAPBEXHLevel3X 8 5" xfId="42614"/>
    <cellStyle name="SAPBEXHLevel3X 8 6" xfId="42615"/>
    <cellStyle name="SAPBEXHLevel3X 8 7" xfId="42616"/>
    <cellStyle name="SAPBEXHLevel3X 8 8" xfId="42617"/>
    <cellStyle name="SAPBEXHLevel3X 8 9" xfId="42618"/>
    <cellStyle name="SAPBEXHLevel3X 9" xfId="2178"/>
    <cellStyle name="SAPBEXHLevel3X 9 2" xfId="2179"/>
    <cellStyle name="SAPBEXHLevel3X 9 2 2" xfId="15711"/>
    <cellStyle name="SAPBEXHLevel3X 9 2 2 2" xfId="15712"/>
    <cellStyle name="SAPBEXHLevel3X 9 2 2 2 2" xfId="15713"/>
    <cellStyle name="SAPBEXHLevel3X 9 2 2 3" xfId="15714"/>
    <cellStyle name="SAPBEXHLevel3X 9 2 3" xfId="15715"/>
    <cellStyle name="SAPBEXHLevel3X 9 2 3 2" xfId="15716"/>
    <cellStyle name="SAPBEXHLevel3X 9 2 3 2 2" xfId="15717"/>
    <cellStyle name="SAPBEXHLevel3X 9 2 4" xfId="15718"/>
    <cellStyle name="SAPBEXHLevel3X 9 2 4 2" xfId="15719"/>
    <cellStyle name="SAPBEXHLevel3X 9 3" xfId="15720"/>
    <cellStyle name="SAPBEXHLevel3X 9 3 2" xfId="15721"/>
    <cellStyle name="SAPBEXHLevel3X 9 3 2 2" xfId="15722"/>
    <cellStyle name="SAPBEXHLevel3X 9 3 2 2 2" xfId="15723"/>
    <cellStyle name="SAPBEXHLevel3X 9 3 2 3" xfId="15724"/>
    <cellStyle name="SAPBEXHLevel3X 9 3 3" xfId="15725"/>
    <cellStyle name="SAPBEXHLevel3X 9 3 3 2" xfId="15726"/>
    <cellStyle name="SAPBEXHLevel3X 9 3 3 2 2" xfId="15727"/>
    <cellStyle name="SAPBEXHLevel3X 9 3 4" xfId="15728"/>
    <cellStyle name="SAPBEXHLevel3X 9 3 4 2" xfId="15729"/>
    <cellStyle name="SAPBEXHLevel3X 9 3 5" xfId="42619"/>
    <cellStyle name="SAPBEXHLevel3X 9 4" xfId="15730"/>
    <cellStyle name="SAPBEXHLevel3X 9 4 2" xfId="15731"/>
    <cellStyle name="SAPBEXHLevel3X 9 4 2 2" xfId="15732"/>
    <cellStyle name="SAPBEXHLevel3X 9 4 2 2 2" xfId="15733"/>
    <cellStyle name="SAPBEXHLevel3X 9 4 3" xfId="15734"/>
    <cellStyle name="SAPBEXHLevel3X 9 4 3 2" xfId="15735"/>
    <cellStyle name="SAPBEXHLevel3X 9 5" xfId="15736"/>
    <cellStyle name="SAPBEXHLevel3X 9 5 2" xfId="15737"/>
    <cellStyle name="SAPBEXHLevel3X 9 5 2 2" xfId="15738"/>
    <cellStyle name="SAPBEXHLevel3X 9 5 3" xfId="15739"/>
    <cellStyle name="SAPBEXHLevel3X 9 6" xfId="15740"/>
    <cellStyle name="SAPBEXHLevel3X 9 6 2" xfId="15741"/>
    <cellStyle name="SAPBEXHLevel3X 9 6 2 2" xfId="15742"/>
    <cellStyle name="SAPBEXHLevel3X 9 7" xfId="15743"/>
    <cellStyle name="SAPBEXHLevel3X 9 7 2" xfId="15744"/>
    <cellStyle name="SAPBEXHLevel3X 9 8" xfId="48747"/>
    <cellStyle name="SAPBEXinputData" xfId="145"/>
    <cellStyle name="SAPBEXinputData 2" xfId="2180"/>
    <cellStyle name="SAPBEXinputData 2 2" xfId="42620"/>
    <cellStyle name="SAPBEXinputData 3" xfId="42621"/>
    <cellStyle name="SAPBEXItemHeader" xfId="146"/>
    <cellStyle name="SAPBEXItemHeader 10" xfId="42622"/>
    <cellStyle name="SAPBEXItemHeader 11" xfId="42623"/>
    <cellStyle name="SAPBEXItemHeader 12" xfId="42624"/>
    <cellStyle name="SAPBEXItemHeader 13" xfId="42625"/>
    <cellStyle name="SAPBEXItemHeader 14" xfId="42626"/>
    <cellStyle name="SAPBEXItemHeader 15" xfId="42627"/>
    <cellStyle name="SAPBEXItemHeader 16" xfId="42628"/>
    <cellStyle name="SAPBEXItemHeader 17" xfId="42629"/>
    <cellStyle name="SAPBEXItemHeader 18" xfId="42630"/>
    <cellStyle name="SAPBEXItemHeader 19" xfId="42631"/>
    <cellStyle name="SAPBEXItemHeader 2" xfId="550"/>
    <cellStyle name="SAPBEXItemHeader 2 10" xfId="42632"/>
    <cellStyle name="SAPBEXItemHeader 2 11" xfId="42633"/>
    <cellStyle name="SAPBEXItemHeader 2 12" xfId="42634"/>
    <cellStyle name="SAPBEXItemHeader 2 13" xfId="42635"/>
    <cellStyle name="SAPBEXItemHeader 2 14" xfId="42636"/>
    <cellStyle name="SAPBEXItemHeader 2 15" xfId="42637"/>
    <cellStyle name="SAPBEXItemHeader 2 16" xfId="42638"/>
    <cellStyle name="SAPBEXItemHeader 2 17" xfId="42639"/>
    <cellStyle name="SAPBEXItemHeader 2 18" xfId="42640"/>
    <cellStyle name="SAPBEXItemHeader 2 19" xfId="42641"/>
    <cellStyle name="SAPBEXItemHeader 2 2" xfId="1145"/>
    <cellStyle name="SAPBEXItemHeader 2 2 10" xfId="42642"/>
    <cellStyle name="SAPBEXItemHeader 2 2 11" xfId="42643"/>
    <cellStyle name="SAPBEXItemHeader 2 2 12" xfId="42644"/>
    <cellStyle name="SAPBEXItemHeader 2 2 13" xfId="42645"/>
    <cellStyle name="SAPBEXItemHeader 2 2 14" xfId="42646"/>
    <cellStyle name="SAPBEXItemHeader 2 2 15" xfId="42647"/>
    <cellStyle name="SAPBEXItemHeader 2 2 16" xfId="42648"/>
    <cellStyle name="SAPBEXItemHeader 2 2 17" xfId="42649"/>
    <cellStyle name="SAPBEXItemHeader 2 2 18" xfId="42650"/>
    <cellStyle name="SAPBEXItemHeader 2 2 19" xfId="42651"/>
    <cellStyle name="SAPBEXItemHeader 2 2 2" xfId="2181"/>
    <cellStyle name="SAPBEXItemHeader 2 2 2 2" xfId="15745"/>
    <cellStyle name="SAPBEXItemHeader 2 2 2 2 2" xfId="15746"/>
    <cellStyle name="SAPBEXItemHeader 2 2 2 2 2 2" xfId="15747"/>
    <cellStyle name="SAPBEXItemHeader 2 2 2 2 2 2 2" xfId="15748"/>
    <cellStyle name="SAPBEXItemHeader 2 2 2 2 2 3" xfId="15749"/>
    <cellStyle name="SAPBEXItemHeader 2 2 2 2 3" xfId="15750"/>
    <cellStyle name="SAPBEXItemHeader 2 2 2 2 3 2" xfId="15751"/>
    <cellStyle name="SAPBEXItemHeader 2 2 2 2 3 2 2" xfId="15752"/>
    <cellStyle name="SAPBEXItemHeader 2 2 2 2 4" xfId="15753"/>
    <cellStyle name="SAPBEXItemHeader 2 2 2 2 4 2" xfId="15754"/>
    <cellStyle name="SAPBEXItemHeader 2 2 2 3" xfId="15755"/>
    <cellStyle name="SAPBEXItemHeader 2 2 2 3 2" xfId="15756"/>
    <cellStyle name="SAPBEXItemHeader 2 2 2 3 2 2" xfId="15757"/>
    <cellStyle name="SAPBEXItemHeader 2 2 2 3 3" xfId="15758"/>
    <cellStyle name="SAPBEXItemHeader 2 2 2 4" xfId="15759"/>
    <cellStyle name="SAPBEXItemHeader 2 2 2 4 2" xfId="15760"/>
    <cellStyle name="SAPBEXItemHeader 2 2 2 4 2 2" xfId="15761"/>
    <cellStyle name="SAPBEXItemHeader 2 2 2 5" xfId="15762"/>
    <cellStyle name="SAPBEXItemHeader 2 2 2 5 2" xfId="15763"/>
    <cellStyle name="SAPBEXItemHeader 2 2 2 6" xfId="42652"/>
    <cellStyle name="SAPBEXItemHeader 2 2 2 7" xfId="42653"/>
    <cellStyle name="SAPBEXItemHeader 2 2 20" xfId="42654"/>
    <cellStyle name="SAPBEXItemHeader 2 2 21" xfId="42655"/>
    <cellStyle name="SAPBEXItemHeader 2 2 22" xfId="42656"/>
    <cellStyle name="SAPBEXItemHeader 2 2 23" xfId="42657"/>
    <cellStyle name="SAPBEXItemHeader 2 2 24" xfId="42658"/>
    <cellStyle name="SAPBEXItemHeader 2 2 25" xfId="42659"/>
    <cellStyle name="SAPBEXItemHeader 2 2 26" xfId="42660"/>
    <cellStyle name="SAPBEXItemHeader 2 2 27" xfId="48748"/>
    <cellStyle name="SAPBEXItemHeader 2 2 3" xfId="42661"/>
    <cellStyle name="SAPBEXItemHeader 2 2 4" xfId="42662"/>
    <cellStyle name="SAPBEXItemHeader 2 2 5" xfId="42663"/>
    <cellStyle name="SAPBEXItemHeader 2 2 6" xfId="42664"/>
    <cellStyle name="SAPBEXItemHeader 2 2 7" xfId="42665"/>
    <cellStyle name="SAPBEXItemHeader 2 2 8" xfId="42666"/>
    <cellStyle name="SAPBEXItemHeader 2 2 9" xfId="42667"/>
    <cellStyle name="SAPBEXItemHeader 2 20" xfId="42668"/>
    <cellStyle name="SAPBEXItemHeader 2 21" xfId="42669"/>
    <cellStyle name="SAPBEXItemHeader 2 22" xfId="42670"/>
    <cellStyle name="SAPBEXItemHeader 2 23" xfId="42671"/>
    <cellStyle name="SAPBEXItemHeader 2 24" xfId="42672"/>
    <cellStyle name="SAPBEXItemHeader 2 25" xfId="42673"/>
    <cellStyle name="SAPBEXItemHeader 2 26" xfId="42674"/>
    <cellStyle name="SAPBEXItemHeader 2 27" xfId="42675"/>
    <cellStyle name="SAPBEXItemHeader 2 28" xfId="42676"/>
    <cellStyle name="SAPBEXItemHeader 2 29" xfId="42677"/>
    <cellStyle name="SAPBEXItemHeader 2 3" xfId="1146"/>
    <cellStyle name="SAPBEXItemHeader 2 3 10" xfId="42678"/>
    <cellStyle name="SAPBEXItemHeader 2 3 11" xfId="42679"/>
    <cellStyle name="SAPBEXItemHeader 2 3 12" xfId="42680"/>
    <cellStyle name="SAPBEXItemHeader 2 3 13" xfId="42681"/>
    <cellStyle name="SAPBEXItemHeader 2 3 14" xfId="42682"/>
    <cellStyle name="SAPBEXItemHeader 2 3 15" xfId="42683"/>
    <cellStyle name="SAPBEXItemHeader 2 3 16" xfId="42684"/>
    <cellStyle name="SAPBEXItemHeader 2 3 17" xfId="42685"/>
    <cellStyle name="SAPBEXItemHeader 2 3 18" xfId="42686"/>
    <cellStyle name="SAPBEXItemHeader 2 3 19" xfId="42687"/>
    <cellStyle name="SAPBEXItemHeader 2 3 2" xfId="2182"/>
    <cellStyle name="SAPBEXItemHeader 2 3 2 2" xfId="15764"/>
    <cellStyle name="SAPBEXItemHeader 2 3 2 2 2" xfId="15765"/>
    <cellStyle name="SAPBEXItemHeader 2 3 2 2 2 2" xfId="15766"/>
    <cellStyle name="SAPBEXItemHeader 2 3 2 2 2 2 2" xfId="15767"/>
    <cellStyle name="SAPBEXItemHeader 2 3 2 2 2 3" xfId="15768"/>
    <cellStyle name="SAPBEXItemHeader 2 3 2 2 3" xfId="15769"/>
    <cellStyle name="SAPBEXItemHeader 2 3 2 2 3 2" xfId="15770"/>
    <cellStyle name="SAPBEXItemHeader 2 3 2 2 3 2 2" xfId="15771"/>
    <cellStyle name="SAPBEXItemHeader 2 3 2 2 4" xfId="15772"/>
    <cellStyle name="SAPBEXItemHeader 2 3 2 2 4 2" xfId="15773"/>
    <cellStyle name="SAPBEXItemHeader 2 3 2 3" xfId="15774"/>
    <cellStyle name="SAPBEXItemHeader 2 3 2 3 2" xfId="15775"/>
    <cellStyle name="SAPBEXItemHeader 2 3 2 3 2 2" xfId="15776"/>
    <cellStyle name="SAPBEXItemHeader 2 3 2 3 3" xfId="15777"/>
    <cellStyle name="SAPBEXItemHeader 2 3 2 4" xfId="15778"/>
    <cellStyle name="SAPBEXItemHeader 2 3 2 4 2" xfId="15779"/>
    <cellStyle name="SAPBEXItemHeader 2 3 2 4 2 2" xfId="15780"/>
    <cellStyle name="SAPBEXItemHeader 2 3 2 5" xfId="15781"/>
    <cellStyle name="SAPBEXItemHeader 2 3 2 5 2" xfId="15782"/>
    <cellStyle name="SAPBEXItemHeader 2 3 2 6" xfId="42688"/>
    <cellStyle name="SAPBEXItemHeader 2 3 2 7" xfId="42689"/>
    <cellStyle name="SAPBEXItemHeader 2 3 20" xfId="42690"/>
    <cellStyle name="SAPBEXItemHeader 2 3 21" xfId="42691"/>
    <cellStyle name="SAPBEXItemHeader 2 3 22" xfId="42692"/>
    <cellStyle name="SAPBEXItemHeader 2 3 23" xfId="42693"/>
    <cellStyle name="SAPBEXItemHeader 2 3 24" xfId="42694"/>
    <cellStyle name="SAPBEXItemHeader 2 3 25" xfId="42695"/>
    <cellStyle name="SAPBEXItemHeader 2 3 26" xfId="42696"/>
    <cellStyle name="SAPBEXItemHeader 2 3 27" xfId="48749"/>
    <cellStyle name="SAPBEXItemHeader 2 3 3" xfId="42697"/>
    <cellStyle name="SAPBEXItemHeader 2 3 4" xfId="42698"/>
    <cellStyle name="SAPBEXItemHeader 2 3 5" xfId="42699"/>
    <cellStyle name="SAPBEXItemHeader 2 3 6" xfId="42700"/>
    <cellStyle name="SAPBEXItemHeader 2 3 7" xfId="42701"/>
    <cellStyle name="SAPBEXItemHeader 2 3 8" xfId="42702"/>
    <cellStyle name="SAPBEXItemHeader 2 3 9" xfId="42703"/>
    <cellStyle name="SAPBEXItemHeader 2 30" xfId="42704"/>
    <cellStyle name="SAPBEXItemHeader 2 31" xfId="42705"/>
    <cellStyle name="SAPBEXItemHeader 2 32" xfId="48750"/>
    <cellStyle name="SAPBEXItemHeader 2 4" xfId="1147"/>
    <cellStyle name="SAPBEXItemHeader 2 4 10" xfId="42706"/>
    <cellStyle name="SAPBEXItemHeader 2 4 11" xfId="42707"/>
    <cellStyle name="SAPBEXItemHeader 2 4 12" xfId="42708"/>
    <cellStyle name="SAPBEXItemHeader 2 4 13" xfId="42709"/>
    <cellStyle name="SAPBEXItemHeader 2 4 14" xfId="42710"/>
    <cellStyle name="SAPBEXItemHeader 2 4 15" xfId="42711"/>
    <cellStyle name="SAPBEXItemHeader 2 4 16" xfId="42712"/>
    <cellStyle name="SAPBEXItemHeader 2 4 17" xfId="42713"/>
    <cellStyle name="SAPBEXItemHeader 2 4 18" xfId="42714"/>
    <cellStyle name="SAPBEXItemHeader 2 4 19" xfId="42715"/>
    <cellStyle name="SAPBEXItemHeader 2 4 2" xfId="2183"/>
    <cellStyle name="SAPBEXItemHeader 2 4 2 2" xfId="15783"/>
    <cellStyle name="SAPBEXItemHeader 2 4 2 2 2" xfId="15784"/>
    <cellStyle name="SAPBEXItemHeader 2 4 2 2 2 2" xfId="15785"/>
    <cellStyle name="SAPBEXItemHeader 2 4 2 2 2 2 2" xfId="15786"/>
    <cellStyle name="SAPBEXItemHeader 2 4 2 2 2 3" xfId="15787"/>
    <cellStyle name="SAPBEXItemHeader 2 4 2 2 3" xfId="15788"/>
    <cellStyle name="SAPBEXItemHeader 2 4 2 2 3 2" xfId="15789"/>
    <cellStyle name="SAPBEXItemHeader 2 4 2 2 3 2 2" xfId="15790"/>
    <cellStyle name="SAPBEXItemHeader 2 4 2 2 4" xfId="15791"/>
    <cellStyle name="SAPBEXItemHeader 2 4 2 2 4 2" xfId="15792"/>
    <cellStyle name="SAPBEXItemHeader 2 4 2 3" xfId="15793"/>
    <cellStyle name="SAPBEXItemHeader 2 4 2 3 2" xfId="15794"/>
    <cellStyle name="SAPBEXItemHeader 2 4 2 3 2 2" xfId="15795"/>
    <cellStyle name="SAPBEXItemHeader 2 4 2 3 3" xfId="15796"/>
    <cellStyle name="SAPBEXItemHeader 2 4 2 4" xfId="15797"/>
    <cellStyle name="SAPBEXItemHeader 2 4 2 4 2" xfId="15798"/>
    <cellStyle name="SAPBEXItemHeader 2 4 2 4 2 2" xfId="15799"/>
    <cellStyle name="SAPBEXItemHeader 2 4 2 5" xfId="15800"/>
    <cellStyle name="SAPBEXItemHeader 2 4 2 5 2" xfId="15801"/>
    <cellStyle name="SAPBEXItemHeader 2 4 2 6" xfId="42716"/>
    <cellStyle name="SAPBEXItemHeader 2 4 2 7" xfId="42717"/>
    <cellStyle name="SAPBEXItemHeader 2 4 20" xfId="42718"/>
    <cellStyle name="SAPBEXItemHeader 2 4 21" xfId="42719"/>
    <cellStyle name="SAPBEXItemHeader 2 4 22" xfId="42720"/>
    <cellStyle name="SAPBEXItemHeader 2 4 23" xfId="42721"/>
    <cellStyle name="SAPBEXItemHeader 2 4 24" xfId="42722"/>
    <cellStyle name="SAPBEXItemHeader 2 4 25" xfId="42723"/>
    <cellStyle name="SAPBEXItemHeader 2 4 26" xfId="42724"/>
    <cellStyle name="SAPBEXItemHeader 2 4 27" xfId="48751"/>
    <cellStyle name="SAPBEXItemHeader 2 4 3" xfId="42725"/>
    <cellStyle name="SAPBEXItemHeader 2 4 4" xfId="42726"/>
    <cellStyle name="SAPBEXItemHeader 2 4 5" xfId="42727"/>
    <cellStyle name="SAPBEXItemHeader 2 4 6" xfId="42728"/>
    <cellStyle name="SAPBEXItemHeader 2 4 7" xfId="42729"/>
    <cellStyle name="SAPBEXItemHeader 2 4 8" xfId="42730"/>
    <cellStyle name="SAPBEXItemHeader 2 4 9" xfId="42731"/>
    <cellStyle name="SAPBEXItemHeader 2 5" xfId="1148"/>
    <cellStyle name="SAPBEXItemHeader 2 5 10" xfId="42732"/>
    <cellStyle name="SAPBEXItemHeader 2 5 11" xfId="42733"/>
    <cellStyle name="SAPBEXItemHeader 2 5 12" xfId="42734"/>
    <cellStyle name="SAPBEXItemHeader 2 5 13" xfId="42735"/>
    <cellStyle name="SAPBEXItemHeader 2 5 14" xfId="42736"/>
    <cellStyle name="SAPBEXItemHeader 2 5 15" xfId="42737"/>
    <cellStyle name="SAPBEXItemHeader 2 5 16" xfId="42738"/>
    <cellStyle name="SAPBEXItemHeader 2 5 17" xfId="42739"/>
    <cellStyle name="SAPBEXItemHeader 2 5 18" xfId="42740"/>
    <cellStyle name="SAPBEXItemHeader 2 5 19" xfId="42741"/>
    <cellStyle name="SAPBEXItemHeader 2 5 2" xfId="2184"/>
    <cellStyle name="SAPBEXItemHeader 2 5 2 2" xfId="15802"/>
    <cellStyle name="SAPBEXItemHeader 2 5 2 2 2" xfId="15803"/>
    <cellStyle name="SAPBEXItemHeader 2 5 2 2 2 2" xfId="15804"/>
    <cellStyle name="SAPBEXItemHeader 2 5 2 2 2 2 2" xfId="15805"/>
    <cellStyle name="SAPBEXItemHeader 2 5 2 2 2 3" xfId="15806"/>
    <cellStyle name="SAPBEXItemHeader 2 5 2 2 3" xfId="15807"/>
    <cellStyle name="SAPBEXItemHeader 2 5 2 2 3 2" xfId="15808"/>
    <cellStyle name="SAPBEXItemHeader 2 5 2 2 3 2 2" xfId="15809"/>
    <cellStyle name="SAPBEXItemHeader 2 5 2 2 4" xfId="15810"/>
    <cellStyle name="SAPBEXItemHeader 2 5 2 2 4 2" xfId="15811"/>
    <cellStyle name="SAPBEXItemHeader 2 5 2 3" xfId="15812"/>
    <cellStyle name="SAPBEXItemHeader 2 5 2 3 2" xfId="15813"/>
    <cellStyle name="SAPBEXItemHeader 2 5 2 3 2 2" xfId="15814"/>
    <cellStyle name="SAPBEXItemHeader 2 5 2 3 3" xfId="15815"/>
    <cellStyle name="SAPBEXItemHeader 2 5 2 4" xfId="15816"/>
    <cellStyle name="SAPBEXItemHeader 2 5 2 4 2" xfId="15817"/>
    <cellStyle name="SAPBEXItemHeader 2 5 2 4 2 2" xfId="15818"/>
    <cellStyle name="SAPBEXItemHeader 2 5 2 5" xfId="15819"/>
    <cellStyle name="SAPBEXItemHeader 2 5 2 5 2" xfId="15820"/>
    <cellStyle name="SAPBEXItemHeader 2 5 2 6" xfId="42742"/>
    <cellStyle name="SAPBEXItemHeader 2 5 2 7" xfId="42743"/>
    <cellStyle name="SAPBEXItemHeader 2 5 20" xfId="42744"/>
    <cellStyle name="SAPBEXItemHeader 2 5 21" xfId="42745"/>
    <cellStyle name="SAPBEXItemHeader 2 5 22" xfId="42746"/>
    <cellStyle name="SAPBEXItemHeader 2 5 23" xfId="42747"/>
    <cellStyle name="SAPBEXItemHeader 2 5 24" xfId="42748"/>
    <cellStyle name="SAPBEXItemHeader 2 5 25" xfId="42749"/>
    <cellStyle name="SAPBEXItemHeader 2 5 26" xfId="42750"/>
    <cellStyle name="SAPBEXItemHeader 2 5 27" xfId="48752"/>
    <cellStyle name="SAPBEXItemHeader 2 5 3" xfId="42751"/>
    <cellStyle name="SAPBEXItemHeader 2 5 4" xfId="42752"/>
    <cellStyle name="SAPBEXItemHeader 2 5 5" xfId="42753"/>
    <cellStyle name="SAPBEXItemHeader 2 5 6" xfId="42754"/>
    <cellStyle name="SAPBEXItemHeader 2 5 7" xfId="42755"/>
    <cellStyle name="SAPBEXItemHeader 2 5 8" xfId="42756"/>
    <cellStyle name="SAPBEXItemHeader 2 5 9" xfId="42757"/>
    <cellStyle name="SAPBEXItemHeader 2 6" xfId="1149"/>
    <cellStyle name="SAPBEXItemHeader 2 6 10" xfId="42758"/>
    <cellStyle name="SAPBEXItemHeader 2 6 11" xfId="42759"/>
    <cellStyle name="SAPBEXItemHeader 2 6 12" xfId="42760"/>
    <cellStyle name="SAPBEXItemHeader 2 6 13" xfId="42761"/>
    <cellStyle name="SAPBEXItemHeader 2 6 14" xfId="42762"/>
    <cellStyle name="SAPBEXItemHeader 2 6 15" xfId="42763"/>
    <cellStyle name="SAPBEXItemHeader 2 6 16" xfId="42764"/>
    <cellStyle name="SAPBEXItemHeader 2 6 17" xfId="42765"/>
    <cellStyle name="SAPBEXItemHeader 2 6 18" xfId="42766"/>
    <cellStyle name="SAPBEXItemHeader 2 6 19" xfId="42767"/>
    <cellStyle name="SAPBEXItemHeader 2 6 2" xfId="2185"/>
    <cellStyle name="SAPBEXItemHeader 2 6 2 2" xfId="15821"/>
    <cellStyle name="SAPBEXItemHeader 2 6 2 2 2" xfId="15822"/>
    <cellStyle name="SAPBEXItemHeader 2 6 2 2 2 2" xfId="15823"/>
    <cellStyle name="SAPBEXItemHeader 2 6 2 2 2 2 2" xfId="15824"/>
    <cellStyle name="SAPBEXItemHeader 2 6 2 2 2 3" xfId="15825"/>
    <cellStyle name="SAPBEXItemHeader 2 6 2 2 3" xfId="15826"/>
    <cellStyle name="SAPBEXItemHeader 2 6 2 2 3 2" xfId="15827"/>
    <cellStyle name="SAPBEXItemHeader 2 6 2 2 3 2 2" xfId="15828"/>
    <cellStyle name="SAPBEXItemHeader 2 6 2 2 4" xfId="15829"/>
    <cellStyle name="SAPBEXItemHeader 2 6 2 2 4 2" xfId="15830"/>
    <cellStyle name="SAPBEXItemHeader 2 6 2 3" xfId="15831"/>
    <cellStyle name="SAPBEXItemHeader 2 6 2 3 2" xfId="15832"/>
    <cellStyle name="SAPBEXItemHeader 2 6 2 3 2 2" xfId="15833"/>
    <cellStyle name="SAPBEXItemHeader 2 6 2 3 3" xfId="15834"/>
    <cellStyle name="SAPBEXItemHeader 2 6 2 4" xfId="15835"/>
    <cellStyle name="SAPBEXItemHeader 2 6 2 4 2" xfId="15836"/>
    <cellStyle name="SAPBEXItemHeader 2 6 2 4 2 2" xfId="15837"/>
    <cellStyle name="SAPBEXItemHeader 2 6 2 5" xfId="15838"/>
    <cellStyle name="SAPBEXItemHeader 2 6 2 5 2" xfId="15839"/>
    <cellStyle name="SAPBEXItemHeader 2 6 2 6" xfId="42768"/>
    <cellStyle name="SAPBEXItemHeader 2 6 2 7" xfId="42769"/>
    <cellStyle name="SAPBEXItemHeader 2 6 20" xfId="42770"/>
    <cellStyle name="SAPBEXItemHeader 2 6 21" xfId="42771"/>
    <cellStyle name="SAPBEXItemHeader 2 6 22" xfId="42772"/>
    <cellStyle name="SAPBEXItemHeader 2 6 23" xfId="42773"/>
    <cellStyle name="SAPBEXItemHeader 2 6 24" xfId="42774"/>
    <cellStyle name="SAPBEXItemHeader 2 6 25" xfId="42775"/>
    <cellStyle name="SAPBEXItemHeader 2 6 26" xfId="42776"/>
    <cellStyle name="SAPBEXItemHeader 2 6 27" xfId="48753"/>
    <cellStyle name="SAPBEXItemHeader 2 6 3" xfId="42777"/>
    <cellStyle name="SAPBEXItemHeader 2 6 4" xfId="42778"/>
    <cellStyle name="SAPBEXItemHeader 2 6 5" xfId="42779"/>
    <cellStyle name="SAPBEXItemHeader 2 6 6" xfId="42780"/>
    <cellStyle name="SAPBEXItemHeader 2 6 7" xfId="42781"/>
    <cellStyle name="SAPBEXItemHeader 2 6 8" xfId="42782"/>
    <cellStyle name="SAPBEXItemHeader 2 6 9" xfId="42783"/>
    <cellStyle name="SAPBEXItemHeader 2 7" xfId="2186"/>
    <cellStyle name="SAPBEXItemHeader 2 7 2" xfId="15840"/>
    <cellStyle name="SAPBEXItemHeader 2 7 2 2" xfId="15841"/>
    <cellStyle name="SAPBEXItemHeader 2 7 2 2 2" xfId="15842"/>
    <cellStyle name="SAPBEXItemHeader 2 7 2 2 2 2" xfId="15843"/>
    <cellStyle name="SAPBEXItemHeader 2 7 2 2 3" xfId="15844"/>
    <cellStyle name="SAPBEXItemHeader 2 7 2 3" xfId="15845"/>
    <cellStyle name="SAPBEXItemHeader 2 7 2 3 2" xfId="15846"/>
    <cellStyle name="SAPBEXItemHeader 2 7 2 3 2 2" xfId="15847"/>
    <cellStyle name="SAPBEXItemHeader 2 7 2 4" xfId="15848"/>
    <cellStyle name="SAPBEXItemHeader 2 7 2 4 2" xfId="15849"/>
    <cellStyle name="SAPBEXItemHeader 2 7 3" xfId="15850"/>
    <cellStyle name="SAPBEXItemHeader 2 7 3 2" xfId="15851"/>
    <cellStyle name="SAPBEXItemHeader 2 7 3 2 2" xfId="15852"/>
    <cellStyle name="SAPBEXItemHeader 2 7 3 3" xfId="15853"/>
    <cellStyle name="SAPBEXItemHeader 2 7 4" xfId="15854"/>
    <cellStyle name="SAPBEXItemHeader 2 7 4 2" xfId="15855"/>
    <cellStyle name="SAPBEXItemHeader 2 7 4 2 2" xfId="15856"/>
    <cellStyle name="SAPBEXItemHeader 2 7 5" xfId="15857"/>
    <cellStyle name="SAPBEXItemHeader 2 7 5 2" xfId="15858"/>
    <cellStyle name="SAPBEXItemHeader 2 7 6" xfId="42784"/>
    <cellStyle name="SAPBEXItemHeader 2 7 7" xfId="42785"/>
    <cellStyle name="SAPBEXItemHeader 2 8" xfId="42786"/>
    <cellStyle name="SAPBEXItemHeader 2 9" xfId="42787"/>
    <cellStyle name="SAPBEXItemHeader 20" xfId="42788"/>
    <cellStyle name="SAPBEXItemHeader 21" xfId="42789"/>
    <cellStyle name="SAPBEXItemHeader 22" xfId="42790"/>
    <cellStyle name="SAPBEXItemHeader 23" xfId="42791"/>
    <cellStyle name="SAPBEXItemHeader 24" xfId="42792"/>
    <cellStyle name="SAPBEXItemHeader 25" xfId="42793"/>
    <cellStyle name="SAPBEXItemHeader 26" xfId="42794"/>
    <cellStyle name="SAPBEXItemHeader 27" xfId="42795"/>
    <cellStyle name="SAPBEXItemHeader 28" xfId="42796"/>
    <cellStyle name="SAPBEXItemHeader 29" xfId="42797"/>
    <cellStyle name="SAPBEXItemHeader 3" xfId="1150"/>
    <cellStyle name="SAPBEXItemHeader 3 10" xfId="42798"/>
    <cellStyle name="SAPBEXItemHeader 3 11" xfId="42799"/>
    <cellStyle name="SAPBEXItemHeader 3 12" xfId="42800"/>
    <cellStyle name="SAPBEXItemHeader 3 13" xfId="42801"/>
    <cellStyle name="SAPBEXItemHeader 3 14" xfId="42802"/>
    <cellStyle name="SAPBEXItemHeader 3 15" xfId="42803"/>
    <cellStyle name="SAPBEXItemHeader 3 16" xfId="42804"/>
    <cellStyle name="SAPBEXItemHeader 3 17" xfId="42805"/>
    <cellStyle name="SAPBEXItemHeader 3 18" xfId="42806"/>
    <cellStyle name="SAPBEXItemHeader 3 19" xfId="42807"/>
    <cellStyle name="SAPBEXItemHeader 3 2" xfId="2187"/>
    <cellStyle name="SAPBEXItemHeader 3 2 2" xfId="15859"/>
    <cellStyle name="SAPBEXItemHeader 3 2 2 2" xfId="15860"/>
    <cellStyle name="SAPBEXItemHeader 3 2 2 2 2" xfId="15861"/>
    <cellStyle name="SAPBEXItemHeader 3 2 2 2 2 2" xfId="15862"/>
    <cellStyle name="SAPBEXItemHeader 3 2 2 2 3" xfId="15863"/>
    <cellStyle name="SAPBEXItemHeader 3 2 2 3" xfId="15864"/>
    <cellStyle name="SAPBEXItemHeader 3 2 2 3 2" xfId="15865"/>
    <cellStyle name="SAPBEXItemHeader 3 2 2 3 2 2" xfId="15866"/>
    <cellStyle name="SAPBEXItemHeader 3 2 2 4" xfId="15867"/>
    <cellStyle name="SAPBEXItemHeader 3 2 2 4 2" xfId="15868"/>
    <cellStyle name="SAPBEXItemHeader 3 2 3" xfId="15869"/>
    <cellStyle name="SAPBEXItemHeader 3 2 3 2" xfId="15870"/>
    <cellStyle name="SAPBEXItemHeader 3 2 3 2 2" xfId="15871"/>
    <cellStyle name="SAPBEXItemHeader 3 2 3 3" xfId="15872"/>
    <cellStyle name="SAPBEXItemHeader 3 2 4" xfId="15873"/>
    <cellStyle name="SAPBEXItemHeader 3 2 4 2" xfId="15874"/>
    <cellStyle name="SAPBEXItemHeader 3 2 4 2 2" xfId="15875"/>
    <cellStyle name="SAPBEXItemHeader 3 2 5" xfId="15876"/>
    <cellStyle name="SAPBEXItemHeader 3 2 5 2" xfId="15877"/>
    <cellStyle name="SAPBEXItemHeader 3 2 6" xfId="42808"/>
    <cellStyle name="SAPBEXItemHeader 3 2 7" xfId="42809"/>
    <cellStyle name="SAPBEXItemHeader 3 20" xfId="42810"/>
    <cellStyle name="SAPBEXItemHeader 3 21" xfId="42811"/>
    <cellStyle name="SAPBEXItemHeader 3 22" xfId="42812"/>
    <cellStyle name="SAPBEXItemHeader 3 23" xfId="42813"/>
    <cellStyle name="SAPBEXItemHeader 3 24" xfId="42814"/>
    <cellStyle name="SAPBEXItemHeader 3 25" xfId="42815"/>
    <cellStyle name="SAPBEXItemHeader 3 26" xfId="42816"/>
    <cellStyle name="SAPBEXItemHeader 3 27" xfId="48754"/>
    <cellStyle name="SAPBEXItemHeader 3 3" xfId="42817"/>
    <cellStyle name="SAPBEXItemHeader 3 4" xfId="42818"/>
    <cellStyle name="SAPBEXItemHeader 3 5" xfId="42819"/>
    <cellStyle name="SAPBEXItemHeader 3 6" xfId="42820"/>
    <cellStyle name="SAPBEXItemHeader 3 7" xfId="42821"/>
    <cellStyle name="SAPBEXItemHeader 3 8" xfId="42822"/>
    <cellStyle name="SAPBEXItemHeader 3 9" xfId="42823"/>
    <cellStyle name="SAPBEXItemHeader 30" xfId="42824"/>
    <cellStyle name="SAPBEXItemHeader 31" xfId="42825"/>
    <cellStyle name="SAPBEXItemHeader 32" xfId="48755"/>
    <cellStyle name="SAPBEXItemHeader 4" xfId="1151"/>
    <cellStyle name="SAPBEXItemHeader 4 10" xfId="42826"/>
    <cellStyle name="SAPBEXItemHeader 4 11" xfId="42827"/>
    <cellStyle name="SAPBEXItemHeader 4 12" xfId="42828"/>
    <cellStyle name="SAPBEXItemHeader 4 13" xfId="42829"/>
    <cellStyle name="SAPBEXItemHeader 4 14" xfId="42830"/>
    <cellStyle name="SAPBEXItemHeader 4 15" xfId="42831"/>
    <cellStyle name="SAPBEXItemHeader 4 16" xfId="42832"/>
    <cellStyle name="SAPBEXItemHeader 4 17" xfId="42833"/>
    <cellStyle name="SAPBEXItemHeader 4 18" xfId="42834"/>
    <cellStyle name="SAPBEXItemHeader 4 19" xfId="42835"/>
    <cellStyle name="SAPBEXItemHeader 4 2" xfId="2188"/>
    <cellStyle name="SAPBEXItemHeader 4 2 2" xfId="15878"/>
    <cellStyle name="SAPBEXItemHeader 4 2 2 2" xfId="15879"/>
    <cellStyle name="SAPBEXItemHeader 4 2 2 2 2" xfId="15880"/>
    <cellStyle name="SAPBEXItemHeader 4 2 2 2 2 2" xfId="15881"/>
    <cellStyle name="SAPBEXItemHeader 4 2 2 2 3" xfId="15882"/>
    <cellStyle name="SAPBEXItemHeader 4 2 2 3" xfId="15883"/>
    <cellStyle name="SAPBEXItemHeader 4 2 2 3 2" xfId="15884"/>
    <cellStyle name="SAPBEXItemHeader 4 2 2 3 2 2" xfId="15885"/>
    <cellStyle name="SAPBEXItemHeader 4 2 2 4" xfId="15886"/>
    <cellStyle name="SAPBEXItemHeader 4 2 2 4 2" xfId="15887"/>
    <cellStyle name="SAPBEXItemHeader 4 2 3" xfId="15888"/>
    <cellStyle name="SAPBEXItemHeader 4 2 3 2" xfId="15889"/>
    <cellStyle name="SAPBEXItemHeader 4 2 3 2 2" xfId="15890"/>
    <cellStyle name="SAPBEXItemHeader 4 2 3 3" xfId="15891"/>
    <cellStyle name="SAPBEXItemHeader 4 2 4" xfId="15892"/>
    <cellStyle name="SAPBEXItemHeader 4 2 4 2" xfId="15893"/>
    <cellStyle name="SAPBEXItemHeader 4 2 4 2 2" xfId="15894"/>
    <cellStyle name="SAPBEXItemHeader 4 2 5" xfId="15895"/>
    <cellStyle name="SAPBEXItemHeader 4 2 5 2" xfId="15896"/>
    <cellStyle name="SAPBEXItemHeader 4 2 6" xfId="42836"/>
    <cellStyle name="SAPBEXItemHeader 4 2 7" xfId="42837"/>
    <cellStyle name="SAPBEXItemHeader 4 20" xfId="42838"/>
    <cellStyle name="SAPBEXItemHeader 4 21" xfId="42839"/>
    <cellStyle name="SAPBEXItemHeader 4 22" xfId="42840"/>
    <cellStyle name="SAPBEXItemHeader 4 23" xfId="42841"/>
    <cellStyle name="SAPBEXItemHeader 4 24" xfId="42842"/>
    <cellStyle name="SAPBEXItemHeader 4 25" xfId="42843"/>
    <cellStyle name="SAPBEXItemHeader 4 26" xfId="42844"/>
    <cellStyle name="SAPBEXItemHeader 4 27" xfId="48756"/>
    <cellStyle name="SAPBEXItemHeader 4 3" xfId="42845"/>
    <cellStyle name="SAPBEXItemHeader 4 4" xfId="42846"/>
    <cellStyle name="SAPBEXItemHeader 4 5" xfId="42847"/>
    <cellStyle name="SAPBEXItemHeader 4 6" xfId="42848"/>
    <cellStyle name="SAPBEXItemHeader 4 7" xfId="42849"/>
    <cellStyle name="SAPBEXItemHeader 4 8" xfId="42850"/>
    <cellStyle name="SAPBEXItemHeader 4 9" xfId="42851"/>
    <cellStyle name="SAPBEXItemHeader 5" xfId="1152"/>
    <cellStyle name="SAPBEXItemHeader 5 10" xfId="42852"/>
    <cellStyle name="SAPBEXItemHeader 5 11" xfId="42853"/>
    <cellStyle name="SAPBEXItemHeader 5 12" xfId="42854"/>
    <cellStyle name="SAPBEXItemHeader 5 13" xfId="42855"/>
    <cellStyle name="SAPBEXItemHeader 5 14" xfId="42856"/>
    <cellStyle name="SAPBEXItemHeader 5 15" xfId="42857"/>
    <cellStyle name="SAPBEXItemHeader 5 16" xfId="42858"/>
    <cellStyle name="SAPBEXItemHeader 5 17" xfId="42859"/>
    <cellStyle name="SAPBEXItemHeader 5 18" xfId="42860"/>
    <cellStyle name="SAPBEXItemHeader 5 19" xfId="42861"/>
    <cellStyle name="SAPBEXItemHeader 5 2" xfId="2189"/>
    <cellStyle name="SAPBEXItemHeader 5 2 2" xfId="15897"/>
    <cellStyle name="SAPBEXItemHeader 5 2 2 2" xfId="15898"/>
    <cellStyle name="SAPBEXItemHeader 5 2 2 2 2" xfId="15899"/>
    <cellStyle name="SAPBEXItemHeader 5 2 2 2 2 2" xfId="15900"/>
    <cellStyle name="SAPBEXItemHeader 5 2 2 2 3" xfId="15901"/>
    <cellStyle name="SAPBEXItemHeader 5 2 2 3" xfId="15902"/>
    <cellStyle name="SAPBEXItemHeader 5 2 2 3 2" xfId="15903"/>
    <cellStyle name="SAPBEXItemHeader 5 2 2 3 2 2" xfId="15904"/>
    <cellStyle name="SAPBEXItemHeader 5 2 2 4" xfId="15905"/>
    <cellStyle name="SAPBEXItemHeader 5 2 2 4 2" xfId="15906"/>
    <cellStyle name="SAPBEXItemHeader 5 2 3" xfId="15907"/>
    <cellStyle name="SAPBEXItemHeader 5 2 3 2" xfId="15908"/>
    <cellStyle name="SAPBEXItemHeader 5 2 3 2 2" xfId="15909"/>
    <cellStyle name="SAPBEXItemHeader 5 2 3 3" xfId="15910"/>
    <cellStyle name="SAPBEXItemHeader 5 2 4" xfId="15911"/>
    <cellStyle name="SAPBEXItemHeader 5 2 4 2" xfId="15912"/>
    <cellStyle name="SAPBEXItemHeader 5 2 4 2 2" xfId="15913"/>
    <cellStyle name="SAPBEXItemHeader 5 2 5" xfId="15914"/>
    <cellStyle name="SAPBEXItemHeader 5 2 5 2" xfId="15915"/>
    <cellStyle name="SAPBEXItemHeader 5 2 6" xfId="42862"/>
    <cellStyle name="SAPBEXItemHeader 5 2 7" xfId="42863"/>
    <cellStyle name="SAPBEXItemHeader 5 20" xfId="42864"/>
    <cellStyle name="SAPBEXItemHeader 5 21" xfId="42865"/>
    <cellStyle name="SAPBEXItemHeader 5 22" xfId="42866"/>
    <cellStyle name="SAPBEXItemHeader 5 23" xfId="42867"/>
    <cellStyle name="SAPBEXItemHeader 5 24" xfId="42868"/>
    <cellStyle name="SAPBEXItemHeader 5 25" xfId="42869"/>
    <cellStyle name="SAPBEXItemHeader 5 26" xfId="42870"/>
    <cellStyle name="SAPBEXItemHeader 5 27" xfId="48757"/>
    <cellStyle name="SAPBEXItemHeader 5 3" xfId="42871"/>
    <cellStyle name="SAPBEXItemHeader 5 4" xfId="42872"/>
    <cellStyle name="SAPBEXItemHeader 5 5" xfId="42873"/>
    <cellStyle name="SAPBEXItemHeader 5 6" xfId="42874"/>
    <cellStyle name="SAPBEXItemHeader 5 7" xfId="42875"/>
    <cellStyle name="SAPBEXItemHeader 5 8" xfId="42876"/>
    <cellStyle name="SAPBEXItemHeader 5 9" xfId="42877"/>
    <cellStyle name="SAPBEXItemHeader 6" xfId="1153"/>
    <cellStyle name="SAPBEXItemHeader 6 10" xfId="42878"/>
    <cellStyle name="SAPBEXItemHeader 6 11" xfId="42879"/>
    <cellStyle name="SAPBEXItemHeader 6 12" xfId="42880"/>
    <cellStyle name="SAPBEXItemHeader 6 13" xfId="42881"/>
    <cellStyle name="SAPBEXItemHeader 6 14" xfId="42882"/>
    <cellStyle name="SAPBEXItemHeader 6 15" xfId="42883"/>
    <cellStyle name="SAPBEXItemHeader 6 16" xfId="42884"/>
    <cellStyle name="SAPBEXItemHeader 6 17" xfId="42885"/>
    <cellStyle name="SAPBEXItemHeader 6 18" xfId="42886"/>
    <cellStyle name="SAPBEXItemHeader 6 19" xfId="42887"/>
    <cellStyle name="SAPBEXItemHeader 6 2" xfId="2190"/>
    <cellStyle name="SAPBEXItemHeader 6 2 2" xfId="15916"/>
    <cellStyle name="SAPBEXItemHeader 6 2 2 2" xfId="15917"/>
    <cellStyle name="SAPBEXItemHeader 6 2 2 2 2" xfId="15918"/>
    <cellStyle name="SAPBEXItemHeader 6 2 2 2 2 2" xfId="15919"/>
    <cellStyle name="SAPBEXItemHeader 6 2 2 2 3" xfId="15920"/>
    <cellStyle name="SAPBEXItemHeader 6 2 2 3" xfId="15921"/>
    <cellStyle name="SAPBEXItemHeader 6 2 2 3 2" xfId="15922"/>
    <cellStyle name="SAPBEXItemHeader 6 2 2 3 2 2" xfId="15923"/>
    <cellStyle name="SAPBEXItemHeader 6 2 2 4" xfId="15924"/>
    <cellStyle name="SAPBEXItemHeader 6 2 2 4 2" xfId="15925"/>
    <cellStyle name="SAPBEXItemHeader 6 2 3" xfId="15926"/>
    <cellStyle name="SAPBEXItemHeader 6 2 3 2" xfId="15927"/>
    <cellStyle name="SAPBEXItemHeader 6 2 3 2 2" xfId="15928"/>
    <cellStyle name="SAPBEXItemHeader 6 2 3 3" xfId="15929"/>
    <cellStyle name="SAPBEXItemHeader 6 2 4" xfId="15930"/>
    <cellStyle name="SAPBEXItemHeader 6 2 4 2" xfId="15931"/>
    <cellStyle name="SAPBEXItemHeader 6 2 4 2 2" xfId="15932"/>
    <cellStyle name="SAPBEXItemHeader 6 2 5" xfId="15933"/>
    <cellStyle name="SAPBEXItemHeader 6 2 5 2" xfId="15934"/>
    <cellStyle name="SAPBEXItemHeader 6 2 6" xfId="42888"/>
    <cellStyle name="SAPBEXItemHeader 6 2 7" xfId="42889"/>
    <cellStyle name="SAPBEXItemHeader 6 20" xfId="42890"/>
    <cellStyle name="SAPBEXItemHeader 6 21" xfId="42891"/>
    <cellStyle name="SAPBEXItemHeader 6 22" xfId="42892"/>
    <cellStyle name="SAPBEXItemHeader 6 23" xfId="42893"/>
    <cellStyle name="SAPBEXItemHeader 6 24" xfId="42894"/>
    <cellStyle name="SAPBEXItemHeader 6 25" xfId="42895"/>
    <cellStyle name="SAPBEXItemHeader 6 26" xfId="42896"/>
    <cellStyle name="SAPBEXItemHeader 6 27" xfId="48758"/>
    <cellStyle name="SAPBEXItemHeader 6 3" xfId="42897"/>
    <cellStyle name="SAPBEXItemHeader 6 4" xfId="42898"/>
    <cellStyle name="SAPBEXItemHeader 6 5" xfId="42899"/>
    <cellStyle name="SAPBEXItemHeader 6 6" xfId="42900"/>
    <cellStyle name="SAPBEXItemHeader 6 7" xfId="42901"/>
    <cellStyle name="SAPBEXItemHeader 6 8" xfId="42902"/>
    <cellStyle name="SAPBEXItemHeader 6 9" xfId="42903"/>
    <cellStyle name="SAPBEXItemHeader 7" xfId="2191"/>
    <cellStyle name="SAPBEXItemHeader 7 2" xfId="2192"/>
    <cellStyle name="SAPBEXItemHeader 7 2 2" xfId="15935"/>
    <cellStyle name="SAPBEXItemHeader 7 2 2 2" xfId="15936"/>
    <cellStyle name="SAPBEXItemHeader 7 2 2 2 2" xfId="15937"/>
    <cellStyle name="SAPBEXItemHeader 7 2 2 3" xfId="15938"/>
    <cellStyle name="SAPBEXItemHeader 7 2 3" xfId="15939"/>
    <cellStyle name="SAPBEXItemHeader 7 2 3 2" xfId="15940"/>
    <cellStyle name="SAPBEXItemHeader 7 2 3 2 2" xfId="15941"/>
    <cellStyle name="SAPBEXItemHeader 7 2 4" xfId="15942"/>
    <cellStyle name="SAPBEXItemHeader 7 2 4 2" xfId="15943"/>
    <cellStyle name="SAPBEXItemHeader 7 3" xfId="15944"/>
    <cellStyle name="SAPBEXItemHeader 7 3 2" xfId="15945"/>
    <cellStyle name="SAPBEXItemHeader 7 3 2 2" xfId="15946"/>
    <cellStyle name="SAPBEXItemHeader 7 3 2 2 2" xfId="15947"/>
    <cellStyle name="SAPBEXItemHeader 7 3 2 3" xfId="15948"/>
    <cellStyle name="SAPBEXItemHeader 7 3 3" xfId="15949"/>
    <cellStyle name="SAPBEXItemHeader 7 3 3 2" xfId="15950"/>
    <cellStyle name="SAPBEXItemHeader 7 3 3 2 2" xfId="15951"/>
    <cellStyle name="SAPBEXItemHeader 7 3 4" xfId="15952"/>
    <cellStyle name="SAPBEXItemHeader 7 3 4 2" xfId="15953"/>
    <cellStyle name="SAPBEXItemHeader 7 3 5" xfId="42904"/>
    <cellStyle name="SAPBEXItemHeader 7 4" xfId="15954"/>
    <cellStyle name="SAPBEXItemHeader 7 4 2" xfId="15955"/>
    <cellStyle name="SAPBEXItemHeader 7 4 2 2" xfId="15956"/>
    <cellStyle name="SAPBEXItemHeader 7 4 2 2 2" xfId="15957"/>
    <cellStyle name="SAPBEXItemHeader 7 4 3" xfId="15958"/>
    <cellStyle name="SAPBEXItemHeader 7 4 3 2" xfId="15959"/>
    <cellStyle name="SAPBEXItemHeader 7 5" xfId="15960"/>
    <cellStyle name="SAPBEXItemHeader 7 5 2" xfId="15961"/>
    <cellStyle name="SAPBEXItemHeader 7 5 2 2" xfId="15962"/>
    <cellStyle name="SAPBEXItemHeader 7 5 3" xfId="15963"/>
    <cellStyle name="SAPBEXItemHeader 7 6" xfId="15964"/>
    <cellStyle name="SAPBEXItemHeader 7 6 2" xfId="15965"/>
    <cellStyle name="SAPBEXItemHeader 7 6 2 2" xfId="15966"/>
    <cellStyle name="SAPBEXItemHeader 7 7" xfId="15967"/>
    <cellStyle name="SAPBEXItemHeader 7 7 2" xfId="15968"/>
    <cellStyle name="SAPBEXItemHeader 7 8" xfId="48759"/>
    <cellStyle name="SAPBEXItemHeader 8" xfId="42905"/>
    <cellStyle name="SAPBEXItemHeader 9" xfId="42906"/>
    <cellStyle name="SAPBEXresData" xfId="147"/>
    <cellStyle name="SAPBEXresData 10" xfId="42907"/>
    <cellStyle name="SAPBEXresData 11" xfId="42908"/>
    <cellStyle name="SAPBEXresData 12" xfId="42909"/>
    <cellStyle name="SAPBEXresData 13" xfId="42910"/>
    <cellStyle name="SAPBEXresData 14" xfId="42911"/>
    <cellStyle name="SAPBEXresData 15" xfId="42912"/>
    <cellStyle name="SAPBEXresData 16" xfId="42913"/>
    <cellStyle name="SAPBEXresData 17" xfId="42914"/>
    <cellStyle name="SAPBEXresData 18" xfId="42915"/>
    <cellStyle name="SAPBEXresData 19" xfId="42916"/>
    <cellStyle name="SAPBEXresData 2" xfId="551"/>
    <cellStyle name="SAPBEXresData 2 10" xfId="42917"/>
    <cellStyle name="SAPBEXresData 2 11" xfId="42918"/>
    <cellStyle name="SAPBEXresData 2 12" xfId="42919"/>
    <cellStyle name="SAPBEXresData 2 13" xfId="42920"/>
    <cellStyle name="SAPBEXresData 2 14" xfId="42921"/>
    <cellStyle name="SAPBEXresData 2 15" xfId="42922"/>
    <cellStyle name="SAPBEXresData 2 16" xfId="42923"/>
    <cellStyle name="SAPBEXresData 2 17" xfId="42924"/>
    <cellStyle name="SAPBEXresData 2 18" xfId="42925"/>
    <cellStyle name="SAPBEXresData 2 19" xfId="42926"/>
    <cellStyle name="SAPBEXresData 2 2" xfId="1155"/>
    <cellStyle name="SAPBEXresData 2 2 10" xfId="42927"/>
    <cellStyle name="SAPBEXresData 2 2 11" xfId="42928"/>
    <cellStyle name="SAPBEXresData 2 2 12" xfId="42929"/>
    <cellStyle name="SAPBEXresData 2 2 13" xfId="42930"/>
    <cellStyle name="SAPBEXresData 2 2 14" xfId="42931"/>
    <cellStyle name="SAPBEXresData 2 2 15" xfId="42932"/>
    <cellStyle name="SAPBEXresData 2 2 16" xfId="42933"/>
    <cellStyle name="SAPBEXresData 2 2 17" xfId="42934"/>
    <cellStyle name="SAPBEXresData 2 2 18" xfId="42935"/>
    <cellStyle name="SAPBEXresData 2 2 19" xfId="42936"/>
    <cellStyle name="SAPBEXresData 2 2 2" xfId="2193"/>
    <cellStyle name="SAPBEXresData 2 2 2 2" xfId="15969"/>
    <cellStyle name="SAPBEXresData 2 2 2 2 2" xfId="15970"/>
    <cellStyle name="SAPBEXresData 2 2 2 2 2 2" xfId="15971"/>
    <cellStyle name="SAPBEXresData 2 2 2 2 2 2 2" xfId="15972"/>
    <cellStyle name="SAPBEXresData 2 2 2 2 2 3" xfId="15973"/>
    <cellStyle name="SAPBEXresData 2 2 2 2 3" xfId="15974"/>
    <cellStyle name="SAPBEXresData 2 2 2 2 3 2" xfId="15975"/>
    <cellStyle name="SAPBEXresData 2 2 2 2 3 2 2" xfId="15976"/>
    <cellStyle name="SAPBEXresData 2 2 2 2 4" xfId="15977"/>
    <cellStyle name="SAPBEXresData 2 2 2 2 4 2" xfId="15978"/>
    <cellStyle name="SAPBEXresData 2 2 2 3" xfId="15979"/>
    <cellStyle name="SAPBEXresData 2 2 2 3 2" xfId="15980"/>
    <cellStyle name="SAPBEXresData 2 2 2 3 2 2" xfId="15981"/>
    <cellStyle name="SAPBEXresData 2 2 2 3 3" xfId="15982"/>
    <cellStyle name="SAPBEXresData 2 2 2 4" xfId="15983"/>
    <cellStyle name="SAPBEXresData 2 2 2 4 2" xfId="15984"/>
    <cellStyle name="SAPBEXresData 2 2 2 4 2 2" xfId="15985"/>
    <cellStyle name="SAPBEXresData 2 2 2 5" xfId="15986"/>
    <cellStyle name="SAPBEXresData 2 2 2 5 2" xfId="15987"/>
    <cellStyle name="SAPBEXresData 2 2 2 6" xfId="42937"/>
    <cellStyle name="SAPBEXresData 2 2 2 7" xfId="42938"/>
    <cellStyle name="SAPBEXresData 2 2 20" xfId="42939"/>
    <cellStyle name="SAPBEXresData 2 2 21" xfId="42940"/>
    <cellStyle name="SAPBEXresData 2 2 22" xfId="42941"/>
    <cellStyle name="SAPBEXresData 2 2 23" xfId="42942"/>
    <cellStyle name="SAPBEXresData 2 2 24" xfId="42943"/>
    <cellStyle name="SAPBEXresData 2 2 25" xfId="42944"/>
    <cellStyle name="SAPBEXresData 2 2 26" xfId="42945"/>
    <cellStyle name="SAPBEXresData 2 2 27" xfId="48760"/>
    <cellStyle name="SAPBEXresData 2 2 3" xfId="42946"/>
    <cellStyle name="SAPBEXresData 2 2 4" xfId="42947"/>
    <cellStyle name="SAPBEXresData 2 2 5" xfId="42948"/>
    <cellStyle name="SAPBEXresData 2 2 6" xfId="42949"/>
    <cellStyle name="SAPBEXresData 2 2 7" xfId="42950"/>
    <cellStyle name="SAPBEXresData 2 2 8" xfId="42951"/>
    <cellStyle name="SAPBEXresData 2 2 9" xfId="42952"/>
    <cellStyle name="SAPBEXresData 2 20" xfId="42953"/>
    <cellStyle name="SAPBEXresData 2 21" xfId="42954"/>
    <cellStyle name="SAPBEXresData 2 22" xfId="42955"/>
    <cellStyle name="SAPBEXresData 2 23" xfId="42956"/>
    <cellStyle name="SAPBEXresData 2 24" xfId="42957"/>
    <cellStyle name="SAPBEXresData 2 25" xfId="42958"/>
    <cellStyle name="SAPBEXresData 2 26" xfId="42959"/>
    <cellStyle name="SAPBEXresData 2 27" xfId="42960"/>
    <cellStyle name="SAPBEXresData 2 28" xfId="42961"/>
    <cellStyle name="SAPBEXresData 2 29" xfId="42962"/>
    <cellStyle name="SAPBEXresData 2 3" xfId="1156"/>
    <cellStyle name="SAPBEXresData 2 3 10" xfId="42963"/>
    <cellStyle name="SAPBEXresData 2 3 11" xfId="42964"/>
    <cellStyle name="SAPBEXresData 2 3 12" xfId="42965"/>
    <cellStyle name="SAPBEXresData 2 3 13" xfId="42966"/>
    <cellStyle name="SAPBEXresData 2 3 14" xfId="42967"/>
    <cellStyle name="SAPBEXresData 2 3 15" xfId="42968"/>
    <cellStyle name="SAPBEXresData 2 3 16" xfId="42969"/>
    <cellStyle name="SAPBEXresData 2 3 17" xfId="42970"/>
    <cellStyle name="SAPBEXresData 2 3 18" xfId="42971"/>
    <cellStyle name="SAPBEXresData 2 3 19" xfId="42972"/>
    <cellStyle name="SAPBEXresData 2 3 2" xfId="2194"/>
    <cellStyle name="SAPBEXresData 2 3 2 2" xfId="15988"/>
    <cellStyle name="SAPBEXresData 2 3 2 2 2" xfId="15989"/>
    <cellStyle name="SAPBEXresData 2 3 2 2 2 2" xfId="15990"/>
    <cellStyle name="SAPBEXresData 2 3 2 2 2 2 2" xfId="15991"/>
    <cellStyle name="SAPBEXresData 2 3 2 2 2 3" xfId="15992"/>
    <cellStyle name="SAPBEXresData 2 3 2 2 3" xfId="15993"/>
    <cellStyle name="SAPBEXresData 2 3 2 2 3 2" xfId="15994"/>
    <cellStyle name="SAPBEXresData 2 3 2 2 3 2 2" xfId="15995"/>
    <cellStyle name="SAPBEXresData 2 3 2 2 4" xfId="15996"/>
    <cellStyle name="SAPBEXresData 2 3 2 2 4 2" xfId="15997"/>
    <cellStyle name="SAPBEXresData 2 3 2 3" xfId="15998"/>
    <cellStyle name="SAPBEXresData 2 3 2 3 2" xfId="15999"/>
    <cellStyle name="SAPBEXresData 2 3 2 3 2 2" xfId="16000"/>
    <cellStyle name="SAPBEXresData 2 3 2 3 3" xfId="16001"/>
    <cellStyle name="SAPBEXresData 2 3 2 4" xfId="16002"/>
    <cellStyle name="SAPBEXresData 2 3 2 4 2" xfId="16003"/>
    <cellStyle name="SAPBEXresData 2 3 2 4 2 2" xfId="16004"/>
    <cellStyle name="SAPBEXresData 2 3 2 5" xfId="16005"/>
    <cellStyle name="SAPBEXresData 2 3 2 5 2" xfId="16006"/>
    <cellStyle name="SAPBEXresData 2 3 2 6" xfId="42973"/>
    <cellStyle name="SAPBEXresData 2 3 2 7" xfId="42974"/>
    <cellStyle name="SAPBEXresData 2 3 20" xfId="42975"/>
    <cellStyle name="SAPBEXresData 2 3 21" xfId="42976"/>
    <cellStyle name="SAPBEXresData 2 3 22" xfId="42977"/>
    <cellStyle name="SAPBEXresData 2 3 23" xfId="42978"/>
    <cellStyle name="SAPBEXresData 2 3 24" xfId="42979"/>
    <cellStyle name="SAPBEXresData 2 3 25" xfId="42980"/>
    <cellStyle name="SAPBEXresData 2 3 26" xfId="42981"/>
    <cellStyle name="SAPBEXresData 2 3 27" xfId="48761"/>
    <cellStyle name="SAPBEXresData 2 3 3" xfId="42982"/>
    <cellStyle name="SAPBEXresData 2 3 4" xfId="42983"/>
    <cellStyle name="SAPBEXresData 2 3 5" xfId="42984"/>
    <cellStyle name="SAPBEXresData 2 3 6" xfId="42985"/>
    <cellStyle name="SAPBEXresData 2 3 7" xfId="42986"/>
    <cellStyle name="SAPBEXresData 2 3 8" xfId="42987"/>
    <cellStyle name="SAPBEXresData 2 3 9" xfId="42988"/>
    <cellStyle name="SAPBEXresData 2 30" xfId="42989"/>
    <cellStyle name="SAPBEXresData 2 31" xfId="42990"/>
    <cellStyle name="SAPBEXresData 2 32" xfId="48762"/>
    <cellStyle name="SAPBEXresData 2 4" xfId="1157"/>
    <cellStyle name="SAPBEXresData 2 4 10" xfId="42991"/>
    <cellStyle name="SAPBEXresData 2 4 11" xfId="42992"/>
    <cellStyle name="SAPBEXresData 2 4 12" xfId="42993"/>
    <cellStyle name="SAPBEXresData 2 4 13" xfId="42994"/>
    <cellStyle name="SAPBEXresData 2 4 14" xfId="42995"/>
    <cellStyle name="SAPBEXresData 2 4 15" xfId="42996"/>
    <cellStyle name="SAPBEXresData 2 4 16" xfId="42997"/>
    <cellStyle name="SAPBEXresData 2 4 17" xfId="42998"/>
    <cellStyle name="SAPBEXresData 2 4 18" xfId="42999"/>
    <cellStyle name="SAPBEXresData 2 4 19" xfId="43000"/>
    <cellStyle name="SAPBEXresData 2 4 2" xfId="2195"/>
    <cellStyle name="SAPBEXresData 2 4 2 2" xfId="16007"/>
    <cellStyle name="SAPBEXresData 2 4 2 2 2" xfId="16008"/>
    <cellStyle name="SAPBEXresData 2 4 2 2 2 2" xfId="16009"/>
    <cellStyle name="SAPBEXresData 2 4 2 2 2 2 2" xfId="16010"/>
    <cellStyle name="SAPBEXresData 2 4 2 2 2 3" xfId="16011"/>
    <cellStyle name="SAPBEXresData 2 4 2 2 3" xfId="16012"/>
    <cellStyle name="SAPBEXresData 2 4 2 2 3 2" xfId="16013"/>
    <cellStyle name="SAPBEXresData 2 4 2 2 3 2 2" xfId="16014"/>
    <cellStyle name="SAPBEXresData 2 4 2 2 4" xfId="16015"/>
    <cellStyle name="SAPBEXresData 2 4 2 2 4 2" xfId="16016"/>
    <cellStyle name="SAPBEXresData 2 4 2 3" xfId="16017"/>
    <cellStyle name="SAPBEXresData 2 4 2 3 2" xfId="16018"/>
    <cellStyle name="SAPBEXresData 2 4 2 3 2 2" xfId="16019"/>
    <cellStyle name="SAPBEXresData 2 4 2 3 3" xfId="16020"/>
    <cellStyle name="SAPBEXresData 2 4 2 4" xfId="16021"/>
    <cellStyle name="SAPBEXresData 2 4 2 4 2" xfId="16022"/>
    <cellStyle name="SAPBEXresData 2 4 2 4 2 2" xfId="16023"/>
    <cellStyle name="SAPBEXresData 2 4 2 5" xfId="16024"/>
    <cellStyle name="SAPBEXresData 2 4 2 5 2" xfId="16025"/>
    <cellStyle name="SAPBEXresData 2 4 2 6" xfId="43001"/>
    <cellStyle name="SAPBEXresData 2 4 2 7" xfId="43002"/>
    <cellStyle name="SAPBEXresData 2 4 20" xfId="43003"/>
    <cellStyle name="SAPBEXresData 2 4 21" xfId="43004"/>
    <cellStyle name="SAPBEXresData 2 4 22" xfId="43005"/>
    <cellStyle name="SAPBEXresData 2 4 23" xfId="43006"/>
    <cellStyle name="SAPBEXresData 2 4 24" xfId="43007"/>
    <cellStyle name="SAPBEXresData 2 4 25" xfId="43008"/>
    <cellStyle name="SAPBEXresData 2 4 26" xfId="43009"/>
    <cellStyle name="SAPBEXresData 2 4 27" xfId="48763"/>
    <cellStyle name="SAPBEXresData 2 4 3" xfId="43010"/>
    <cellStyle name="SAPBEXresData 2 4 4" xfId="43011"/>
    <cellStyle name="SAPBEXresData 2 4 5" xfId="43012"/>
    <cellStyle name="SAPBEXresData 2 4 6" xfId="43013"/>
    <cellStyle name="SAPBEXresData 2 4 7" xfId="43014"/>
    <cellStyle name="SAPBEXresData 2 4 8" xfId="43015"/>
    <cellStyle name="SAPBEXresData 2 4 9" xfId="43016"/>
    <cellStyle name="SAPBEXresData 2 5" xfId="1158"/>
    <cellStyle name="SAPBEXresData 2 5 10" xfId="43017"/>
    <cellStyle name="SAPBEXresData 2 5 11" xfId="43018"/>
    <cellStyle name="SAPBEXresData 2 5 12" xfId="43019"/>
    <cellStyle name="SAPBEXresData 2 5 13" xfId="43020"/>
    <cellStyle name="SAPBEXresData 2 5 14" xfId="43021"/>
    <cellStyle name="SAPBEXresData 2 5 15" xfId="43022"/>
    <cellStyle name="SAPBEXresData 2 5 16" xfId="43023"/>
    <cellStyle name="SAPBEXresData 2 5 17" xfId="43024"/>
    <cellStyle name="SAPBEXresData 2 5 18" xfId="43025"/>
    <cellStyle name="SAPBEXresData 2 5 19" xfId="43026"/>
    <cellStyle name="SAPBEXresData 2 5 2" xfId="2196"/>
    <cellStyle name="SAPBEXresData 2 5 2 2" xfId="16026"/>
    <cellStyle name="SAPBEXresData 2 5 2 2 2" xfId="16027"/>
    <cellStyle name="SAPBEXresData 2 5 2 2 2 2" xfId="16028"/>
    <cellStyle name="SAPBEXresData 2 5 2 2 2 2 2" xfId="16029"/>
    <cellStyle name="SAPBEXresData 2 5 2 2 2 3" xfId="16030"/>
    <cellStyle name="SAPBEXresData 2 5 2 2 3" xfId="16031"/>
    <cellStyle name="SAPBEXresData 2 5 2 2 3 2" xfId="16032"/>
    <cellStyle name="SAPBEXresData 2 5 2 2 3 2 2" xfId="16033"/>
    <cellStyle name="SAPBEXresData 2 5 2 2 4" xfId="16034"/>
    <cellStyle name="SAPBEXresData 2 5 2 2 4 2" xfId="16035"/>
    <cellStyle name="SAPBEXresData 2 5 2 3" xfId="16036"/>
    <cellStyle name="SAPBEXresData 2 5 2 3 2" xfId="16037"/>
    <cellStyle name="SAPBEXresData 2 5 2 3 2 2" xfId="16038"/>
    <cellStyle name="SAPBEXresData 2 5 2 3 3" xfId="16039"/>
    <cellStyle name="SAPBEXresData 2 5 2 4" xfId="16040"/>
    <cellStyle name="SAPBEXresData 2 5 2 4 2" xfId="16041"/>
    <cellStyle name="SAPBEXresData 2 5 2 4 2 2" xfId="16042"/>
    <cellStyle name="SAPBEXresData 2 5 2 5" xfId="16043"/>
    <cellStyle name="SAPBEXresData 2 5 2 5 2" xfId="16044"/>
    <cellStyle name="SAPBEXresData 2 5 2 6" xfId="43027"/>
    <cellStyle name="SAPBEXresData 2 5 2 7" xfId="43028"/>
    <cellStyle name="SAPBEXresData 2 5 20" xfId="43029"/>
    <cellStyle name="SAPBEXresData 2 5 21" xfId="43030"/>
    <cellStyle name="SAPBEXresData 2 5 22" xfId="43031"/>
    <cellStyle name="SAPBEXresData 2 5 23" xfId="43032"/>
    <cellStyle name="SAPBEXresData 2 5 24" xfId="43033"/>
    <cellStyle name="SAPBEXresData 2 5 25" xfId="43034"/>
    <cellStyle name="SAPBEXresData 2 5 26" xfId="43035"/>
    <cellStyle name="SAPBEXresData 2 5 27" xfId="48764"/>
    <cellStyle name="SAPBEXresData 2 5 3" xfId="43036"/>
    <cellStyle name="SAPBEXresData 2 5 4" xfId="43037"/>
    <cellStyle name="SAPBEXresData 2 5 5" xfId="43038"/>
    <cellStyle name="SAPBEXresData 2 5 6" xfId="43039"/>
    <cellStyle name="SAPBEXresData 2 5 7" xfId="43040"/>
    <cellStyle name="SAPBEXresData 2 5 8" xfId="43041"/>
    <cellStyle name="SAPBEXresData 2 5 9" xfId="43042"/>
    <cellStyle name="SAPBEXresData 2 6" xfId="1159"/>
    <cellStyle name="SAPBEXresData 2 6 10" xfId="43043"/>
    <cellStyle name="SAPBEXresData 2 6 11" xfId="43044"/>
    <cellStyle name="SAPBEXresData 2 6 12" xfId="43045"/>
    <cellStyle name="SAPBEXresData 2 6 13" xfId="43046"/>
    <cellStyle name="SAPBEXresData 2 6 14" xfId="43047"/>
    <cellStyle name="SAPBEXresData 2 6 15" xfId="43048"/>
    <cellStyle name="SAPBEXresData 2 6 16" xfId="43049"/>
    <cellStyle name="SAPBEXresData 2 6 17" xfId="43050"/>
    <cellStyle name="SAPBEXresData 2 6 18" xfId="43051"/>
    <cellStyle name="SAPBEXresData 2 6 19" xfId="43052"/>
    <cellStyle name="SAPBEXresData 2 6 2" xfId="2197"/>
    <cellStyle name="SAPBEXresData 2 6 2 2" xfId="16045"/>
    <cellStyle name="SAPBEXresData 2 6 2 2 2" xfId="16046"/>
    <cellStyle name="SAPBEXresData 2 6 2 2 2 2" xfId="16047"/>
    <cellStyle name="SAPBEXresData 2 6 2 2 2 2 2" xfId="16048"/>
    <cellStyle name="SAPBEXresData 2 6 2 2 2 3" xfId="16049"/>
    <cellStyle name="SAPBEXresData 2 6 2 2 3" xfId="16050"/>
    <cellStyle name="SAPBEXresData 2 6 2 2 3 2" xfId="16051"/>
    <cellStyle name="SAPBEXresData 2 6 2 2 3 2 2" xfId="16052"/>
    <cellStyle name="SAPBEXresData 2 6 2 2 4" xfId="16053"/>
    <cellStyle name="SAPBEXresData 2 6 2 2 4 2" xfId="16054"/>
    <cellStyle name="SAPBEXresData 2 6 2 3" xfId="16055"/>
    <cellStyle name="SAPBEXresData 2 6 2 3 2" xfId="16056"/>
    <cellStyle name="SAPBEXresData 2 6 2 3 2 2" xfId="16057"/>
    <cellStyle name="SAPBEXresData 2 6 2 3 3" xfId="16058"/>
    <cellStyle name="SAPBEXresData 2 6 2 4" xfId="16059"/>
    <cellStyle name="SAPBEXresData 2 6 2 4 2" xfId="16060"/>
    <cellStyle name="SAPBEXresData 2 6 2 4 2 2" xfId="16061"/>
    <cellStyle name="SAPBEXresData 2 6 2 5" xfId="16062"/>
    <cellStyle name="SAPBEXresData 2 6 2 5 2" xfId="16063"/>
    <cellStyle name="SAPBEXresData 2 6 2 6" xfId="43053"/>
    <cellStyle name="SAPBEXresData 2 6 2 7" xfId="43054"/>
    <cellStyle name="SAPBEXresData 2 6 20" xfId="43055"/>
    <cellStyle name="SAPBEXresData 2 6 21" xfId="43056"/>
    <cellStyle name="SAPBEXresData 2 6 22" xfId="43057"/>
    <cellStyle name="SAPBEXresData 2 6 23" xfId="43058"/>
    <cellStyle name="SAPBEXresData 2 6 24" xfId="43059"/>
    <cellStyle name="SAPBEXresData 2 6 25" xfId="43060"/>
    <cellStyle name="SAPBEXresData 2 6 26" xfId="43061"/>
    <cellStyle name="SAPBEXresData 2 6 27" xfId="48765"/>
    <cellStyle name="SAPBEXresData 2 6 3" xfId="43062"/>
    <cellStyle name="SAPBEXresData 2 6 4" xfId="43063"/>
    <cellStyle name="SAPBEXresData 2 6 5" xfId="43064"/>
    <cellStyle name="SAPBEXresData 2 6 6" xfId="43065"/>
    <cellStyle name="SAPBEXresData 2 6 7" xfId="43066"/>
    <cellStyle name="SAPBEXresData 2 6 8" xfId="43067"/>
    <cellStyle name="SAPBEXresData 2 6 9" xfId="43068"/>
    <cellStyle name="SAPBEXresData 2 7" xfId="2198"/>
    <cellStyle name="SAPBEXresData 2 7 2" xfId="16064"/>
    <cellStyle name="SAPBEXresData 2 7 2 2" xfId="16065"/>
    <cellStyle name="SAPBEXresData 2 7 2 2 2" xfId="16066"/>
    <cellStyle name="SAPBEXresData 2 7 2 2 2 2" xfId="16067"/>
    <cellStyle name="SAPBEXresData 2 7 2 2 3" xfId="16068"/>
    <cellStyle name="SAPBEXresData 2 7 2 3" xfId="16069"/>
    <cellStyle name="SAPBEXresData 2 7 2 3 2" xfId="16070"/>
    <cellStyle name="SAPBEXresData 2 7 2 3 2 2" xfId="16071"/>
    <cellStyle name="SAPBEXresData 2 7 2 4" xfId="16072"/>
    <cellStyle name="SAPBEXresData 2 7 2 4 2" xfId="16073"/>
    <cellStyle name="SAPBEXresData 2 7 3" xfId="16074"/>
    <cellStyle name="SAPBEXresData 2 7 3 2" xfId="16075"/>
    <cellStyle name="SAPBEXresData 2 7 3 2 2" xfId="16076"/>
    <cellStyle name="SAPBEXresData 2 7 3 3" xfId="16077"/>
    <cellStyle name="SAPBEXresData 2 7 4" xfId="16078"/>
    <cellStyle name="SAPBEXresData 2 7 4 2" xfId="16079"/>
    <cellStyle name="SAPBEXresData 2 7 4 2 2" xfId="16080"/>
    <cellStyle name="SAPBEXresData 2 7 5" xfId="16081"/>
    <cellStyle name="SAPBEXresData 2 7 5 2" xfId="16082"/>
    <cellStyle name="SAPBEXresData 2 7 6" xfId="43069"/>
    <cellStyle name="SAPBEXresData 2 7 7" xfId="43070"/>
    <cellStyle name="SAPBEXresData 2 8" xfId="43071"/>
    <cellStyle name="SAPBEXresData 2 9" xfId="43072"/>
    <cellStyle name="SAPBEXresData 20" xfId="43073"/>
    <cellStyle name="SAPBEXresData 21" xfId="43074"/>
    <cellStyle name="SAPBEXresData 22" xfId="43075"/>
    <cellStyle name="SAPBEXresData 23" xfId="43076"/>
    <cellStyle name="SAPBEXresData 24" xfId="43077"/>
    <cellStyle name="SAPBEXresData 25" xfId="43078"/>
    <cellStyle name="SAPBEXresData 26" xfId="43079"/>
    <cellStyle name="SAPBEXresData 27" xfId="43080"/>
    <cellStyle name="SAPBEXresData 28" xfId="43081"/>
    <cellStyle name="SAPBEXresData 29" xfId="43082"/>
    <cellStyle name="SAPBEXresData 3" xfId="1160"/>
    <cellStyle name="SAPBEXresData 3 10" xfId="43083"/>
    <cellStyle name="SAPBEXresData 3 11" xfId="43084"/>
    <cellStyle name="SAPBEXresData 3 12" xfId="43085"/>
    <cellStyle name="SAPBEXresData 3 13" xfId="43086"/>
    <cellStyle name="SAPBEXresData 3 14" xfId="43087"/>
    <cellStyle name="SAPBEXresData 3 15" xfId="43088"/>
    <cellStyle name="SAPBEXresData 3 16" xfId="43089"/>
    <cellStyle name="SAPBEXresData 3 17" xfId="43090"/>
    <cellStyle name="SAPBEXresData 3 18" xfId="43091"/>
    <cellStyle name="SAPBEXresData 3 19" xfId="43092"/>
    <cellStyle name="SAPBEXresData 3 2" xfId="2199"/>
    <cellStyle name="SAPBEXresData 3 2 2" xfId="16083"/>
    <cellStyle name="SAPBEXresData 3 2 2 2" xfId="16084"/>
    <cellStyle name="SAPBEXresData 3 2 2 2 2" xfId="16085"/>
    <cellStyle name="SAPBEXresData 3 2 2 2 2 2" xfId="16086"/>
    <cellStyle name="SAPBEXresData 3 2 2 2 3" xfId="16087"/>
    <cellStyle name="SAPBEXresData 3 2 2 3" xfId="16088"/>
    <cellStyle name="SAPBEXresData 3 2 2 3 2" xfId="16089"/>
    <cellStyle name="SAPBEXresData 3 2 2 3 2 2" xfId="16090"/>
    <cellStyle name="SAPBEXresData 3 2 2 4" xfId="16091"/>
    <cellStyle name="SAPBEXresData 3 2 2 4 2" xfId="16092"/>
    <cellStyle name="SAPBEXresData 3 2 3" xfId="16093"/>
    <cellStyle name="SAPBEXresData 3 2 3 2" xfId="16094"/>
    <cellStyle name="SAPBEXresData 3 2 3 2 2" xfId="16095"/>
    <cellStyle name="SAPBEXresData 3 2 3 3" xfId="16096"/>
    <cellStyle name="SAPBEXresData 3 2 4" xfId="16097"/>
    <cellStyle name="SAPBEXresData 3 2 4 2" xfId="16098"/>
    <cellStyle name="SAPBEXresData 3 2 4 2 2" xfId="16099"/>
    <cellStyle name="SAPBEXresData 3 2 5" xfId="16100"/>
    <cellStyle name="SAPBEXresData 3 2 5 2" xfId="16101"/>
    <cellStyle name="SAPBEXresData 3 2 6" xfId="43093"/>
    <cellStyle name="SAPBEXresData 3 2 7" xfId="43094"/>
    <cellStyle name="SAPBEXresData 3 20" xfId="43095"/>
    <cellStyle name="SAPBEXresData 3 21" xfId="43096"/>
    <cellStyle name="SAPBEXresData 3 22" xfId="43097"/>
    <cellStyle name="SAPBEXresData 3 23" xfId="43098"/>
    <cellStyle name="SAPBEXresData 3 24" xfId="43099"/>
    <cellStyle name="SAPBEXresData 3 25" xfId="43100"/>
    <cellStyle name="SAPBEXresData 3 26" xfId="43101"/>
    <cellStyle name="SAPBEXresData 3 27" xfId="48766"/>
    <cellStyle name="SAPBEXresData 3 3" xfId="43102"/>
    <cellStyle name="SAPBEXresData 3 4" xfId="43103"/>
    <cellStyle name="SAPBEXresData 3 5" xfId="43104"/>
    <cellStyle name="SAPBEXresData 3 6" xfId="43105"/>
    <cellStyle name="SAPBEXresData 3 7" xfId="43106"/>
    <cellStyle name="SAPBEXresData 3 8" xfId="43107"/>
    <cellStyle name="SAPBEXresData 3 9" xfId="43108"/>
    <cellStyle name="SAPBEXresData 30" xfId="43109"/>
    <cellStyle name="SAPBEXresData 31" xfId="43110"/>
    <cellStyle name="SAPBEXresData 32" xfId="43111"/>
    <cellStyle name="SAPBEXresData 33" xfId="43112"/>
    <cellStyle name="SAPBEXresData 34" xfId="48767"/>
    <cellStyle name="SAPBEXresData 4" xfId="1161"/>
    <cellStyle name="SAPBEXresData 4 10" xfId="43113"/>
    <cellStyle name="SAPBEXresData 4 11" xfId="43114"/>
    <cellStyle name="SAPBEXresData 4 12" xfId="43115"/>
    <cellStyle name="SAPBEXresData 4 13" xfId="43116"/>
    <cellStyle name="SAPBEXresData 4 14" xfId="43117"/>
    <cellStyle name="SAPBEXresData 4 15" xfId="43118"/>
    <cellStyle name="SAPBEXresData 4 16" xfId="43119"/>
    <cellStyle name="SAPBEXresData 4 17" xfId="43120"/>
    <cellStyle name="SAPBEXresData 4 18" xfId="43121"/>
    <cellStyle name="SAPBEXresData 4 19" xfId="43122"/>
    <cellStyle name="SAPBEXresData 4 2" xfId="2200"/>
    <cellStyle name="SAPBEXresData 4 2 2" xfId="16102"/>
    <cellStyle name="SAPBEXresData 4 2 2 2" xfId="16103"/>
    <cellStyle name="SAPBEXresData 4 2 2 2 2" xfId="16104"/>
    <cellStyle name="SAPBEXresData 4 2 2 2 2 2" xfId="16105"/>
    <cellStyle name="SAPBEXresData 4 2 2 2 3" xfId="16106"/>
    <cellStyle name="SAPBEXresData 4 2 2 3" xfId="16107"/>
    <cellStyle name="SAPBEXresData 4 2 2 3 2" xfId="16108"/>
    <cellStyle name="SAPBEXresData 4 2 2 3 2 2" xfId="16109"/>
    <cellStyle name="SAPBEXresData 4 2 2 4" xfId="16110"/>
    <cellStyle name="SAPBEXresData 4 2 2 4 2" xfId="16111"/>
    <cellStyle name="SAPBEXresData 4 2 3" xfId="16112"/>
    <cellStyle name="SAPBEXresData 4 2 3 2" xfId="16113"/>
    <cellStyle name="SAPBEXresData 4 2 3 2 2" xfId="16114"/>
    <cellStyle name="SAPBEXresData 4 2 3 3" xfId="16115"/>
    <cellStyle name="SAPBEXresData 4 2 4" xfId="16116"/>
    <cellStyle name="SAPBEXresData 4 2 4 2" xfId="16117"/>
    <cellStyle name="SAPBEXresData 4 2 4 2 2" xfId="16118"/>
    <cellStyle name="SAPBEXresData 4 2 5" xfId="16119"/>
    <cellStyle name="SAPBEXresData 4 2 5 2" xfId="16120"/>
    <cellStyle name="SAPBEXresData 4 2 6" xfId="43123"/>
    <cellStyle name="SAPBEXresData 4 2 7" xfId="43124"/>
    <cellStyle name="SAPBEXresData 4 20" xfId="43125"/>
    <cellStyle name="SAPBEXresData 4 21" xfId="43126"/>
    <cellStyle name="SAPBEXresData 4 22" xfId="43127"/>
    <cellStyle name="SAPBEXresData 4 23" xfId="43128"/>
    <cellStyle name="SAPBEXresData 4 24" xfId="43129"/>
    <cellStyle name="SAPBEXresData 4 25" xfId="43130"/>
    <cellStyle name="SAPBEXresData 4 26" xfId="43131"/>
    <cellStyle name="SAPBEXresData 4 27" xfId="48768"/>
    <cellStyle name="SAPBEXresData 4 3" xfId="43132"/>
    <cellStyle name="SAPBEXresData 4 4" xfId="43133"/>
    <cellStyle name="SAPBEXresData 4 5" xfId="43134"/>
    <cellStyle name="SAPBEXresData 4 6" xfId="43135"/>
    <cellStyle name="SAPBEXresData 4 7" xfId="43136"/>
    <cellStyle name="SAPBEXresData 4 8" xfId="43137"/>
    <cellStyle name="SAPBEXresData 4 9" xfId="43138"/>
    <cellStyle name="SAPBEXresData 5" xfId="1162"/>
    <cellStyle name="SAPBEXresData 5 10" xfId="43139"/>
    <cellStyle name="SAPBEXresData 5 11" xfId="43140"/>
    <cellStyle name="SAPBEXresData 5 12" xfId="43141"/>
    <cellStyle name="SAPBEXresData 5 13" xfId="43142"/>
    <cellStyle name="SAPBEXresData 5 14" xfId="43143"/>
    <cellStyle name="SAPBEXresData 5 15" xfId="43144"/>
    <cellStyle name="SAPBEXresData 5 16" xfId="43145"/>
    <cellStyle name="SAPBEXresData 5 17" xfId="43146"/>
    <cellStyle name="SAPBEXresData 5 18" xfId="43147"/>
    <cellStyle name="SAPBEXresData 5 19" xfId="43148"/>
    <cellStyle name="SAPBEXresData 5 2" xfId="2201"/>
    <cellStyle name="SAPBEXresData 5 2 2" xfId="16121"/>
    <cellStyle name="SAPBEXresData 5 2 2 2" xfId="16122"/>
    <cellStyle name="SAPBEXresData 5 2 2 2 2" xfId="16123"/>
    <cellStyle name="SAPBEXresData 5 2 2 2 2 2" xfId="16124"/>
    <cellStyle name="SAPBEXresData 5 2 2 2 3" xfId="16125"/>
    <cellStyle name="SAPBEXresData 5 2 2 3" xfId="16126"/>
    <cellStyle name="SAPBEXresData 5 2 2 3 2" xfId="16127"/>
    <cellStyle name="SAPBEXresData 5 2 2 3 2 2" xfId="16128"/>
    <cellStyle name="SAPBEXresData 5 2 2 4" xfId="16129"/>
    <cellStyle name="SAPBEXresData 5 2 2 4 2" xfId="16130"/>
    <cellStyle name="SAPBEXresData 5 2 3" xfId="16131"/>
    <cellStyle name="SAPBEXresData 5 2 3 2" xfId="16132"/>
    <cellStyle name="SAPBEXresData 5 2 3 2 2" xfId="16133"/>
    <cellStyle name="SAPBEXresData 5 2 3 3" xfId="16134"/>
    <cellStyle name="SAPBEXresData 5 2 4" xfId="16135"/>
    <cellStyle name="SAPBEXresData 5 2 4 2" xfId="16136"/>
    <cellStyle name="SAPBEXresData 5 2 4 2 2" xfId="16137"/>
    <cellStyle name="SAPBEXresData 5 2 5" xfId="16138"/>
    <cellStyle name="SAPBEXresData 5 2 5 2" xfId="16139"/>
    <cellStyle name="SAPBEXresData 5 2 6" xfId="43149"/>
    <cellStyle name="SAPBEXresData 5 2 7" xfId="43150"/>
    <cellStyle name="SAPBEXresData 5 20" xfId="43151"/>
    <cellStyle name="SAPBEXresData 5 21" xfId="43152"/>
    <cellStyle name="SAPBEXresData 5 22" xfId="43153"/>
    <cellStyle name="SAPBEXresData 5 23" xfId="43154"/>
    <cellStyle name="SAPBEXresData 5 24" xfId="43155"/>
    <cellStyle name="SAPBEXresData 5 25" xfId="43156"/>
    <cellStyle name="SAPBEXresData 5 26" xfId="43157"/>
    <cellStyle name="SAPBEXresData 5 27" xfId="48769"/>
    <cellStyle name="SAPBEXresData 5 3" xfId="43158"/>
    <cellStyle name="SAPBEXresData 5 4" xfId="43159"/>
    <cellStyle name="SAPBEXresData 5 5" xfId="43160"/>
    <cellStyle name="SAPBEXresData 5 6" xfId="43161"/>
    <cellStyle name="SAPBEXresData 5 7" xfId="43162"/>
    <cellStyle name="SAPBEXresData 5 8" xfId="43163"/>
    <cellStyle name="SAPBEXresData 5 9" xfId="43164"/>
    <cellStyle name="SAPBEXresData 6" xfId="1163"/>
    <cellStyle name="SAPBEXresData 6 10" xfId="43165"/>
    <cellStyle name="SAPBEXresData 6 11" xfId="43166"/>
    <cellStyle name="SAPBEXresData 6 12" xfId="43167"/>
    <cellStyle name="SAPBEXresData 6 13" xfId="43168"/>
    <cellStyle name="SAPBEXresData 6 14" xfId="43169"/>
    <cellStyle name="SAPBEXresData 6 15" xfId="43170"/>
    <cellStyle name="SAPBEXresData 6 16" xfId="43171"/>
    <cellStyle name="SAPBEXresData 6 17" xfId="43172"/>
    <cellStyle name="SAPBEXresData 6 18" xfId="43173"/>
    <cellStyle name="SAPBEXresData 6 19" xfId="43174"/>
    <cellStyle name="SAPBEXresData 6 2" xfId="2202"/>
    <cellStyle name="SAPBEXresData 6 2 2" xfId="16140"/>
    <cellStyle name="SAPBEXresData 6 2 2 2" xfId="16141"/>
    <cellStyle name="SAPBEXresData 6 2 2 2 2" xfId="16142"/>
    <cellStyle name="SAPBEXresData 6 2 2 2 2 2" xfId="16143"/>
    <cellStyle name="SAPBEXresData 6 2 2 2 3" xfId="16144"/>
    <cellStyle name="SAPBEXresData 6 2 2 3" xfId="16145"/>
    <cellStyle name="SAPBEXresData 6 2 2 3 2" xfId="16146"/>
    <cellStyle name="SAPBEXresData 6 2 2 3 2 2" xfId="16147"/>
    <cellStyle name="SAPBEXresData 6 2 2 4" xfId="16148"/>
    <cellStyle name="SAPBEXresData 6 2 2 4 2" xfId="16149"/>
    <cellStyle name="SAPBEXresData 6 2 3" xfId="16150"/>
    <cellStyle name="SAPBEXresData 6 2 3 2" xfId="16151"/>
    <cellStyle name="SAPBEXresData 6 2 3 2 2" xfId="16152"/>
    <cellStyle name="SAPBEXresData 6 2 3 3" xfId="16153"/>
    <cellStyle name="SAPBEXresData 6 2 4" xfId="16154"/>
    <cellStyle name="SAPBEXresData 6 2 4 2" xfId="16155"/>
    <cellStyle name="SAPBEXresData 6 2 4 2 2" xfId="16156"/>
    <cellStyle name="SAPBEXresData 6 2 5" xfId="16157"/>
    <cellStyle name="SAPBEXresData 6 2 5 2" xfId="16158"/>
    <cellStyle name="SAPBEXresData 6 2 6" xfId="43175"/>
    <cellStyle name="SAPBEXresData 6 2 7" xfId="43176"/>
    <cellStyle name="SAPBEXresData 6 20" xfId="43177"/>
    <cellStyle name="SAPBEXresData 6 21" xfId="43178"/>
    <cellStyle name="SAPBEXresData 6 22" xfId="43179"/>
    <cellStyle name="SAPBEXresData 6 23" xfId="43180"/>
    <cellStyle name="SAPBEXresData 6 24" xfId="43181"/>
    <cellStyle name="SAPBEXresData 6 25" xfId="43182"/>
    <cellStyle name="SAPBEXresData 6 26" xfId="43183"/>
    <cellStyle name="SAPBEXresData 6 27" xfId="48770"/>
    <cellStyle name="SAPBEXresData 6 3" xfId="43184"/>
    <cellStyle name="SAPBEXresData 6 4" xfId="43185"/>
    <cellStyle name="SAPBEXresData 6 5" xfId="43186"/>
    <cellStyle name="SAPBEXresData 6 6" xfId="43187"/>
    <cellStyle name="SAPBEXresData 6 7" xfId="43188"/>
    <cellStyle name="SAPBEXresData 6 8" xfId="43189"/>
    <cellStyle name="SAPBEXresData 6 9" xfId="43190"/>
    <cellStyle name="SAPBEXresData 7" xfId="1164"/>
    <cellStyle name="SAPBEXresData 7 10" xfId="43191"/>
    <cellStyle name="SAPBEXresData 7 11" xfId="43192"/>
    <cellStyle name="SAPBEXresData 7 12" xfId="43193"/>
    <cellStyle name="SAPBEXresData 7 13" xfId="43194"/>
    <cellStyle name="SAPBEXresData 7 14" xfId="43195"/>
    <cellStyle name="SAPBEXresData 7 15" xfId="43196"/>
    <cellStyle name="SAPBEXresData 7 16" xfId="43197"/>
    <cellStyle name="SAPBEXresData 7 17" xfId="43198"/>
    <cellStyle name="SAPBEXresData 7 18" xfId="43199"/>
    <cellStyle name="SAPBEXresData 7 19" xfId="43200"/>
    <cellStyle name="SAPBEXresData 7 2" xfId="2203"/>
    <cellStyle name="SAPBEXresData 7 2 2" xfId="16159"/>
    <cellStyle name="SAPBEXresData 7 2 2 2" xfId="16160"/>
    <cellStyle name="SAPBEXresData 7 2 2 2 2" xfId="16161"/>
    <cellStyle name="SAPBEXresData 7 2 2 2 2 2" xfId="16162"/>
    <cellStyle name="SAPBEXresData 7 2 2 2 3" xfId="16163"/>
    <cellStyle name="SAPBEXresData 7 2 2 3" xfId="16164"/>
    <cellStyle name="SAPBEXresData 7 2 2 3 2" xfId="16165"/>
    <cellStyle name="SAPBEXresData 7 2 2 3 2 2" xfId="16166"/>
    <cellStyle name="SAPBEXresData 7 2 2 4" xfId="16167"/>
    <cellStyle name="SAPBEXresData 7 2 2 4 2" xfId="16168"/>
    <cellStyle name="SAPBEXresData 7 2 3" xfId="16169"/>
    <cellStyle name="SAPBEXresData 7 2 3 2" xfId="16170"/>
    <cellStyle name="SAPBEXresData 7 2 3 2 2" xfId="16171"/>
    <cellStyle name="SAPBEXresData 7 2 3 3" xfId="16172"/>
    <cellStyle name="SAPBEXresData 7 2 4" xfId="16173"/>
    <cellStyle name="SAPBEXresData 7 2 4 2" xfId="16174"/>
    <cellStyle name="SAPBEXresData 7 2 4 2 2" xfId="16175"/>
    <cellStyle name="SAPBEXresData 7 2 5" xfId="16176"/>
    <cellStyle name="SAPBEXresData 7 2 5 2" xfId="16177"/>
    <cellStyle name="SAPBEXresData 7 2 6" xfId="43201"/>
    <cellStyle name="SAPBEXresData 7 2 7" xfId="43202"/>
    <cellStyle name="SAPBEXresData 7 20" xfId="43203"/>
    <cellStyle name="SAPBEXresData 7 21" xfId="43204"/>
    <cellStyle name="SAPBEXresData 7 22" xfId="43205"/>
    <cellStyle name="SAPBEXresData 7 23" xfId="43206"/>
    <cellStyle name="SAPBEXresData 7 24" xfId="43207"/>
    <cellStyle name="SAPBEXresData 7 25" xfId="43208"/>
    <cellStyle name="SAPBEXresData 7 26" xfId="43209"/>
    <cellStyle name="SAPBEXresData 7 27" xfId="48771"/>
    <cellStyle name="SAPBEXresData 7 3" xfId="43210"/>
    <cellStyle name="SAPBEXresData 7 4" xfId="43211"/>
    <cellStyle name="SAPBEXresData 7 5" xfId="43212"/>
    <cellStyle name="SAPBEXresData 7 6" xfId="43213"/>
    <cellStyle name="SAPBEXresData 7 7" xfId="43214"/>
    <cellStyle name="SAPBEXresData 7 8" xfId="43215"/>
    <cellStyle name="SAPBEXresData 7 9" xfId="43216"/>
    <cellStyle name="SAPBEXresData 8" xfId="1154"/>
    <cellStyle name="SAPBEXresData 8 10" xfId="43217"/>
    <cellStyle name="SAPBEXresData 8 11" xfId="43218"/>
    <cellStyle name="SAPBEXresData 8 12" xfId="43219"/>
    <cellStyle name="SAPBEXresData 8 13" xfId="43220"/>
    <cellStyle name="SAPBEXresData 8 14" xfId="43221"/>
    <cellStyle name="SAPBEXresData 8 15" xfId="43222"/>
    <cellStyle name="SAPBEXresData 8 16" xfId="43223"/>
    <cellStyle name="SAPBEXresData 8 17" xfId="43224"/>
    <cellStyle name="SAPBEXresData 8 18" xfId="43225"/>
    <cellStyle name="SAPBEXresData 8 19" xfId="43226"/>
    <cellStyle name="SAPBEXresData 8 2" xfId="2204"/>
    <cellStyle name="SAPBEXresData 8 2 2" xfId="16178"/>
    <cellStyle name="SAPBEXresData 8 2 2 2" xfId="16179"/>
    <cellStyle name="SAPBEXresData 8 2 2 2 2" xfId="16180"/>
    <cellStyle name="SAPBEXresData 8 2 2 2 2 2" xfId="16181"/>
    <cellStyle name="SAPBEXresData 8 2 2 2 3" xfId="16182"/>
    <cellStyle name="SAPBEXresData 8 2 2 3" xfId="16183"/>
    <cellStyle name="SAPBEXresData 8 2 2 3 2" xfId="16184"/>
    <cellStyle name="SAPBEXresData 8 2 2 3 2 2" xfId="16185"/>
    <cellStyle name="SAPBEXresData 8 2 2 4" xfId="16186"/>
    <cellStyle name="SAPBEXresData 8 2 2 4 2" xfId="16187"/>
    <cellStyle name="SAPBEXresData 8 2 3" xfId="16188"/>
    <cellStyle name="SAPBEXresData 8 2 3 2" xfId="16189"/>
    <cellStyle name="SAPBEXresData 8 2 3 2 2" xfId="16190"/>
    <cellStyle name="SAPBEXresData 8 2 3 3" xfId="16191"/>
    <cellStyle name="SAPBEXresData 8 2 4" xfId="16192"/>
    <cellStyle name="SAPBEXresData 8 2 4 2" xfId="16193"/>
    <cellStyle name="SAPBEXresData 8 2 4 2 2" xfId="16194"/>
    <cellStyle name="SAPBEXresData 8 2 5" xfId="16195"/>
    <cellStyle name="SAPBEXresData 8 2 5 2" xfId="16196"/>
    <cellStyle name="SAPBEXresData 8 2 6" xfId="43227"/>
    <cellStyle name="SAPBEXresData 8 2 7" xfId="43228"/>
    <cellStyle name="SAPBEXresData 8 20" xfId="43229"/>
    <cellStyle name="SAPBEXresData 8 21" xfId="43230"/>
    <cellStyle name="SAPBEXresData 8 22" xfId="43231"/>
    <cellStyle name="SAPBEXresData 8 23" xfId="43232"/>
    <cellStyle name="SAPBEXresData 8 24" xfId="43233"/>
    <cellStyle name="SAPBEXresData 8 25" xfId="43234"/>
    <cellStyle name="SAPBEXresData 8 26" xfId="43235"/>
    <cellStyle name="SAPBEXresData 8 27" xfId="48772"/>
    <cellStyle name="SAPBEXresData 8 3" xfId="43236"/>
    <cellStyle name="SAPBEXresData 8 4" xfId="43237"/>
    <cellStyle name="SAPBEXresData 8 5" xfId="43238"/>
    <cellStyle name="SAPBEXresData 8 6" xfId="43239"/>
    <cellStyle name="SAPBEXresData 8 7" xfId="43240"/>
    <cellStyle name="SAPBEXresData 8 8" xfId="43241"/>
    <cellStyle name="SAPBEXresData 8 9" xfId="43242"/>
    <cellStyle name="SAPBEXresData 9" xfId="2205"/>
    <cellStyle name="SAPBEXresData 9 2" xfId="16197"/>
    <cellStyle name="SAPBEXresData 9 2 2" xfId="16198"/>
    <cellStyle name="SAPBEXresData 9 2 2 2" xfId="16199"/>
    <cellStyle name="SAPBEXresData 9 2 2 2 2" xfId="16200"/>
    <cellStyle name="SAPBEXresData 9 2 2 3" xfId="16201"/>
    <cellStyle name="SAPBEXresData 9 2 3" xfId="16202"/>
    <cellStyle name="SAPBEXresData 9 2 3 2" xfId="16203"/>
    <cellStyle name="SAPBEXresData 9 2 3 2 2" xfId="16204"/>
    <cellStyle name="SAPBEXresData 9 2 4" xfId="16205"/>
    <cellStyle name="SAPBEXresData 9 2 4 2" xfId="16206"/>
    <cellStyle name="SAPBEXresData 9 3" xfId="16207"/>
    <cellStyle name="SAPBEXresData 9 3 2" xfId="16208"/>
    <cellStyle name="SAPBEXresData 9 3 2 2" xfId="16209"/>
    <cellStyle name="SAPBEXresData 9 3 3" xfId="16210"/>
    <cellStyle name="SAPBEXresData 9 4" xfId="16211"/>
    <cellStyle name="SAPBEXresData 9 4 2" xfId="16212"/>
    <cellStyle name="SAPBEXresData 9 4 2 2" xfId="16213"/>
    <cellStyle name="SAPBEXresData 9 5" xfId="16214"/>
    <cellStyle name="SAPBEXresData 9 5 2" xfId="16215"/>
    <cellStyle name="SAPBEXresData 9 6" xfId="43243"/>
    <cellStyle name="SAPBEXresData 9 7" xfId="43244"/>
    <cellStyle name="SAPBEXresDataEmph" xfId="148"/>
    <cellStyle name="SAPBEXresDataEmph 2" xfId="444"/>
    <cellStyle name="SAPBEXresDataEmph 2 2" xfId="552"/>
    <cellStyle name="SAPBEXresDataEmph 2 2 2" xfId="1166"/>
    <cellStyle name="SAPBEXresDataEmph 2 2 2 2" xfId="2206"/>
    <cellStyle name="SAPBEXresDataEmph 2 2 3" xfId="1167"/>
    <cellStyle name="SAPBEXresDataEmph 2 2 3 2" xfId="2207"/>
    <cellStyle name="SAPBEXresDataEmph 2 2 4" xfId="1168"/>
    <cellStyle name="SAPBEXresDataEmph 2 2 4 2" xfId="2208"/>
    <cellStyle name="SAPBEXresDataEmph 2 2 5" xfId="1169"/>
    <cellStyle name="SAPBEXresDataEmph 2 2 5 2" xfId="2209"/>
    <cellStyle name="SAPBEXresDataEmph 2 2 6" xfId="1170"/>
    <cellStyle name="SAPBEXresDataEmph 2 2 6 2" xfId="2210"/>
    <cellStyle name="SAPBEXresDataEmph 2 2 7" xfId="2211"/>
    <cellStyle name="SAPBEXresDataEmph 2 3" xfId="1171"/>
    <cellStyle name="SAPBEXresDataEmph 2 3 2" xfId="2212"/>
    <cellStyle name="SAPBEXresDataEmph 2 4" xfId="2213"/>
    <cellStyle name="SAPBEXresDataEmph 3" xfId="553"/>
    <cellStyle name="SAPBEXresDataEmph 3 2" xfId="1172"/>
    <cellStyle name="SAPBEXresDataEmph 3 2 2" xfId="2214"/>
    <cellStyle name="SAPBEXresDataEmph 3 3" xfId="1173"/>
    <cellStyle name="SAPBEXresDataEmph 3 3 2" xfId="2215"/>
    <cellStyle name="SAPBEXresDataEmph 3 4" xfId="1174"/>
    <cellStyle name="SAPBEXresDataEmph 3 4 2" xfId="2216"/>
    <cellStyle name="SAPBEXresDataEmph 3 5" xfId="1175"/>
    <cellStyle name="SAPBEXresDataEmph 3 5 2" xfId="2217"/>
    <cellStyle name="SAPBEXresDataEmph 3 6" xfId="1176"/>
    <cellStyle name="SAPBEXresDataEmph 3 6 2" xfId="2218"/>
    <cellStyle name="SAPBEXresDataEmph 3 7" xfId="2219"/>
    <cellStyle name="SAPBEXresDataEmph 4" xfId="1177"/>
    <cellStyle name="SAPBEXresDataEmph 4 2" xfId="2220"/>
    <cellStyle name="SAPBEXresDataEmph 5" xfId="1165"/>
    <cellStyle name="SAPBEXresDataEmph 5 10" xfId="43245"/>
    <cellStyle name="SAPBEXresDataEmph 5 11" xfId="43246"/>
    <cellStyle name="SAPBEXresDataEmph 5 12" xfId="43247"/>
    <cellStyle name="SAPBEXresDataEmph 5 13" xfId="43248"/>
    <cellStyle name="SAPBEXresDataEmph 5 14" xfId="43249"/>
    <cellStyle name="SAPBEXresDataEmph 5 15" xfId="43250"/>
    <cellStyle name="SAPBEXresDataEmph 5 16" xfId="43251"/>
    <cellStyle name="SAPBEXresDataEmph 5 17" xfId="43252"/>
    <cellStyle name="SAPBEXresDataEmph 5 18" xfId="43253"/>
    <cellStyle name="SAPBEXresDataEmph 5 19" xfId="43254"/>
    <cellStyle name="SAPBEXresDataEmph 5 2" xfId="2221"/>
    <cellStyle name="SAPBEXresDataEmph 5 2 2" xfId="16216"/>
    <cellStyle name="SAPBEXresDataEmph 5 2 2 2" xfId="16217"/>
    <cellStyle name="SAPBEXresDataEmph 5 2 2 2 2" xfId="16218"/>
    <cellStyle name="SAPBEXresDataEmph 5 2 2 2 2 2" xfId="16219"/>
    <cellStyle name="SAPBEXresDataEmph 5 2 2 2 3" xfId="16220"/>
    <cellStyle name="SAPBEXresDataEmph 5 2 2 3" xfId="16221"/>
    <cellStyle name="SAPBEXresDataEmph 5 2 2 3 2" xfId="16222"/>
    <cellStyle name="SAPBEXresDataEmph 5 2 2 3 2 2" xfId="16223"/>
    <cellStyle name="SAPBEXresDataEmph 5 2 2 4" xfId="16224"/>
    <cellStyle name="SAPBEXresDataEmph 5 2 2 4 2" xfId="16225"/>
    <cellStyle name="SAPBEXresDataEmph 5 2 3" xfId="16226"/>
    <cellStyle name="SAPBEXresDataEmph 5 2 3 2" xfId="16227"/>
    <cellStyle name="SAPBEXresDataEmph 5 2 3 2 2" xfId="16228"/>
    <cellStyle name="SAPBEXresDataEmph 5 2 3 3" xfId="16229"/>
    <cellStyle name="SAPBEXresDataEmph 5 2 4" xfId="16230"/>
    <cellStyle name="SAPBEXresDataEmph 5 2 4 2" xfId="16231"/>
    <cellStyle name="SAPBEXresDataEmph 5 2 4 2 2" xfId="16232"/>
    <cellStyle name="SAPBEXresDataEmph 5 2 5" xfId="16233"/>
    <cellStyle name="SAPBEXresDataEmph 5 2 5 2" xfId="16234"/>
    <cellStyle name="SAPBEXresDataEmph 5 2 6" xfId="43255"/>
    <cellStyle name="SAPBEXresDataEmph 5 2 7" xfId="43256"/>
    <cellStyle name="SAPBEXresDataEmph 5 20" xfId="43257"/>
    <cellStyle name="SAPBEXresDataEmph 5 21" xfId="43258"/>
    <cellStyle name="SAPBEXresDataEmph 5 22" xfId="43259"/>
    <cellStyle name="SAPBEXresDataEmph 5 23" xfId="43260"/>
    <cellStyle name="SAPBEXresDataEmph 5 24" xfId="43261"/>
    <cellStyle name="SAPBEXresDataEmph 5 25" xfId="43262"/>
    <cellStyle name="SAPBEXresDataEmph 5 26" xfId="43263"/>
    <cellStyle name="SAPBEXresDataEmph 5 27" xfId="48773"/>
    <cellStyle name="SAPBEXresDataEmph 5 3" xfId="43264"/>
    <cellStyle name="SAPBEXresDataEmph 5 4" xfId="43265"/>
    <cellStyle name="SAPBEXresDataEmph 5 5" xfId="43266"/>
    <cellStyle name="SAPBEXresDataEmph 5 6" xfId="43267"/>
    <cellStyle name="SAPBEXresDataEmph 5 7" xfId="43268"/>
    <cellStyle name="SAPBEXresDataEmph 5 8" xfId="43269"/>
    <cellStyle name="SAPBEXresDataEmph 5 9" xfId="43270"/>
    <cellStyle name="SAPBEXresDataEmph 6" xfId="2222"/>
    <cellStyle name="SAPBEXresDataEmph 6 2" xfId="2223"/>
    <cellStyle name="SAPBEXresDataEmph 6 3" xfId="16235"/>
    <cellStyle name="SAPBEXresDataEmph_20120921_SF-grote-ronde-Liesbethdump2" xfId="445"/>
    <cellStyle name="SAPBEXresItem" xfId="149"/>
    <cellStyle name="SAPBEXresItem 10" xfId="43271"/>
    <cellStyle name="SAPBEXresItem 11" xfId="43272"/>
    <cellStyle name="SAPBEXresItem 12" xfId="43273"/>
    <cellStyle name="SAPBEXresItem 13" xfId="43274"/>
    <cellStyle name="SAPBEXresItem 14" xfId="43275"/>
    <cellStyle name="SAPBEXresItem 15" xfId="43276"/>
    <cellStyle name="SAPBEXresItem 16" xfId="43277"/>
    <cellStyle name="SAPBEXresItem 17" xfId="43278"/>
    <cellStyle name="SAPBEXresItem 18" xfId="43279"/>
    <cellStyle name="SAPBEXresItem 19" xfId="43280"/>
    <cellStyle name="SAPBEXresItem 2" xfId="554"/>
    <cellStyle name="SAPBEXresItem 2 10" xfId="43281"/>
    <cellStyle name="SAPBEXresItem 2 11" xfId="43282"/>
    <cellStyle name="SAPBEXresItem 2 12" xfId="43283"/>
    <cellStyle name="SAPBEXresItem 2 13" xfId="43284"/>
    <cellStyle name="SAPBEXresItem 2 14" xfId="43285"/>
    <cellStyle name="SAPBEXresItem 2 15" xfId="43286"/>
    <cellStyle name="SAPBEXresItem 2 16" xfId="43287"/>
    <cellStyle name="SAPBEXresItem 2 17" xfId="43288"/>
    <cellStyle name="SAPBEXresItem 2 18" xfId="43289"/>
    <cellStyle name="SAPBEXresItem 2 19" xfId="43290"/>
    <cellStyle name="SAPBEXresItem 2 2" xfId="1179"/>
    <cellStyle name="SAPBEXresItem 2 2 10" xfId="43291"/>
    <cellStyle name="SAPBEXresItem 2 2 11" xfId="43292"/>
    <cellStyle name="SAPBEXresItem 2 2 12" xfId="43293"/>
    <cellStyle name="SAPBEXresItem 2 2 13" xfId="43294"/>
    <cellStyle name="SAPBEXresItem 2 2 14" xfId="43295"/>
    <cellStyle name="SAPBEXresItem 2 2 15" xfId="43296"/>
    <cellStyle name="SAPBEXresItem 2 2 16" xfId="43297"/>
    <cellStyle name="SAPBEXresItem 2 2 17" xfId="43298"/>
    <cellStyle name="SAPBEXresItem 2 2 18" xfId="43299"/>
    <cellStyle name="SAPBEXresItem 2 2 19" xfId="43300"/>
    <cellStyle name="SAPBEXresItem 2 2 2" xfId="2224"/>
    <cellStyle name="SAPBEXresItem 2 2 2 2" xfId="16236"/>
    <cellStyle name="SAPBEXresItem 2 2 2 2 2" xfId="16237"/>
    <cellStyle name="SAPBEXresItem 2 2 2 2 2 2" xfId="16238"/>
    <cellStyle name="SAPBEXresItem 2 2 2 2 2 2 2" xfId="16239"/>
    <cellStyle name="SAPBEXresItem 2 2 2 2 2 3" xfId="16240"/>
    <cellStyle name="SAPBEXresItem 2 2 2 2 3" xfId="16241"/>
    <cellStyle name="SAPBEXresItem 2 2 2 2 3 2" xfId="16242"/>
    <cellStyle name="SAPBEXresItem 2 2 2 2 3 2 2" xfId="16243"/>
    <cellStyle name="SAPBEXresItem 2 2 2 2 4" xfId="16244"/>
    <cellStyle name="SAPBEXresItem 2 2 2 2 4 2" xfId="16245"/>
    <cellStyle name="SAPBEXresItem 2 2 2 3" xfId="16246"/>
    <cellStyle name="SAPBEXresItem 2 2 2 3 2" xfId="16247"/>
    <cellStyle name="SAPBEXresItem 2 2 2 3 2 2" xfId="16248"/>
    <cellStyle name="SAPBEXresItem 2 2 2 3 3" xfId="16249"/>
    <cellStyle name="SAPBEXresItem 2 2 2 4" xfId="16250"/>
    <cellStyle name="SAPBEXresItem 2 2 2 4 2" xfId="16251"/>
    <cellStyle name="SAPBEXresItem 2 2 2 4 2 2" xfId="16252"/>
    <cellStyle name="SAPBEXresItem 2 2 2 5" xfId="16253"/>
    <cellStyle name="SAPBEXresItem 2 2 2 5 2" xfId="16254"/>
    <cellStyle name="SAPBEXresItem 2 2 2 6" xfId="43301"/>
    <cellStyle name="SAPBEXresItem 2 2 2 7" xfId="43302"/>
    <cellStyle name="SAPBEXresItem 2 2 20" xfId="43303"/>
    <cellStyle name="SAPBEXresItem 2 2 21" xfId="43304"/>
    <cellStyle name="SAPBEXresItem 2 2 22" xfId="43305"/>
    <cellStyle name="SAPBEXresItem 2 2 23" xfId="43306"/>
    <cellStyle name="SAPBEXresItem 2 2 24" xfId="43307"/>
    <cellStyle name="SAPBEXresItem 2 2 25" xfId="43308"/>
    <cellStyle name="SAPBEXresItem 2 2 26" xfId="43309"/>
    <cellStyle name="SAPBEXresItem 2 2 27" xfId="48774"/>
    <cellStyle name="SAPBEXresItem 2 2 3" xfId="43310"/>
    <cellStyle name="SAPBEXresItem 2 2 4" xfId="43311"/>
    <cellStyle name="SAPBEXresItem 2 2 5" xfId="43312"/>
    <cellStyle name="SAPBEXresItem 2 2 6" xfId="43313"/>
    <cellStyle name="SAPBEXresItem 2 2 7" xfId="43314"/>
    <cellStyle name="SAPBEXresItem 2 2 8" xfId="43315"/>
    <cellStyle name="SAPBEXresItem 2 2 9" xfId="43316"/>
    <cellStyle name="SAPBEXresItem 2 20" xfId="43317"/>
    <cellStyle name="SAPBEXresItem 2 21" xfId="43318"/>
    <cellStyle name="SAPBEXresItem 2 22" xfId="43319"/>
    <cellStyle name="SAPBEXresItem 2 23" xfId="43320"/>
    <cellStyle name="SAPBEXresItem 2 24" xfId="43321"/>
    <cellStyle name="SAPBEXresItem 2 25" xfId="43322"/>
    <cellStyle name="SAPBEXresItem 2 26" xfId="43323"/>
    <cellStyle name="SAPBEXresItem 2 27" xfId="43324"/>
    <cellStyle name="SAPBEXresItem 2 28" xfId="43325"/>
    <cellStyle name="SAPBEXresItem 2 29" xfId="43326"/>
    <cellStyle name="SAPBEXresItem 2 3" xfId="1180"/>
    <cellStyle name="SAPBEXresItem 2 3 10" xfId="43327"/>
    <cellStyle name="SAPBEXresItem 2 3 11" xfId="43328"/>
    <cellStyle name="SAPBEXresItem 2 3 12" xfId="43329"/>
    <cellStyle name="SAPBEXresItem 2 3 13" xfId="43330"/>
    <cellStyle name="SAPBEXresItem 2 3 14" xfId="43331"/>
    <cellStyle name="SAPBEXresItem 2 3 15" xfId="43332"/>
    <cellStyle name="SAPBEXresItem 2 3 16" xfId="43333"/>
    <cellStyle name="SAPBEXresItem 2 3 17" xfId="43334"/>
    <cellStyle name="SAPBEXresItem 2 3 18" xfId="43335"/>
    <cellStyle name="SAPBEXresItem 2 3 19" xfId="43336"/>
    <cellStyle name="SAPBEXresItem 2 3 2" xfId="2225"/>
    <cellStyle name="SAPBEXresItem 2 3 2 2" xfId="16255"/>
    <cellStyle name="SAPBEXresItem 2 3 2 2 2" xfId="16256"/>
    <cellStyle name="SAPBEXresItem 2 3 2 2 2 2" xfId="16257"/>
    <cellStyle name="SAPBEXresItem 2 3 2 2 2 2 2" xfId="16258"/>
    <cellStyle name="SAPBEXresItem 2 3 2 2 2 3" xfId="16259"/>
    <cellStyle name="SAPBEXresItem 2 3 2 2 3" xfId="16260"/>
    <cellStyle name="SAPBEXresItem 2 3 2 2 3 2" xfId="16261"/>
    <cellStyle name="SAPBEXresItem 2 3 2 2 3 2 2" xfId="16262"/>
    <cellStyle name="SAPBEXresItem 2 3 2 2 4" xfId="16263"/>
    <cellStyle name="SAPBEXresItem 2 3 2 2 4 2" xfId="16264"/>
    <cellStyle name="SAPBEXresItem 2 3 2 3" xfId="16265"/>
    <cellStyle name="SAPBEXresItem 2 3 2 3 2" xfId="16266"/>
    <cellStyle name="SAPBEXresItem 2 3 2 3 2 2" xfId="16267"/>
    <cellStyle name="SAPBEXresItem 2 3 2 3 3" xfId="16268"/>
    <cellStyle name="SAPBEXresItem 2 3 2 4" xfId="16269"/>
    <cellStyle name="SAPBEXresItem 2 3 2 4 2" xfId="16270"/>
    <cellStyle name="SAPBEXresItem 2 3 2 4 2 2" xfId="16271"/>
    <cellStyle name="SAPBEXresItem 2 3 2 5" xfId="16272"/>
    <cellStyle name="SAPBEXresItem 2 3 2 5 2" xfId="16273"/>
    <cellStyle name="SAPBEXresItem 2 3 2 6" xfId="43337"/>
    <cellStyle name="SAPBEXresItem 2 3 2 7" xfId="43338"/>
    <cellStyle name="SAPBEXresItem 2 3 20" xfId="43339"/>
    <cellStyle name="SAPBEXresItem 2 3 21" xfId="43340"/>
    <cellStyle name="SAPBEXresItem 2 3 22" xfId="43341"/>
    <cellStyle name="SAPBEXresItem 2 3 23" xfId="43342"/>
    <cellStyle name="SAPBEXresItem 2 3 24" xfId="43343"/>
    <cellStyle name="SAPBEXresItem 2 3 25" xfId="43344"/>
    <cellStyle name="SAPBEXresItem 2 3 26" xfId="43345"/>
    <cellStyle name="SAPBEXresItem 2 3 27" xfId="48775"/>
    <cellStyle name="SAPBEXresItem 2 3 3" xfId="43346"/>
    <cellStyle name="SAPBEXresItem 2 3 4" xfId="43347"/>
    <cellStyle name="SAPBEXresItem 2 3 5" xfId="43348"/>
    <cellStyle name="SAPBEXresItem 2 3 6" xfId="43349"/>
    <cellStyle name="SAPBEXresItem 2 3 7" xfId="43350"/>
    <cellStyle name="SAPBEXresItem 2 3 8" xfId="43351"/>
    <cellStyle name="SAPBEXresItem 2 3 9" xfId="43352"/>
    <cellStyle name="SAPBEXresItem 2 30" xfId="43353"/>
    <cellStyle name="SAPBEXresItem 2 31" xfId="43354"/>
    <cellStyle name="SAPBEXresItem 2 32" xfId="48776"/>
    <cellStyle name="SAPBEXresItem 2 4" xfId="1181"/>
    <cellStyle name="SAPBEXresItem 2 4 10" xfId="43355"/>
    <cellStyle name="SAPBEXresItem 2 4 11" xfId="43356"/>
    <cellStyle name="SAPBEXresItem 2 4 12" xfId="43357"/>
    <cellStyle name="SAPBEXresItem 2 4 13" xfId="43358"/>
    <cellStyle name="SAPBEXresItem 2 4 14" xfId="43359"/>
    <cellStyle name="SAPBEXresItem 2 4 15" xfId="43360"/>
    <cellStyle name="SAPBEXresItem 2 4 16" xfId="43361"/>
    <cellStyle name="SAPBEXresItem 2 4 17" xfId="43362"/>
    <cellStyle name="SAPBEXresItem 2 4 18" xfId="43363"/>
    <cellStyle name="SAPBEXresItem 2 4 19" xfId="43364"/>
    <cellStyle name="SAPBEXresItem 2 4 2" xfId="2226"/>
    <cellStyle name="SAPBEXresItem 2 4 2 2" xfId="16274"/>
    <cellStyle name="SAPBEXresItem 2 4 2 2 2" xfId="16275"/>
    <cellStyle name="SAPBEXresItem 2 4 2 2 2 2" xfId="16276"/>
    <cellStyle name="SAPBEXresItem 2 4 2 2 2 2 2" xfId="16277"/>
    <cellStyle name="SAPBEXresItem 2 4 2 2 2 3" xfId="16278"/>
    <cellStyle name="SAPBEXresItem 2 4 2 2 3" xfId="16279"/>
    <cellStyle name="SAPBEXresItem 2 4 2 2 3 2" xfId="16280"/>
    <cellStyle name="SAPBEXresItem 2 4 2 2 3 2 2" xfId="16281"/>
    <cellStyle name="SAPBEXresItem 2 4 2 2 4" xfId="16282"/>
    <cellStyle name="SAPBEXresItem 2 4 2 2 4 2" xfId="16283"/>
    <cellStyle name="SAPBEXresItem 2 4 2 3" xfId="16284"/>
    <cellStyle name="SAPBEXresItem 2 4 2 3 2" xfId="16285"/>
    <cellStyle name="SAPBEXresItem 2 4 2 3 2 2" xfId="16286"/>
    <cellStyle name="SAPBEXresItem 2 4 2 3 3" xfId="16287"/>
    <cellStyle name="SAPBEXresItem 2 4 2 4" xfId="16288"/>
    <cellStyle name="SAPBEXresItem 2 4 2 4 2" xfId="16289"/>
    <cellStyle name="SAPBEXresItem 2 4 2 4 2 2" xfId="16290"/>
    <cellStyle name="SAPBEXresItem 2 4 2 5" xfId="16291"/>
    <cellStyle name="SAPBEXresItem 2 4 2 5 2" xfId="16292"/>
    <cellStyle name="SAPBEXresItem 2 4 2 6" xfId="43365"/>
    <cellStyle name="SAPBEXresItem 2 4 2 7" xfId="43366"/>
    <cellStyle name="SAPBEXresItem 2 4 20" xfId="43367"/>
    <cellStyle name="SAPBEXresItem 2 4 21" xfId="43368"/>
    <cellStyle name="SAPBEXresItem 2 4 22" xfId="43369"/>
    <cellStyle name="SAPBEXresItem 2 4 23" xfId="43370"/>
    <cellStyle name="SAPBEXresItem 2 4 24" xfId="43371"/>
    <cellStyle name="SAPBEXresItem 2 4 25" xfId="43372"/>
    <cellStyle name="SAPBEXresItem 2 4 26" xfId="43373"/>
    <cellStyle name="SAPBEXresItem 2 4 27" xfId="48777"/>
    <cellStyle name="SAPBEXresItem 2 4 3" xfId="43374"/>
    <cellStyle name="SAPBEXresItem 2 4 4" xfId="43375"/>
    <cellStyle name="SAPBEXresItem 2 4 5" xfId="43376"/>
    <cellStyle name="SAPBEXresItem 2 4 6" xfId="43377"/>
    <cellStyle name="SAPBEXresItem 2 4 7" xfId="43378"/>
    <cellStyle name="SAPBEXresItem 2 4 8" xfId="43379"/>
    <cellStyle name="SAPBEXresItem 2 4 9" xfId="43380"/>
    <cellStyle name="SAPBEXresItem 2 5" xfId="1182"/>
    <cellStyle name="SAPBEXresItem 2 5 10" xfId="43381"/>
    <cellStyle name="SAPBEXresItem 2 5 11" xfId="43382"/>
    <cellStyle name="SAPBEXresItem 2 5 12" xfId="43383"/>
    <cellStyle name="SAPBEXresItem 2 5 13" xfId="43384"/>
    <cellStyle name="SAPBEXresItem 2 5 14" xfId="43385"/>
    <cellStyle name="SAPBEXresItem 2 5 15" xfId="43386"/>
    <cellStyle name="SAPBEXresItem 2 5 16" xfId="43387"/>
    <cellStyle name="SAPBEXresItem 2 5 17" xfId="43388"/>
    <cellStyle name="SAPBEXresItem 2 5 18" xfId="43389"/>
    <cellStyle name="SAPBEXresItem 2 5 19" xfId="43390"/>
    <cellStyle name="SAPBEXresItem 2 5 2" xfId="2227"/>
    <cellStyle name="SAPBEXresItem 2 5 2 2" xfId="16293"/>
    <cellStyle name="SAPBEXresItem 2 5 2 2 2" xfId="16294"/>
    <cellStyle name="SAPBEXresItem 2 5 2 2 2 2" xfId="16295"/>
    <cellStyle name="SAPBEXresItem 2 5 2 2 2 2 2" xfId="16296"/>
    <cellStyle name="SAPBEXresItem 2 5 2 2 2 3" xfId="16297"/>
    <cellStyle name="SAPBEXresItem 2 5 2 2 3" xfId="16298"/>
    <cellStyle name="SAPBEXresItem 2 5 2 2 3 2" xfId="16299"/>
    <cellStyle name="SAPBEXresItem 2 5 2 2 3 2 2" xfId="16300"/>
    <cellStyle name="SAPBEXresItem 2 5 2 2 4" xfId="16301"/>
    <cellStyle name="SAPBEXresItem 2 5 2 2 4 2" xfId="16302"/>
    <cellStyle name="SAPBEXresItem 2 5 2 3" xfId="16303"/>
    <cellStyle name="SAPBEXresItem 2 5 2 3 2" xfId="16304"/>
    <cellStyle name="SAPBEXresItem 2 5 2 3 2 2" xfId="16305"/>
    <cellStyle name="SAPBEXresItem 2 5 2 3 3" xfId="16306"/>
    <cellStyle name="SAPBEXresItem 2 5 2 4" xfId="16307"/>
    <cellStyle name="SAPBEXresItem 2 5 2 4 2" xfId="16308"/>
    <cellStyle name="SAPBEXresItem 2 5 2 4 2 2" xfId="16309"/>
    <cellStyle name="SAPBEXresItem 2 5 2 5" xfId="16310"/>
    <cellStyle name="SAPBEXresItem 2 5 2 5 2" xfId="16311"/>
    <cellStyle name="SAPBEXresItem 2 5 2 6" xfId="43391"/>
    <cellStyle name="SAPBEXresItem 2 5 2 7" xfId="43392"/>
    <cellStyle name="SAPBEXresItem 2 5 20" xfId="43393"/>
    <cellStyle name="SAPBEXresItem 2 5 21" xfId="43394"/>
    <cellStyle name="SAPBEXresItem 2 5 22" xfId="43395"/>
    <cellStyle name="SAPBEXresItem 2 5 23" xfId="43396"/>
    <cellStyle name="SAPBEXresItem 2 5 24" xfId="43397"/>
    <cellStyle name="SAPBEXresItem 2 5 25" xfId="43398"/>
    <cellStyle name="SAPBEXresItem 2 5 26" xfId="43399"/>
    <cellStyle name="SAPBEXresItem 2 5 27" xfId="48778"/>
    <cellStyle name="SAPBEXresItem 2 5 3" xfId="43400"/>
    <cellStyle name="SAPBEXresItem 2 5 4" xfId="43401"/>
    <cellStyle name="SAPBEXresItem 2 5 5" xfId="43402"/>
    <cellStyle name="SAPBEXresItem 2 5 6" xfId="43403"/>
    <cellStyle name="SAPBEXresItem 2 5 7" xfId="43404"/>
    <cellStyle name="SAPBEXresItem 2 5 8" xfId="43405"/>
    <cellStyle name="SAPBEXresItem 2 5 9" xfId="43406"/>
    <cellStyle name="SAPBEXresItem 2 6" xfId="1183"/>
    <cellStyle name="SAPBEXresItem 2 6 10" xfId="43407"/>
    <cellStyle name="SAPBEXresItem 2 6 11" xfId="43408"/>
    <cellStyle name="SAPBEXresItem 2 6 12" xfId="43409"/>
    <cellStyle name="SAPBEXresItem 2 6 13" xfId="43410"/>
    <cellStyle name="SAPBEXresItem 2 6 14" xfId="43411"/>
    <cellStyle name="SAPBEXresItem 2 6 15" xfId="43412"/>
    <cellStyle name="SAPBEXresItem 2 6 16" xfId="43413"/>
    <cellStyle name="SAPBEXresItem 2 6 17" xfId="43414"/>
    <cellStyle name="SAPBEXresItem 2 6 18" xfId="43415"/>
    <cellStyle name="SAPBEXresItem 2 6 19" xfId="43416"/>
    <cellStyle name="SAPBEXresItem 2 6 2" xfId="2228"/>
    <cellStyle name="SAPBEXresItem 2 6 2 2" xfId="16312"/>
    <cellStyle name="SAPBEXresItem 2 6 2 2 2" xfId="16313"/>
    <cellStyle name="SAPBEXresItem 2 6 2 2 2 2" xfId="16314"/>
    <cellStyle name="SAPBEXresItem 2 6 2 2 2 2 2" xfId="16315"/>
    <cellStyle name="SAPBEXresItem 2 6 2 2 2 3" xfId="16316"/>
    <cellStyle name="SAPBEXresItem 2 6 2 2 3" xfId="16317"/>
    <cellStyle name="SAPBEXresItem 2 6 2 2 3 2" xfId="16318"/>
    <cellStyle name="SAPBEXresItem 2 6 2 2 3 2 2" xfId="16319"/>
    <cellStyle name="SAPBEXresItem 2 6 2 2 4" xfId="16320"/>
    <cellStyle name="SAPBEXresItem 2 6 2 2 4 2" xfId="16321"/>
    <cellStyle name="SAPBEXresItem 2 6 2 3" xfId="16322"/>
    <cellStyle name="SAPBEXresItem 2 6 2 3 2" xfId="16323"/>
    <cellStyle name="SAPBEXresItem 2 6 2 3 2 2" xfId="16324"/>
    <cellStyle name="SAPBEXresItem 2 6 2 3 3" xfId="16325"/>
    <cellStyle name="SAPBEXresItem 2 6 2 4" xfId="16326"/>
    <cellStyle name="SAPBEXresItem 2 6 2 4 2" xfId="16327"/>
    <cellStyle name="SAPBEXresItem 2 6 2 4 2 2" xfId="16328"/>
    <cellStyle name="SAPBEXresItem 2 6 2 5" xfId="16329"/>
    <cellStyle name="SAPBEXresItem 2 6 2 5 2" xfId="16330"/>
    <cellStyle name="SAPBEXresItem 2 6 2 6" xfId="43417"/>
    <cellStyle name="SAPBEXresItem 2 6 2 7" xfId="43418"/>
    <cellStyle name="SAPBEXresItem 2 6 20" xfId="43419"/>
    <cellStyle name="SAPBEXresItem 2 6 21" xfId="43420"/>
    <cellStyle name="SAPBEXresItem 2 6 22" xfId="43421"/>
    <cellStyle name="SAPBEXresItem 2 6 23" xfId="43422"/>
    <cellStyle name="SAPBEXresItem 2 6 24" xfId="43423"/>
    <cellStyle name="SAPBEXresItem 2 6 25" xfId="43424"/>
    <cellStyle name="SAPBEXresItem 2 6 26" xfId="43425"/>
    <cellStyle name="SAPBEXresItem 2 6 27" xfId="48779"/>
    <cellStyle name="SAPBEXresItem 2 6 3" xfId="43426"/>
    <cellStyle name="SAPBEXresItem 2 6 4" xfId="43427"/>
    <cellStyle name="SAPBEXresItem 2 6 5" xfId="43428"/>
    <cellStyle name="SAPBEXresItem 2 6 6" xfId="43429"/>
    <cellStyle name="SAPBEXresItem 2 6 7" xfId="43430"/>
    <cellStyle name="SAPBEXresItem 2 6 8" xfId="43431"/>
    <cellStyle name="SAPBEXresItem 2 6 9" xfId="43432"/>
    <cellStyle name="SAPBEXresItem 2 7" xfId="2229"/>
    <cellStyle name="SAPBEXresItem 2 7 2" xfId="16331"/>
    <cellStyle name="SAPBEXresItem 2 7 2 2" xfId="16332"/>
    <cellStyle name="SAPBEXresItem 2 7 2 2 2" xfId="16333"/>
    <cellStyle name="SAPBEXresItem 2 7 2 2 2 2" xfId="16334"/>
    <cellStyle name="SAPBEXresItem 2 7 2 2 3" xfId="16335"/>
    <cellStyle name="SAPBEXresItem 2 7 2 3" xfId="16336"/>
    <cellStyle name="SAPBEXresItem 2 7 2 3 2" xfId="16337"/>
    <cellStyle name="SAPBEXresItem 2 7 2 3 2 2" xfId="16338"/>
    <cellStyle name="SAPBEXresItem 2 7 2 4" xfId="16339"/>
    <cellStyle name="SAPBEXresItem 2 7 2 4 2" xfId="16340"/>
    <cellStyle name="SAPBEXresItem 2 7 3" xfId="16341"/>
    <cellStyle name="SAPBEXresItem 2 7 3 2" xfId="16342"/>
    <cellStyle name="SAPBEXresItem 2 7 3 2 2" xfId="16343"/>
    <cellStyle name="SAPBEXresItem 2 7 3 3" xfId="16344"/>
    <cellStyle name="SAPBEXresItem 2 7 4" xfId="16345"/>
    <cellStyle name="SAPBEXresItem 2 7 4 2" xfId="16346"/>
    <cellStyle name="SAPBEXresItem 2 7 4 2 2" xfId="16347"/>
    <cellStyle name="SAPBEXresItem 2 7 5" xfId="16348"/>
    <cellStyle name="SAPBEXresItem 2 7 5 2" xfId="16349"/>
    <cellStyle name="SAPBEXresItem 2 7 6" xfId="43433"/>
    <cellStyle name="SAPBEXresItem 2 7 7" xfId="43434"/>
    <cellStyle name="SAPBEXresItem 2 8" xfId="43435"/>
    <cellStyle name="SAPBEXresItem 2 9" xfId="43436"/>
    <cellStyle name="SAPBEXresItem 20" xfId="43437"/>
    <cellStyle name="SAPBEXresItem 21" xfId="43438"/>
    <cellStyle name="SAPBEXresItem 22" xfId="43439"/>
    <cellStyle name="SAPBEXresItem 23" xfId="43440"/>
    <cellStyle name="SAPBEXresItem 24" xfId="43441"/>
    <cellStyle name="SAPBEXresItem 25" xfId="43442"/>
    <cellStyle name="SAPBEXresItem 26" xfId="43443"/>
    <cellStyle name="SAPBEXresItem 27" xfId="43444"/>
    <cellStyle name="SAPBEXresItem 28" xfId="43445"/>
    <cellStyle name="SAPBEXresItem 29" xfId="43446"/>
    <cellStyle name="SAPBEXresItem 3" xfId="1184"/>
    <cellStyle name="SAPBEXresItem 3 10" xfId="43447"/>
    <cellStyle name="SAPBEXresItem 3 11" xfId="43448"/>
    <cellStyle name="SAPBEXresItem 3 12" xfId="43449"/>
    <cellStyle name="SAPBEXresItem 3 13" xfId="43450"/>
    <cellStyle name="SAPBEXresItem 3 14" xfId="43451"/>
    <cellStyle name="SAPBEXresItem 3 15" xfId="43452"/>
    <cellStyle name="SAPBEXresItem 3 16" xfId="43453"/>
    <cellStyle name="SAPBEXresItem 3 17" xfId="43454"/>
    <cellStyle name="SAPBEXresItem 3 18" xfId="43455"/>
    <cellStyle name="SAPBEXresItem 3 19" xfId="43456"/>
    <cellStyle name="SAPBEXresItem 3 2" xfId="2230"/>
    <cellStyle name="SAPBEXresItem 3 2 2" xfId="16350"/>
    <cellStyle name="SAPBEXresItem 3 2 2 2" xfId="16351"/>
    <cellStyle name="SAPBEXresItem 3 2 2 2 2" xfId="16352"/>
    <cellStyle name="SAPBEXresItem 3 2 2 2 2 2" xfId="16353"/>
    <cellStyle name="SAPBEXresItem 3 2 2 2 3" xfId="16354"/>
    <cellStyle name="SAPBEXresItem 3 2 2 3" xfId="16355"/>
    <cellStyle name="SAPBEXresItem 3 2 2 3 2" xfId="16356"/>
    <cellStyle name="SAPBEXresItem 3 2 2 3 2 2" xfId="16357"/>
    <cellStyle name="SAPBEXresItem 3 2 2 4" xfId="16358"/>
    <cellStyle name="SAPBEXresItem 3 2 2 4 2" xfId="16359"/>
    <cellStyle name="SAPBEXresItem 3 2 3" xfId="16360"/>
    <cellStyle name="SAPBEXresItem 3 2 3 2" xfId="16361"/>
    <cellStyle name="SAPBEXresItem 3 2 3 2 2" xfId="16362"/>
    <cellStyle name="SAPBEXresItem 3 2 3 3" xfId="16363"/>
    <cellStyle name="SAPBEXresItem 3 2 4" xfId="16364"/>
    <cellStyle name="SAPBEXresItem 3 2 4 2" xfId="16365"/>
    <cellStyle name="SAPBEXresItem 3 2 4 2 2" xfId="16366"/>
    <cellStyle name="SAPBEXresItem 3 2 5" xfId="16367"/>
    <cellStyle name="SAPBEXresItem 3 2 5 2" xfId="16368"/>
    <cellStyle name="SAPBEXresItem 3 2 6" xfId="43457"/>
    <cellStyle name="SAPBEXresItem 3 2 7" xfId="43458"/>
    <cellStyle name="SAPBEXresItem 3 20" xfId="43459"/>
    <cellStyle name="SAPBEXresItem 3 21" xfId="43460"/>
    <cellStyle name="SAPBEXresItem 3 22" xfId="43461"/>
    <cellStyle name="SAPBEXresItem 3 23" xfId="43462"/>
    <cellStyle name="SAPBEXresItem 3 24" xfId="43463"/>
    <cellStyle name="SAPBEXresItem 3 25" xfId="43464"/>
    <cellStyle name="SAPBEXresItem 3 26" xfId="43465"/>
    <cellStyle name="SAPBEXresItem 3 27" xfId="48780"/>
    <cellStyle name="SAPBEXresItem 3 3" xfId="43466"/>
    <cellStyle name="SAPBEXresItem 3 4" xfId="43467"/>
    <cellStyle name="SAPBEXresItem 3 5" xfId="43468"/>
    <cellStyle name="SAPBEXresItem 3 6" xfId="43469"/>
    <cellStyle name="SAPBEXresItem 3 7" xfId="43470"/>
    <cellStyle name="SAPBEXresItem 3 8" xfId="43471"/>
    <cellStyle name="SAPBEXresItem 3 9" xfId="43472"/>
    <cellStyle name="SAPBEXresItem 30" xfId="43473"/>
    <cellStyle name="SAPBEXresItem 31" xfId="43474"/>
    <cellStyle name="SAPBEXresItem 32" xfId="43475"/>
    <cellStyle name="SAPBEXresItem 33" xfId="43476"/>
    <cellStyle name="SAPBEXresItem 34" xfId="48781"/>
    <cellStyle name="SAPBEXresItem 4" xfId="1185"/>
    <cellStyle name="SAPBEXresItem 4 10" xfId="43477"/>
    <cellStyle name="SAPBEXresItem 4 11" xfId="43478"/>
    <cellStyle name="SAPBEXresItem 4 12" xfId="43479"/>
    <cellStyle name="SAPBEXresItem 4 13" xfId="43480"/>
    <cellStyle name="SAPBEXresItem 4 14" xfId="43481"/>
    <cellStyle name="SAPBEXresItem 4 15" xfId="43482"/>
    <cellStyle name="SAPBEXresItem 4 16" xfId="43483"/>
    <cellStyle name="SAPBEXresItem 4 17" xfId="43484"/>
    <cellStyle name="SAPBEXresItem 4 18" xfId="43485"/>
    <cellStyle name="SAPBEXresItem 4 19" xfId="43486"/>
    <cellStyle name="SAPBEXresItem 4 2" xfId="2231"/>
    <cellStyle name="SAPBEXresItem 4 2 2" xfId="16369"/>
    <cellStyle name="SAPBEXresItem 4 2 2 2" xfId="16370"/>
    <cellStyle name="SAPBEXresItem 4 2 2 2 2" xfId="16371"/>
    <cellStyle name="SAPBEXresItem 4 2 2 2 2 2" xfId="16372"/>
    <cellStyle name="SAPBEXresItem 4 2 2 2 3" xfId="16373"/>
    <cellStyle name="SAPBEXresItem 4 2 2 3" xfId="16374"/>
    <cellStyle name="SAPBEXresItem 4 2 2 3 2" xfId="16375"/>
    <cellStyle name="SAPBEXresItem 4 2 2 3 2 2" xfId="16376"/>
    <cellStyle name="SAPBEXresItem 4 2 2 4" xfId="16377"/>
    <cellStyle name="SAPBEXresItem 4 2 2 4 2" xfId="16378"/>
    <cellStyle name="SAPBEXresItem 4 2 3" xfId="16379"/>
    <cellStyle name="SAPBEXresItem 4 2 3 2" xfId="16380"/>
    <cellStyle name="SAPBEXresItem 4 2 3 2 2" xfId="16381"/>
    <cellStyle name="SAPBEXresItem 4 2 3 3" xfId="16382"/>
    <cellStyle name="SAPBEXresItem 4 2 4" xfId="16383"/>
    <cellStyle name="SAPBEXresItem 4 2 4 2" xfId="16384"/>
    <cellStyle name="SAPBEXresItem 4 2 4 2 2" xfId="16385"/>
    <cellStyle name="SAPBEXresItem 4 2 5" xfId="16386"/>
    <cellStyle name="SAPBEXresItem 4 2 5 2" xfId="16387"/>
    <cellStyle name="SAPBEXresItem 4 2 6" xfId="43487"/>
    <cellStyle name="SAPBEXresItem 4 2 7" xfId="43488"/>
    <cellStyle name="SAPBEXresItem 4 20" xfId="43489"/>
    <cellStyle name="SAPBEXresItem 4 21" xfId="43490"/>
    <cellStyle name="SAPBEXresItem 4 22" xfId="43491"/>
    <cellStyle name="SAPBEXresItem 4 23" xfId="43492"/>
    <cellStyle name="SAPBEXresItem 4 24" xfId="43493"/>
    <cellStyle name="SAPBEXresItem 4 25" xfId="43494"/>
    <cellStyle name="SAPBEXresItem 4 26" xfId="43495"/>
    <cellStyle name="SAPBEXresItem 4 27" xfId="48782"/>
    <cellStyle name="SAPBEXresItem 4 3" xfId="43496"/>
    <cellStyle name="SAPBEXresItem 4 4" xfId="43497"/>
    <cellStyle name="SAPBEXresItem 4 5" xfId="43498"/>
    <cellStyle name="SAPBEXresItem 4 6" xfId="43499"/>
    <cellStyle name="SAPBEXresItem 4 7" xfId="43500"/>
    <cellStyle name="SAPBEXresItem 4 8" xfId="43501"/>
    <cellStyle name="SAPBEXresItem 4 9" xfId="43502"/>
    <cellStyle name="SAPBEXresItem 5" xfId="1186"/>
    <cellStyle name="SAPBEXresItem 5 10" xfId="43503"/>
    <cellStyle name="SAPBEXresItem 5 11" xfId="43504"/>
    <cellStyle name="SAPBEXresItem 5 12" xfId="43505"/>
    <cellStyle name="SAPBEXresItem 5 13" xfId="43506"/>
    <cellStyle name="SAPBEXresItem 5 14" xfId="43507"/>
    <cellStyle name="SAPBEXresItem 5 15" xfId="43508"/>
    <cellStyle name="SAPBEXresItem 5 16" xfId="43509"/>
    <cellStyle name="SAPBEXresItem 5 17" xfId="43510"/>
    <cellStyle name="SAPBEXresItem 5 18" xfId="43511"/>
    <cellStyle name="SAPBEXresItem 5 19" xfId="43512"/>
    <cellStyle name="SAPBEXresItem 5 2" xfId="2232"/>
    <cellStyle name="SAPBEXresItem 5 2 2" xfId="16388"/>
    <cellStyle name="SAPBEXresItem 5 2 2 2" xfId="16389"/>
    <cellStyle name="SAPBEXresItem 5 2 2 2 2" xfId="16390"/>
    <cellStyle name="SAPBEXresItem 5 2 2 2 2 2" xfId="16391"/>
    <cellStyle name="SAPBEXresItem 5 2 2 2 3" xfId="16392"/>
    <cellStyle name="SAPBEXresItem 5 2 2 3" xfId="16393"/>
    <cellStyle name="SAPBEXresItem 5 2 2 3 2" xfId="16394"/>
    <cellStyle name="SAPBEXresItem 5 2 2 3 2 2" xfId="16395"/>
    <cellStyle name="SAPBEXresItem 5 2 2 4" xfId="16396"/>
    <cellStyle name="SAPBEXresItem 5 2 2 4 2" xfId="16397"/>
    <cellStyle name="SAPBEXresItem 5 2 3" xfId="16398"/>
    <cellStyle name="SAPBEXresItem 5 2 3 2" xfId="16399"/>
    <cellStyle name="SAPBEXresItem 5 2 3 2 2" xfId="16400"/>
    <cellStyle name="SAPBEXresItem 5 2 3 3" xfId="16401"/>
    <cellStyle name="SAPBEXresItem 5 2 4" xfId="16402"/>
    <cellStyle name="SAPBEXresItem 5 2 4 2" xfId="16403"/>
    <cellStyle name="SAPBEXresItem 5 2 4 2 2" xfId="16404"/>
    <cellStyle name="SAPBEXresItem 5 2 5" xfId="16405"/>
    <cellStyle name="SAPBEXresItem 5 2 5 2" xfId="16406"/>
    <cellStyle name="SAPBEXresItem 5 2 6" xfId="43513"/>
    <cellStyle name="SAPBEXresItem 5 2 7" xfId="43514"/>
    <cellStyle name="SAPBEXresItem 5 20" xfId="43515"/>
    <cellStyle name="SAPBEXresItem 5 21" xfId="43516"/>
    <cellStyle name="SAPBEXresItem 5 22" xfId="43517"/>
    <cellStyle name="SAPBEXresItem 5 23" xfId="43518"/>
    <cellStyle name="SAPBEXresItem 5 24" xfId="43519"/>
    <cellStyle name="SAPBEXresItem 5 25" xfId="43520"/>
    <cellStyle name="SAPBEXresItem 5 26" xfId="43521"/>
    <cellStyle name="SAPBEXresItem 5 27" xfId="48783"/>
    <cellStyle name="SAPBEXresItem 5 3" xfId="43522"/>
    <cellStyle name="SAPBEXresItem 5 4" xfId="43523"/>
    <cellStyle name="SAPBEXresItem 5 5" xfId="43524"/>
    <cellStyle name="SAPBEXresItem 5 6" xfId="43525"/>
    <cellStyle name="SAPBEXresItem 5 7" xfId="43526"/>
    <cellStyle name="SAPBEXresItem 5 8" xfId="43527"/>
    <cellStyle name="SAPBEXresItem 5 9" xfId="43528"/>
    <cellStyle name="SAPBEXresItem 6" xfId="1187"/>
    <cellStyle name="SAPBEXresItem 6 10" xfId="43529"/>
    <cellStyle name="SAPBEXresItem 6 11" xfId="43530"/>
    <cellStyle name="SAPBEXresItem 6 12" xfId="43531"/>
    <cellStyle name="SAPBEXresItem 6 13" xfId="43532"/>
    <cellStyle name="SAPBEXresItem 6 14" xfId="43533"/>
    <cellStyle name="SAPBEXresItem 6 15" xfId="43534"/>
    <cellStyle name="SAPBEXresItem 6 16" xfId="43535"/>
    <cellStyle name="SAPBEXresItem 6 17" xfId="43536"/>
    <cellStyle name="SAPBEXresItem 6 18" xfId="43537"/>
    <cellStyle name="SAPBEXresItem 6 19" xfId="43538"/>
    <cellStyle name="SAPBEXresItem 6 2" xfId="2233"/>
    <cellStyle name="SAPBEXresItem 6 2 2" xfId="16407"/>
    <cellStyle name="SAPBEXresItem 6 2 2 2" xfId="16408"/>
    <cellStyle name="SAPBEXresItem 6 2 2 2 2" xfId="16409"/>
    <cellStyle name="SAPBEXresItem 6 2 2 2 2 2" xfId="16410"/>
    <cellStyle name="SAPBEXresItem 6 2 2 2 3" xfId="16411"/>
    <cellStyle name="SAPBEXresItem 6 2 2 3" xfId="16412"/>
    <cellStyle name="SAPBEXresItem 6 2 2 3 2" xfId="16413"/>
    <cellStyle name="SAPBEXresItem 6 2 2 3 2 2" xfId="16414"/>
    <cellStyle name="SAPBEXresItem 6 2 2 4" xfId="16415"/>
    <cellStyle name="SAPBEXresItem 6 2 2 4 2" xfId="16416"/>
    <cellStyle name="SAPBEXresItem 6 2 3" xfId="16417"/>
    <cellStyle name="SAPBEXresItem 6 2 3 2" xfId="16418"/>
    <cellStyle name="SAPBEXresItem 6 2 3 2 2" xfId="16419"/>
    <cellStyle name="SAPBEXresItem 6 2 3 3" xfId="16420"/>
    <cellStyle name="SAPBEXresItem 6 2 4" xfId="16421"/>
    <cellStyle name="SAPBEXresItem 6 2 4 2" xfId="16422"/>
    <cellStyle name="SAPBEXresItem 6 2 4 2 2" xfId="16423"/>
    <cellStyle name="SAPBEXresItem 6 2 5" xfId="16424"/>
    <cellStyle name="SAPBEXresItem 6 2 5 2" xfId="16425"/>
    <cellStyle name="SAPBEXresItem 6 2 6" xfId="43539"/>
    <cellStyle name="SAPBEXresItem 6 2 7" xfId="43540"/>
    <cellStyle name="SAPBEXresItem 6 20" xfId="43541"/>
    <cellStyle name="SAPBEXresItem 6 21" xfId="43542"/>
    <cellStyle name="SAPBEXresItem 6 22" xfId="43543"/>
    <cellStyle name="SAPBEXresItem 6 23" xfId="43544"/>
    <cellStyle name="SAPBEXresItem 6 24" xfId="43545"/>
    <cellStyle name="SAPBEXresItem 6 25" xfId="43546"/>
    <cellStyle name="SAPBEXresItem 6 26" xfId="43547"/>
    <cellStyle name="SAPBEXresItem 6 27" xfId="48784"/>
    <cellStyle name="SAPBEXresItem 6 3" xfId="43548"/>
    <cellStyle name="SAPBEXresItem 6 4" xfId="43549"/>
    <cellStyle name="SAPBEXresItem 6 5" xfId="43550"/>
    <cellStyle name="SAPBEXresItem 6 6" xfId="43551"/>
    <cellStyle name="SAPBEXresItem 6 7" xfId="43552"/>
    <cellStyle name="SAPBEXresItem 6 8" xfId="43553"/>
    <cellStyle name="SAPBEXresItem 6 9" xfId="43554"/>
    <cellStyle name="SAPBEXresItem 7" xfId="1188"/>
    <cellStyle name="SAPBEXresItem 7 10" xfId="43555"/>
    <cellStyle name="SAPBEXresItem 7 11" xfId="43556"/>
    <cellStyle name="SAPBEXresItem 7 12" xfId="43557"/>
    <cellStyle name="SAPBEXresItem 7 13" xfId="43558"/>
    <cellStyle name="SAPBEXresItem 7 14" xfId="43559"/>
    <cellStyle name="SAPBEXresItem 7 15" xfId="43560"/>
    <cellStyle name="SAPBEXresItem 7 16" xfId="43561"/>
    <cellStyle name="SAPBEXresItem 7 17" xfId="43562"/>
    <cellStyle name="SAPBEXresItem 7 18" xfId="43563"/>
    <cellStyle name="SAPBEXresItem 7 19" xfId="43564"/>
    <cellStyle name="SAPBEXresItem 7 2" xfId="2234"/>
    <cellStyle name="SAPBEXresItem 7 2 2" xfId="16426"/>
    <cellStyle name="SAPBEXresItem 7 2 2 2" xfId="16427"/>
    <cellStyle name="SAPBEXresItem 7 2 2 2 2" xfId="16428"/>
    <cellStyle name="SAPBEXresItem 7 2 2 2 2 2" xfId="16429"/>
    <cellStyle name="SAPBEXresItem 7 2 2 2 3" xfId="16430"/>
    <cellStyle name="SAPBEXresItem 7 2 2 3" xfId="16431"/>
    <cellStyle name="SAPBEXresItem 7 2 2 3 2" xfId="16432"/>
    <cellStyle name="SAPBEXresItem 7 2 2 3 2 2" xfId="16433"/>
    <cellStyle name="SAPBEXresItem 7 2 2 4" xfId="16434"/>
    <cellStyle name="SAPBEXresItem 7 2 2 4 2" xfId="16435"/>
    <cellStyle name="SAPBEXresItem 7 2 3" xfId="16436"/>
    <cellStyle name="SAPBEXresItem 7 2 3 2" xfId="16437"/>
    <cellStyle name="SAPBEXresItem 7 2 3 2 2" xfId="16438"/>
    <cellStyle name="SAPBEXresItem 7 2 3 3" xfId="16439"/>
    <cellStyle name="SAPBEXresItem 7 2 4" xfId="16440"/>
    <cellStyle name="SAPBEXresItem 7 2 4 2" xfId="16441"/>
    <cellStyle name="SAPBEXresItem 7 2 4 2 2" xfId="16442"/>
    <cellStyle name="SAPBEXresItem 7 2 5" xfId="16443"/>
    <cellStyle name="SAPBEXresItem 7 2 5 2" xfId="16444"/>
    <cellStyle name="SAPBEXresItem 7 2 6" xfId="43565"/>
    <cellStyle name="SAPBEXresItem 7 2 7" xfId="43566"/>
    <cellStyle name="SAPBEXresItem 7 20" xfId="43567"/>
    <cellStyle name="SAPBEXresItem 7 21" xfId="43568"/>
    <cellStyle name="SAPBEXresItem 7 22" xfId="43569"/>
    <cellStyle name="SAPBEXresItem 7 23" xfId="43570"/>
    <cellStyle name="SAPBEXresItem 7 24" xfId="43571"/>
    <cellStyle name="SAPBEXresItem 7 25" xfId="43572"/>
    <cellStyle name="SAPBEXresItem 7 26" xfId="43573"/>
    <cellStyle name="SAPBEXresItem 7 27" xfId="48785"/>
    <cellStyle name="SAPBEXresItem 7 3" xfId="43574"/>
    <cellStyle name="SAPBEXresItem 7 4" xfId="43575"/>
    <cellStyle name="SAPBEXresItem 7 5" xfId="43576"/>
    <cellStyle name="SAPBEXresItem 7 6" xfId="43577"/>
    <cellStyle name="SAPBEXresItem 7 7" xfId="43578"/>
    <cellStyle name="SAPBEXresItem 7 8" xfId="43579"/>
    <cellStyle name="SAPBEXresItem 7 9" xfId="43580"/>
    <cellStyle name="SAPBEXresItem 8" xfId="1178"/>
    <cellStyle name="SAPBEXresItem 8 10" xfId="43581"/>
    <cellStyle name="SAPBEXresItem 8 11" xfId="43582"/>
    <cellStyle name="SAPBEXresItem 8 12" xfId="43583"/>
    <cellStyle name="SAPBEXresItem 8 13" xfId="43584"/>
    <cellStyle name="SAPBEXresItem 8 14" xfId="43585"/>
    <cellStyle name="SAPBEXresItem 8 15" xfId="43586"/>
    <cellStyle name="SAPBEXresItem 8 16" xfId="43587"/>
    <cellStyle name="SAPBEXresItem 8 17" xfId="43588"/>
    <cellStyle name="SAPBEXresItem 8 18" xfId="43589"/>
    <cellStyle name="SAPBEXresItem 8 19" xfId="43590"/>
    <cellStyle name="SAPBEXresItem 8 2" xfId="2235"/>
    <cellStyle name="SAPBEXresItem 8 2 2" xfId="16445"/>
    <cellStyle name="SAPBEXresItem 8 2 2 2" xfId="16446"/>
    <cellStyle name="SAPBEXresItem 8 2 2 2 2" xfId="16447"/>
    <cellStyle name="SAPBEXresItem 8 2 2 2 2 2" xfId="16448"/>
    <cellStyle name="SAPBEXresItem 8 2 2 2 3" xfId="16449"/>
    <cellStyle name="SAPBEXresItem 8 2 2 3" xfId="16450"/>
    <cellStyle name="SAPBEXresItem 8 2 2 3 2" xfId="16451"/>
    <cellStyle name="SAPBEXresItem 8 2 2 3 2 2" xfId="16452"/>
    <cellStyle name="SAPBEXresItem 8 2 2 4" xfId="16453"/>
    <cellStyle name="SAPBEXresItem 8 2 2 4 2" xfId="16454"/>
    <cellStyle name="SAPBEXresItem 8 2 3" xfId="16455"/>
    <cellStyle name="SAPBEXresItem 8 2 3 2" xfId="16456"/>
    <cellStyle name="SAPBEXresItem 8 2 3 2 2" xfId="16457"/>
    <cellStyle name="SAPBEXresItem 8 2 3 3" xfId="16458"/>
    <cellStyle name="SAPBEXresItem 8 2 4" xfId="16459"/>
    <cellStyle name="SAPBEXresItem 8 2 4 2" xfId="16460"/>
    <cellStyle name="SAPBEXresItem 8 2 4 2 2" xfId="16461"/>
    <cellStyle name="SAPBEXresItem 8 2 5" xfId="16462"/>
    <cellStyle name="SAPBEXresItem 8 2 5 2" xfId="16463"/>
    <cellStyle name="SAPBEXresItem 8 2 6" xfId="43591"/>
    <cellStyle name="SAPBEXresItem 8 2 7" xfId="43592"/>
    <cellStyle name="SAPBEXresItem 8 20" xfId="43593"/>
    <cellStyle name="SAPBEXresItem 8 21" xfId="43594"/>
    <cellStyle name="SAPBEXresItem 8 22" xfId="43595"/>
    <cellStyle name="SAPBEXresItem 8 23" xfId="43596"/>
    <cellStyle name="SAPBEXresItem 8 24" xfId="43597"/>
    <cellStyle name="SAPBEXresItem 8 25" xfId="43598"/>
    <cellStyle name="SAPBEXresItem 8 26" xfId="43599"/>
    <cellStyle name="SAPBEXresItem 8 27" xfId="48786"/>
    <cellStyle name="SAPBEXresItem 8 3" xfId="43600"/>
    <cellStyle name="SAPBEXresItem 8 4" xfId="43601"/>
    <cellStyle name="SAPBEXresItem 8 5" xfId="43602"/>
    <cellStyle name="SAPBEXresItem 8 6" xfId="43603"/>
    <cellStyle name="SAPBEXresItem 8 7" xfId="43604"/>
    <cellStyle name="SAPBEXresItem 8 8" xfId="43605"/>
    <cellStyle name="SAPBEXresItem 8 9" xfId="43606"/>
    <cellStyle name="SAPBEXresItem 9" xfId="2236"/>
    <cellStyle name="SAPBEXresItem 9 2" xfId="2237"/>
    <cellStyle name="SAPBEXresItem 9 2 2" xfId="16464"/>
    <cellStyle name="SAPBEXresItem 9 2 2 2" xfId="16465"/>
    <cellStyle name="SAPBEXresItem 9 2 2 2 2" xfId="16466"/>
    <cellStyle name="SAPBEXresItem 9 2 2 3" xfId="16467"/>
    <cellStyle name="SAPBEXresItem 9 2 3" xfId="16468"/>
    <cellStyle name="SAPBEXresItem 9 2 3 2" xfId="16469"/>
    <cellStyle name="SAPBEXresItem 9 2 3 2 2" xfId="16470"/>
    <cellStyle name="SAPBEXresItem 9 2 4" xfId="16471"/>
    <cellStyle name="SAPBEXresItem 9 2 4 2" xfId="16472"/>
    <cellStyle name="SAPBEXresItem 9 3" xfId="16473"/>
    <cellStyle name="SAPBEXresItem 9 3 2" xfId="16474"/>
    <cellStyle name="SAPBEXresItem 9 3 2 2" xfId="16475"/>
    <cellStyle name="SAPBEXresItem 9 3 2 2 2" xfId="16476"/>
    <cellStyle name="SAPBEXresItem 9 3 2 3" xfId="16477"/>
    <cellStyle name="SAPBEXresItem 9 3 3" xfId="16478"/>
    <cellStyle name="SAPBEXresItem 9 3 3 2" xfId="16479"/>
    <cellStyle name="SAPBEXresItem 9 3 3 2 2" xfId="16480"/>
    <cellStyle name="SAPBEXresItem 9 3 4" xfId="16481"/>
    <cellStyle name="SAPBEXresItem 9 3 4 2" xfId="16482"/>
    <cellStyle name="SAPBEXresItem 9 3 5" xfId="43607"/>
    <cellStyle name="SAPBEXresItem 9 4" xfId="16483"/>
    <cellStyle name="SAPBEXresItem 9 4 2" xfId="16484"/>
    <cellStyle name="SAPBEXresItem 9 4 2 2" xfId="16485"/>
    <cellStyle name="SAPBEXresItem 9 4 2 2 2" xfId="16486"/>
    <cellStyle name="SAPBEXresItem 9 4 3" xfId="16487"/>
    <cellStyle name="SAPBEXresItem 9 4 3 2" xfId="16488"/>
    <cellStyle name="SAPBEXresItem 9 5" xfId="16489"/>
    <cellStyle name="SAPBEXresItem 9 5 2" xfId="16490"/>
    <cellStyle name="SAPBEXresItem 9 5 2 2" xfId="16491"/>
    <cellStyle name="SAPBEXresItem 9 5 3" xfId="16492"/>
    <cellStyle name="SAPBEXresItem 9 6" xfId="16493"/>
    <cellStyle name="SAPBEXresItem 9 6 2" xfId="16494"/>
    <cellStyle name="SAPBEXresItem 9 6 2 2" xfId="16495"/>
    <cellStyle name="SAPBEXresItem 9 7" xfId="16496"/>
    <cellStyle name="SAPBEXresItem 9 7 2" xfId="16497"/>
    <cellStyle name="SAPBEXresItem 9 8" xfId="48787"/>
    <cellStyle name="SAPBEXresItemX" xfId="150"/>
    <cellStyle name="SAPBEXresItemX 10" xfId="43608"/>
    <cellStyle name="SAPBEXresItemX 11" xfId="43609"/>
    <cellStyle name="SAPBEXresItemX 12" xfId="43610"/>
    <cellStyle name="SAPBEXresItemX 13" xfId="43611"/>
    <cellStyle name="SAPBEXresItemX 14" xfId="43612"/>
    <cellStyle name="SAPBEXresItemX 15" xfId="43613"/>
    <cellStyle name="SAPBEXresItemX 16" xfId="43614"/>
    <cellStyle name="SAPBEXresItemX 17" xfId="43615"/>
    <cellStyle name="SAPBEXresItemX 18" xfId="43616"/>
    <cellStyle name="SAPBEXresItemX 19" xfId="43617"/>
    <cellStyle name="SAPBEXresItemX 2" xfId="555"/>
    <cellStyle name="SAPBEXresItemX 2 10" xfId="43618"/>
    <cellStyle name="SAPBEXresItemX 2 11" xfId="43619"/>
    <cellStyle name="SAPBEXresItemX 2 12" xfId="43620"/>
    <cellStyle name="SAPBEXresItemX 2 13" xfId="43621"/>
    <cellStyle name="SAPBEXresItemX 2 14" xfId="43622"/>
    <cellStyle name="SAPBEXresItemX 2 15" xfId="43623"/>
    <cellStyle name="SAPBEXresItemX 2 16" xfId="43624"/>
    <cellStyle name="SAPBEXresItemX 2 17" xfId="43625"/>
    <cellStyle name="SAPBEXresItemX 2 18" xfId="43626"/>
    <cellStyle name="SAPBEXresItemX 2 19" xfId="43627"/>
    <cellStyle name="SAPBEXresItemX 2 2" xfId="1190"/>
    <cellStyle name="SAPBEXresItemX 2 2 10" xfId="43628"/>
    <cellStyle name="SAPBEXresItemX 2 2 11" xfId="43629"/>
    <cellStyle name="SAPBEXresItemX 2 2 12" xfId="43630"/>
    <cellStyle name="SAPBEXresItemX 2 2 13" xfId="43631"/>
    <cellStyle name="SAPBEXresItemX 2 2 14" xfId="43632"/>
    <cellStyle name="SAPBEXresItemX 2 2 15" xfId="43633"/>
    <cellStyle name="SAPBEXresItemX 2 2 16" xfId="43634"/>
    <cellStyle name="SAPBEXresItemX 2 2 17" xfId="43635"/>
    <cellStyle name="SAPBEXresItemX 2 2 18" xfId="43636"/>
    <cellStyle name="SAPBEXresItemX 2 2 19" xfId="43637"/>
    <cellStyle name="SAPBEXresItemX 2 2 2" xfId="2238"/>
    <cellStyle name="SAPBEXresItemX 2 2 2 2" xfId="16498"/>
    <cellStyle name="SAPBEXresItemX 2 2 2 2 2" xfId="16499"/>
    <cellStyle name="SAPBEXresItemX 2 2 2 2 2 2" xfId="16500"/>
    <cellStyle name="SAPBEXresItemX 2 2 2 2 2 2 2" xfId="16501"/>
    <cellStyle name="SAPBEXresItemX 2 2 2 2 2 3" xfId="16502"/>
    <cellStyle name="SAPBEXresItemX 2 2 2 2 3" xfId="16503"/>
    <cellStyle name="SAPBEXresItemX 2 2 2 2 3 2" xfId="16504"/>
    <cellStyle name="SAPBEXresItemX 2 2 2 2 3 2 2" xfId="16505"/>
    <cellStyle name="SAPBEXresItemX 2 2 2 2 4" xfId="16506"/>
    <cellStyle name="SAPBEXresItemX 2 2 2 2 4 2" xfId="16507"/>
    <cellStyle name="SAPBEXresItemX 2 2 2 3" xfId="16508"/>
    <cellStyle name="SAPBEXresItemX 2 2 2 3 2" xfId="16509"/>
    <cellStyle name="SAPBEXresItemX 2 2 2 3 2 2" xfId="16510"/>
    <cellStyle name="SAPBEXresItemX 2 2 2 3 3" xfId="16511"/>
    <cellStyle name="SAPBEXresItemX 2 2 2 4" xfId="16512"/>
    <cellStyle name="SAPBEXresItemX 2 2 2 4 2" xfId="16513"/>
    <cellStyle name="SAPBEXresItemX 2 2 2 4 2 2" xfId="16514"/>
    <cellStyle name="SAPBEXresItemX 2 2 2 5" xfId="16515"/>
    <cellStyle name="SAPBEXresItemX 2 2 2 5 2" xfId="16516"/>
    <cellStyle name="SAPBEXresItemX 2 2 2 6" xfId="43638"/>
    <cellStyle name="SAPBEXresItemX 2 2 2 7" xfId="43639"/>
    <cellStyle name="SAPBEXresItemX 2 2 20" xfId="43640"/>
    <cellStyle name="SAPBEXresItemX 2 2 21" xfId="43641"/>
    <cellStyle name="SAPBEXresItemX 2 2 22" xfId="43642"/>
    <cellStyle name="SAPBEXresItemX 2 2 23" xfId="43643"/>
    <cellStyle name="SAPBEXresItemX 2 2 24" xfId="43644"/>
    <cellStyle name="SAPBEXresItemX 2 2 25" xfId="43645"/>
    <cellStyle name="SAPBEXresItemX 2 2 26" xfId="43646"/>
    <cellStyle name="SAPBEXresItemX 2 2 27" xfId="48788"/>
    <cellStyle name="SAPBEXresItemX 2 2 3" xfId="43647"/>
    <cellStyle name="SAPBEXresItemX 2 2 4" xfId="43648"/>
    <cellStyle name="SAPBEXresItemX 2 2 5" xfId="43649"/>
    <cellStyle name="SAPBEXresItemX 2 2 6" xfId="43650"/>
    <cellStyle name="SAPBEXresItemX 2 2 7" xfId="43651"/>
    <cellStyle name="SAPBEXresItemX 2 2 8" xfId="43652"/>
    <cellStyle name="SAPBEXresItemX 2 2 9" xfId="43653"/>
    <cellStyle name="SAPBEXresItemX 2 20" xfId="43654"/>
    <cellStyle name="SAPBEXresItemX 2 21" xfId="43655"/>
    <cellStyle name="SAPBEXresItemX 2 22" xfId="43656"/>
    <cellStyle name="SAPBEXresItemX 2 23" xfId="43657"/>
    <cellStyle name="SAPBEXresItemX 2 24" xfId="43658"/>
    <cellStyle name="SAPBEXresItemX 2 25" xfId="43659"/>
    <cellStyle name="SAPBEXresItemX 2 26" xfId="43660"/>
    <cellStyle name="SAPBEXresItemX 2 27" xfId="43661"/>
    <cellStyle name="SAPBEXresItemX 2 28" xfId="43662"/>
    <cellStyle name="SAPBEXresItemX 2 29" xfId="43663"/>
    <cellStyle name="SAPBEXresItemX 2 3" xfId="1191"/>
    <cellStyle name="SAPBEXresItemX 2 3 10" xfId="43664"/>
    <cellStyle name="SAPBEXresItemX 2 3 11" xfId="43665"/>
    <cellStyle name="SAPBEXresItemX 2 3 12" xfId="43666"/>
    <cellStyle name="SAPBEXresItemX 2 3 13" xfId="43667"/>
    <cellStyle name="SAPBEXresItemX 2 3 14" xfId="43668"/>
    <cellStyle name="SAPBEXresItemX 2 3 15" xfId="43669"/>
    <cellStyle name="SAPBEXresItemX 2 3 16" xfId="43670"/>
    <cellStyle name="SAPBEXresItemX 2 3 17" xfId="43671"/>
    <cellStyle name="SAPBEXresItemX 2 3 18" xfId="43672"/>
    <cellStyle name="SAPBEXresItemX 2 3 19" xfId="43673"/>
    <cellStyle name="SAPBEXresItemX 2 3 2" xfId="2239"/>
    <cellStyle name="SAPBEXresItemX 2 3 2 2" xfId="16517"/>
    <cellStyle name="SAPBEXresItemX 2 3 2 2 2" xfId="16518"/>
    <cellStyle name="SAPBEXresItemX 2 3 2 2 2 2" xfId="16519"/>
    <cellStyle name="SAPBEXresItemX 2 3 2 2 2 2 2" xfId="16520"/>
    <cellStyle name="SAPBEXresItemX 2 3 2 2 2 3" xfId="16521"/>
    <cellStyle name="SAPBEXresItemX 2 3 2 2 3" xfId="16522"/>
    <cellStyle name="SAPBEXresItemX 2 3 2 2 3 2" xfId="16523"/>
    <cellStyle name="SAPBEXresItemX 2 3 2 2 3 2 2" xfId="16524"/>
    <cellStyle name="SAPBEXresItemX 2 3 2 2 4" xfId="16525"/>
    <cellStyle name="SAPBEXresItemX 2 3 2 2 4 2" xfId="16526"/>
    <cellStyle name="SAPBEXresItemX 2 3 2 3" xfId="16527"/>
    <cellStyle name="SAPBEXresItemX 2 3 2 3 2" xfId="16528"/>
    <cellStyle name="SAPBEXresItemX 2 3 2 3 2 2" xfId="16529"/>
    <cellStyle name="SAPBEXresItemX 2 3 2 3 3" xfId="16530"/>
    <cellStyle name="SAPBEXresItemX 2 3 2 4" xfId="16531"/>
    <cellStyle name="SAPBEXresItemX 2 3 2 4 2" xfId="16532"/>
    <cellStyle name="SAPBEXresItemX 2 3 2 4 2 2" xfId="16533"/>
    <cellStyle name="SAPBEXresItemX 2 3 2 5" xfId="16534"/>
    <cellStyle name="SAPBEXresItemX 2 3 2 5 2" xfId="16535"/>
    <cellStyle name="SAPBEXresItemX 2 3 2 6" xfId="43674"/>
    <cellStyle name="SAPBEXresItemX 2 3 2 7" xfId="43675"/>
    <cellStyle name="SAPBEXresItemX 2 3 20" xfId="43676"/>
    <cellStyle name="SAPBEXresItemX 2 3 21" xfId="43677"/>
    <cellStyle name="SAPBEXresItemX 2 3 22" xfId="43678"/>
    <cellStyle name="SAPBEXresItemX 2 3 23" xfId="43679"/>
    <cellStyle name="SAPBEXresItemX 2 3 24" xfId="43680"/>
    <cellStyle name="SAPBEXresItemX 2 3 25" xfId="43681"/>
    <cellStyle name="SAPBEXresItemX 2 3 26" xfId="43682"/>
    <cellStyle name="SAPBEXresItemX 2 3 27" xfId="48789"/>
    <cellStyle name="SAPBEXresItemX 2 3 3" xfId="43683"/>
    <cellStyle name="SAPBEXresItemX 2 3 4" xfId="43684"/>
    <cellStyle name="SAPBEXresItemX 2 3 5" xfId="43685"/>
    <cellStyle name="SAPBEXresItemX 2 3 6" xfId="43686"/>
    <cellStyle name="SAPBEXresItemX 2 3 7" xfId="43687"/>
    <cellStyle name="SAPBEXresItemX 2 3 8" xfId="43688"/>
    <cellStyle name="SAPBEXresItemX 2 3 9" xfId="43689"/>
    <cellStyle name="SAPBEXresItemX 2 30" xfId="43690"/>
    <cellStyle name="SAPBEXresItemX 2 31" xfId="43691"/>
    <cellStyle name="SAPBEXresItemX 2 32" xfId="48790"/>
    <cellStyle name="SAPBEXresItemX 2 4" xfId="1192"/>
    <cellStyle name="SAPBEXresItemX 2 4 10" xfId="43692"/>
    <cellStyle name="SAPBEXresItemX 2 4 11" xfId="43693"/>
    <cellStyle name="SAPBEXresItemX 2 4 12" xfId="43694"/>
    <cellStyle name="SAPBEXresItemX 2 4 13" xfId="43695"/>
    <cellStyle name="SAPBEXresItemX 2 4 14" xfId="43696"/>
    <cellStyle name="SAPBEXresItemX 2 4 15" xfId="43697"/>
    <cellStyle name="SAPBEXresItemX 2 4 16" xfId="43698"/>
    <cellStyle name="SAPBEXresItemX 2 4 17" xfId="43699"/>
    <cellStyle name="SAPBEXresItemX 2 4 18" xfId="43700"/>
    <cellStyle name="SAPBEXresItemX 2 4 19" xfId="43701"/>
    <cellStyle name="SAPBEXresItemX 2 4 2" xfId="2240"/>
    <cellStyle name="SAPBEXresItemX 2 4 2 2" xfId="16536"/>
    <cellStyle name="SAPBEXresItemX 2 4 2 2 2" xfId="16537"/>
    <cellStyle name="SAPBEXresItemX 2 4 2 2 2 2" xfId="16538"/>
    <cellStyle name="SAPBEXresItemX 2 4 2 2 2 2 2" xfId="16539"/>
    <cellStyle name="SAPBEXresItemX 2 4 2 2 2 3" xfId="16540"/>
    <cellStyle name="SAPBEXresItemX 2 4 2 2 3" xfId="16541"/>
    <cellStyle name="SAPBEXresItemX 2 4 2 2 3 2" xfId="16542"/>
    <cellStyle name="SAPBEXresItemX 2 4 2 2 3 2 2" xfId="16543"/>
    <cellStyle name="SAPBEXresItemX 2 4 2 2 4" xfId="16544"/>
    <cellStyle name="SAPBEXresItemX 2 4 2 2 4 2" xfId="16545"/>
    <cellStyle name="SAPBEXresItemX 2 4 2 3" xfId="16546"/>
    <cellStyle name="SAPBEXresItemX 2 4 2 3 2" xfId="16547"/>
    <cellStyle name="SAPBEXresItemX 2 4 2 3 2 2" xfId="16548"/>
    <cellStyle name="SAPBEXresItemX 2 4 2 3 3" xfId="16549"/>
    <cellStyle name="SAPBEXresItemX 2 4 2 4" xfId="16550"/>
    <cellStyle name="SAPBEXresItemX 2 4 2 4 2" xfId="16551"/>
    <cellStyle name="SAPBEXresItemX 2 4 2 4 2 2" xfId="16552"/>
    <cellStyle name="SAPBEXresItemX 2 4 2 5" xfId="16553"/>
    <cellStyle name="SAPBEXresItemX 2 4 2 5 2" xfId="16554"/>
    <cellStyle name="SAPBEXresItemX 2 4 2 6" xfId="43702"/>
    <cellStyle name="SAPBEXresItemX 2 4 2 7" xfId="43703"/>
    <cellStyle name="SAPBEXresItemX 2 4 20" xfId="43704"/>
    <cellStyle name="SAPBEXresItemX 2 4 21" xfId="43705"/>
    <cellStyle name="SAPBEXresItemX 2 4 22" xfId="43706"/>
    <cellStyle name="SAPBEXresItemX 2 4 23" xfId="43707"/>
    <cellStyle name="SAPBEXresItemX 2 4 24" xfId="43708"/>
    <cellStyle name="SAPBEXresItemX 2 4 25" xfId="43709"/>
    <cellStyle name="SAPBEXresItemX 2 4 26" xfId="43710"/>
    <cellStyle name="SAPBEXresItemX 2 4 27" xfId="48791"/>
    <cellStyle name="SAPBEXresItemX 2 4 3" xfId="43711"/>
    <cellStyle name="SAPBEXresItemX 2 4 4" xfId="43712"/>
    <cellStyle name="SAPBEXresItemX 2 4 5" xfId="43713"/>
    <cellStyle name="SAPBEXresItemX 2 4 6" xfId="43714"/>
    <cellStyle name="SAPBEXresItemX 2 4 7" xfId="43715"/>
    <cellStyle name="SAPBEXresItemX 2 4 8" xfId="43716"/>
    <cellStyle name="SAPBEXresItemX 2 4 9" xfId="43717"/>
    <cellStyle name="SAPBEXresItemX 2 5" xfId="1193"/>
    <cellStyle name="SAPBEXresItemX 2 5 10" xfId="43718"/>
    <cellStyle name="SAPBEXresItemX 2 5 11" xfId="43719"/>
    <cellStyle name="SAPBEXresItemX 2 5 12" xfId="43720"/>
    <cellStyle name="SAPBEXresItemX 2 5 13" xfId="43721"/>
    <cellStyle name="SAPBEXresItemX 2 5 14" xfId="43722"/>
    <cellStyle name="SAPBEXresItemX 2 5 15" xfId="43723"/>
    <cellStyle name="SAPBEXresItemX 2 5 16" xfId="43724"/>
    <cellStyle name="SAPBEXresItemX 2 5 17" xfId="43725"/>
    <cellStyle name="SAPBEXresItemX 2 5 18" xfId="43726"/>
    <cellStyle name="SAPBEXresItemX 2 5 19" xfId="43727"/>
    <cellStyle name="SAPBEXresItemX 2 5 2" xfId="2241"/>
    <cellStyle name="SAPBEXresItemX 2 5 2 2" xfId="16555"/>
    <cellStyle name="SAPBEXresItemX 2 5 2 2 2" xfId="16556"/>
    <cellStyle name="SAPBEXresItemX 2 5 2 2 2 2" xfId="16557"/>
    <cellStyle name="SAPBEXresItemX 2 5 2 2 2 2 2" xfId="16558"/>
    <cellStyle name="SAPBEXresItemX 2 5 2 2 2 3" xfId="16559"/>
    <cellStyle name="SAPBEXresItemX 2 5 2 2 3" xfId="16560"/>
    <cellStyle name="SAPBEXresItemX 2 5 2 2 3 2" xfId="16561"/>
    <cellStyle name="SAPBEXresItemX 2 5 2 2 3 2 2" xfId="16562"/>
    <cellStyle name="SAPBEXresItemX 2 5 2 2 4" xfId="16563"/>
    <cellStyle name="SAPBEXresItemX 2 5 2 2 4 2" xfId="16564"/>
    <cellStyle name="SAPBEXresItemX 2 5 2 3" xfId="16565"/>
    <cellStyle name="SAPBEXresItemX 2 5 2 3 2" xfId="16566"/>
    <cellStyle name="SAPBEXresItemX 2 5 2 3 2 2" xfId="16567"/>
    <cellStyle name="SAPBEXresItemX 2 5 2 3 3" xfId="16568"/>
    <cellStyle name="SAPBEXresItemX 2 5 2 4" xfId="16569"/>
    <cellStyle name="SAPBEXresItemX 2 5 2 4 2" xfId="16570"/>
    <cellStyle name="SAPBEXresItemX 2 5 2 4 2 2" xfId="16571"/>
    <cellStyle name="SAPBEXresItemX 2 5 2 5" xfId="16572"/>
    <cellStyle name="SAPBEXresItemX 2 5 2 5 2" xfId="16573"/>
    <cellStyle name="SAPBEXresItemX 2 5 2 6" xfId="43728"/>
    <cellStyle name="SAPBEXresItemX 2 5 2 7" xfId="43729"/>
    <cellStyle name="SAPBEXresItemX 2 5 20" xfId="43730"/>
    <cellStyle name="SAPBEXresItemX 2 5 21" xfId="43731"/>
    <cellStyle name="SAPBEXresItemX 2 5 22" xfId="43732"/>
    <cellStyle name="SAPBEXresItemX 2 5 23" xfId="43733"/>
    <cellStyle name="SAPBEXresItemX 2 5 24" xfId="43734"/>
    <cellStyle name="SAPBEXresItemX 2 5 25" xfId="43735"/>
    <cellStyle name="SAPBEXresItemX 2 5 26" xfId="43736"/>
    <cellStyle name="SAPBEXresItemX 2 5 27" xfId="48792"/>
    <cellStyle name="SAPBEXresItemX 2 5 3" xfId="43737"/>
    <cellStyle name="SAPBEXresItemX 2 5 4" xfId="43738"/>
    <cellStyle name="SAPBEXresItemX 2 5 5" xfId="43739"/>
    <cellStyle name="SAPBEXresItemX 2 5 6" xfId="43740"/>
    <cellStyle name="SAPBEXresItemX 2 5 7" xfId="43741"/>
    <cellStyle name="SAPBEXresItemX 2 5 8" xfId="43742"/>
    <cellStyle name="SAPBEXresItemX 2 5 9" xfId="43743"/>
    <cellStyle name="SAPBEXresItemX 2 6" xfId="1194"/>
    <cellStyle name="SAPBEXresItemX 2 6 10" xfId="43744"/>
    <cellStyle name="SAPBEXresItemX 2 6 11" xfId="43745"/>
    <cellStyle name="SAPBEXresItemX 2 6 12" xfId="43746"/>
    <cellStyle name="SAPBEXresItemX 2 6 13" xfId="43747"/>
    <cellStyle name="SAPBEXresItemX 2 6 14" xfId="43748"/>
    <cellStyle name="SAPBEXresItemX 2 6 15" xfId="43749"/>
    <cellStyle name="SAPBEXresItemX 2 6 16" xfId="43750"/>
    <cellStyle name="SAPBEXresItemX 2 6 17" xfId="43751"/>
    <cellStyle name="SAPBEXresItemX 2 6 18" xfId="43752"/>
    <cellStyle name="SAPBEXresItemX 2 6 19" xfId="43753"/>
    <cellStyle name="SAPBEXresItemX 2 6 2" xfId="2242"/>
    <cellStyle name="SAPBEXresItemX 2 6 2 2" xfId="16574"/>
    <cellStyle name="SAPBEXresItemX 2 6 2 2 2" xfId="16575"/>
    <cellStyle name="SAPBEXresItemX 2 6 2 2 2 2" xfId="16576"/>
    <cellStyle name="SAPBEXresItemX 2 6 2 2 2 2 2" xfId="16577"/>
    <cellStyle name="SAPBEXresItemX 2 6 2 2 2 3" xfId="16578"/>
    <cellStyle name="SAPBEXresItemX 2 6 2 2 3" xfId="16579"/>
    <cellStyle name="SAPBEXresItemX 2 6 2 2 3 2" xfId="16580"/>
    <cellStyle name="SAPBEXresItemX 2 6 2 2 3 2 2" xfId="16581"/>
    <cellStyle name="SAPBEXresItemX 2 6 2 2 4" xfId="16582"/>
    <cellStyle name="SAPBEXresItemX 2 6 2 2 4 2" xfId="16583"/>
    <cellStyle name="SAPBEXresItemX 2 6 2 3" xfId="16584"/>
    <cellStyle name="SAPBEXresItemX 2 6 2 3 2" xfId="16585"/>
    <cellStyle name="SAPBEXresItemX 2 6 2 3 2 2" xfId="16586"/>
    <cellStyle name="SAPBEXresItemX 2 6 2 3 3" xfId="16587"/>
    <cellStyle name="SAPBEXresItemX 2 6 2 4" xfId="16588"/>
    <cellStyle name="SAPBEXresItemX 2 6 2 4 2" xfId="16589"/>
    <cellStyle name="SAPBEXresItemX 2 6 2 4 2 2" xfId="16590"/>
    <cellStyle name="SAPBEXresItemX 2 6 2 5" xfId="16591"/>
    <cellStyle name="SAPBEXresItemX 2 6 2 5 2" xfId="16592"/>
    <cellStyle name="SAPBEXresItemX 2 6 2 6" xfId="43754"/>
    <cellStyle name="SAPBEXresItemX 2 6 2 7" xfId="43755"/>
    <cellStyle name="SAPBEXresItemX 2 6 20" xfId="43756"/>
    <cellStyle name="SAPBEXresItemX 2 6 21" xfId="43757"/>
    <cellStyle name="SAPBEXresItemX 2 6 22" xfId="43758"/>
    <cellStyle name="SAPBEXresItemX 2 6 23" xfId="43759"/>
    <cellStyle name="SAPBEXresItemX 2 6 24" xfId="43760"/>
    <cellStyle name="SAPBEXresItemX 2 6 25" xfId="43761"/>
    <cellStyle name="SAPBEXresItemX 2 6 26" xfId="43762"/>
    <cellStyle name="SAPBEXresItemX 2 6 27" xfId="48793"/>
    <cellStyle name="SAPBEXresItemX 2 6 3" xfId="43763"/>
    <cellStyle name="SAPBEXresItemX 2 6 4" xfId="43764"/>
    <cellStyle name="SAPBEXresItemX 2 6 5" xfId="43765"/>
    <cellStyle name="SAPBEXresItemX 2 6 6" xfId="43766"/>
    <cellStyle name="SAPBEXresItemX 2 6 7" xfId="43767"/>
    <cellStyle name="SAPBEXresItemX 2 6 8" xfId="43768"/>
    <cellStyle name="SAPBEXresItemX 2 6 9" xfId="43769"/>
    <cellStyle name="SAPBEXresItemX 2 7" xfId="2243"/>
    <cellStyle name="SAPBEXresItemX 2 7 2" xfId="16593"/>
    <cellStyle name="SAPBEXresItemX 2 7 2 2" xfId="16594"/>
    <cellStyle name="SAPBEXresItemX 2 7 2 2 2" xfId="16595"/>
    <cellStyle name="SAPBEXresItemX 2 7 2 2 2 2" xfId="16596"/>
    <cellStyle name="SAPBEXresItemX 2 7 2 2 3" xfId="16597"/>
    <cellStyle name="SAPBEXresItemX 2 7 2 3" xfId="16598"/>
    <cellStyle name="SAPBEXresItemX 2 7 2 3 2" xfId="16599"/>
    <cellStyle name="SAPBEXresItemX 2 7 2 3 2 2" xfId="16600"/>
    <cellStyle name="SAPBEXresItemX 2 7 2 4" xfId="16601"/>
    <cellStyle name="SAPBEXresItemX 2 7 2 4 2" xfId="16602"/>
    <cellStyle name="SAPBEXresItemX 2 7 3" xfId="16603"/>
    <cellStyle name="SAPBEXresItemX 2 7 3 2" xfId="16604"/>
    <cellStyle name="SAPBEXresItemX 2 7 3 2 2" xfId="16605"/>
    <cellStyle name="SAPBEXresItemX 2 7 3 3" xfId="16606"/>
    <cellStyle name="SAPBEXresItemX 2 7 4" xfId="16607"/>
    <cellStyle name="SAPBEXresItemX 2 7 4 2" xfId="16608"/>
    <cellStyle name="SAPBEXresItemX 2 7 4 2 2" xfId="16609"/>
    <cellStyle name="SAPBEXresItemX 2 7 5" xfId="16610"/>
    <cellStyle name="SAPBEXresItemX 2 7 5 2" xfId="16611"/>
    <cellStyle name="SAPBEXresItemX 2 7 6" xfId="43770"/>
    <cellStyle name="SAPBEXresItemX 2 7 7" xfId="43771"/>
    <cellStyle name="SAPBEXresItemX 2 8" xfId="43772"/>
    <cellStyle name="SAPBEXresItemX 2 9" xfId="43773"/>
    <cellStyle name="SAPBEXresItemX 20" xfId="43774"/>
    <cellStyle name="SAPBEXresItemX 21" xfId="43775"/>
    <cellStyle name="SAPBEXresItemX 22" xfId="43776"/>
    <cellStyle name="SAPBEXresItemX 23" xfId="43777"/>
    <cellStyle name="SAPBEXresItemX 24" xfId="43778"/>
    <cellStyle name="SAPBEXresItemX 25" xfId="43779"/>
    <cellStyle name="SAPBEXresItemX 26" xfId="43780"/>
    <cellStyle name="SAPBEXresItemX 27" xfId="43781"/>
    <cellStyle name="SAPBEXresItemX 28" xfId="43782"/>
    <cellStyle name="SAPBEXresItemX 29" xfId="43783"/>
    <cellStyle name="SAPBEXresItemX 3" xfId="1195"/>
    <cellStyle name="SAPBEXresItemX 3 10" xfId="43784"/>
    <cellStyle name="SAPBEXresItemX 3 11" xfId="43785"/>
    <cellStyle name="SAPBEXresItemX 3 12" xfId="43786"/>
    <cellStyle name="SAPBEXresItemX 3 13" xfId="43787"/>
    <cellStyle name="SAPBEXresItemX 3 14" xfId="43788"/>
    <cellStyle name="SAPBEXresItemX 3 15" xfId="43789"/>
    <cellStyle name="SAPBEXresItemX 3 16" xfId="43790"/>
    <cellStyle name="SAPBEXresItemX 3 17" xfId="43791"/>
    <cellStyle name="SAPBEXresItemX 3 18" xfId="43792"/>
    <cellStyle name="SAPBEXresItemX 3 19" xfId="43793"/>
    <cellStyle name="SAPBEXresItemX 3 2" xfId="2244"/>
    <cellStyle name="SAPBEXresItemX 3 2 2" xfId="16612"/>
    <cellStyle name="SAPBEXresItemX 3 2 2 2" xfId="16613"/>
    <cellStyle name="SAPBEXresItemX 3 2 2 2 2" xfId="16614"/>
    <cellStyle name="SAPBEXresItemX 3 2 2 2 2 2" xfId="16615"/>
    <cellStyle name="SAPBEXresItemX 3 2 2 2 3" xfId="16616"/>
    <cellStyle name="SAPBEXresItemX 3 2 2 3" xfId="16617"/>
    <cellStyle name="SAPBEXresItemX 3 2 2 3 2" xfId="16618"/>
    <cellStyle name="SAPBEXresItemX 3 2 2 3 2 2" xfId="16619"/>
    <cellStyle name="SAPBEXresItemX 3 2 2 4" xfId="16620"/>
    <cellStyle name="SAPBEXresItemX 3 2 2 4 2" xfId="16621"/>
    <cellStyle name="SAPBEXresItemX 3 2 3" xfId="16622"/>
    <cellStyle name="SAPBEXresItemX 3 2 3 2" xfId="16623"/>
    <cellStyle name="SAPBEXresItemX 3 2 3 2 2" xfId="16624"/>
    <cellStyle name="SAPBEXresItemX 3 2 3 3" xfId="16625"/>
    <cellStyle name="SAPBEXresItemX 3 2 4" xfId="16626"/>
    <cellStyle name="SAPBEXresItemX 3 2 4 2" xfId="16627"/>
    <cellStyle name="SAPBEXresItemX 3 2 4 2 2" xfId="16628"/>
    <cellStyle name="SAPBEXresItemX 3 2 5" xfId="16629"/>
    <cellStyle name="SAPBEXresItemX 3 2 5 2" xfId="16630"/>
    <cellStyle name="SAPBEXresItemX 3 2 6" xfId="43794"/>
    <cellStyle name="SAPBEXresItemX 3 2 7" xfId="43795"/>
    <cellStyle name="SAPBEXresItemX 3 20" xfId="43796"/>
    <cellStyle name="SAPBEXresItemX 3 21" xfId="43797"/>
    <cellStyle name="SAPBEXresItemX 3 22" xfId="43798"/>
    <cellStyle name="SAPBEXresItemX 3 23" xfId="43799"/>
    <cellStyle name="SAPBEXresItemX 3 24" xfId="43800"/>
    <cellStyle name="SAPBEXresItemX 3 25" xfId="43801"/>
    <cellStyle name="SAPBEXresItemX 3 26" xfId="43802"/>
    <cellStyle name="SAPBEXresItemX 3 27" xfId="48794"/>
    <cellStyle name="SAPBEXresItemX 3 3" xfId="43803"/>
    <cellStyle name="SAPBEXresItemX 3 4" xfId="43804"/>
    <cellStyle name="SAPBEXresItemX 3 5" xfId="43805"/>
    <cellStyle name="SAPBEXresItemX 3 6" xfId="43806"/>
    <cellStyle name="SAPBEXresItemX 3 7" xfId="43807"/>
    <cellStyle name="SAPBEXresItemX 3 8" xfId="43808"/>
    <cellStyle name="SAPBEXresItemX 3 9" xfId="43809"/>
    <cellStyle name="SAPBEXresItemX 30" xfId="43810"/>
    <cellStyle name="SAPBEXresItemX 31" xfId="43811"/>
    <cellStyle name="SAPBEXresItemX 32" xfId="43812"/>
    <cellStyle name="SAPBEXresItemX 33" xfId="43813"/>
    <cellStyle name="SAPBEXresItemX 34" xfId="48795"/>
    <cellStyle name="SAPBEXresItemX 4" xfId="1196"/>
    <cellStyle name="SAPBEXresItemX 4 10" xfId="43814"/>
    <cellStyle name="SAPBEXresItemX 4 11" xfId="43815"/>
    <cellStyle name="SAPBEXresItemX 4 12" xfId="43816"/>
    <cellStyle name="SAPBEXresItemX 4 13" xfId="43817"/>
    <cellStyle name="SAPBEXresItemX 4 14" xfId="43818"/>
    <cellStyle name="SAPBEXresItemX 4 15" xfId="43819"/>
    <cellStyle name="SAPBEXresItemX 4 16" xfId="43820"/>
    <cellStyle name="SAPBEXresItemX 4 17" xfId="43821"/>
    <cellStyle name="SAPBEXresItemX 4 18" xfId="43822"/>
    <cellStyle name="SAPBEXresItemX 4 19" xfId="43823"/>
    <cellStyle name="SAPBEXresItemX 4 2" xfId="2245"/>
    <cellStyle name="SAPBEXresItemX 4 2 2" xfId="16631"/>
    <cellStyle name="SAPBEXresItemX 4 2 2 2" xfId="16632"/>
    <cellStyle name="SAPBEXresItemX 4 2 2 2 2" xfId="16633"/>
    <cellStyle name="SAPBEXresItemX 4 2 2 2 2 2" xfId="16634"/>
    <cellStyle name="SAPBEXresItemX 4 2 2 2 3" xfId="16635"/>
    <cellStyle name="SAPBEXresItemX 4 2 2 3" xfId="16636"/>
    <cellStyle name="SAPBEXresItemX 4 2 2 3 2" xfId="16637"/>
    <cellStyle name="SAPBEXresItemX 4 2 2 3 2 2" xfId="16638"/>
    <cellStyle name="SAPBEXresItemX 4 2 2 4" xfId="16639"/>
    <cellStyle name="SAPBEXresItemX 4 2 2 4 2" xfId="16640"/>
    <cellStyle name="SAPBEXresItemX 4 2 3" xfId="16641"/>
    <cellStyle name="SAPBEXresItemX 4 2 3 2" xfId="16642"/>
    <cellStyle name="SAPBEXresItemX 4 2 3 2 2" xfId="16643"/>
    <cellStyle name="SAPBEXresItemX 4 2 3 3" xfId="16644"/>
    <cellStyle name="SAPBEXresItemX 4 2 4" xfId="16645"/>
    <cellStyle name="SAPBEXresItemX 4 2 4 2" xfId="16646"/>
    <cellStyle name="SAPBEXresItemX 4 2 4 2 2" xfId="16647"/>
    <cellStyle name="SAPBEXresItemX 4 2 5" xfId="16648"/>
    <cellStyle name="SAPBEXresItemX 4 2 5 2" xfId="16649"/>
    <cellStyle name="SAPBEXresItemX 4 2 6" xfId="43824"/>
    <cellStyle name="SAPBEXresItemX 4 2 7" xfId="43825"/>
    <cellStyle name="SAPBEXresItemX 4 20" xfId="43826"/>
    <cellStyle name="SAPBEXresItemX 4 21" xfId="43827"/>
    <cellStyle name="SAPBEXresItemX 4 22" xfId="43828"/>
    <cellStyle name="SAPBEXresItemX 4 23" xfId="43829"/>
    <cellStyle name="SAPBEXresItemX 4 24" xfId="43830"/>
    <cellStyle name="SAPBEXresItemX 4 25" xfId="43831"/>
    <cellStyle name="SAPBEXresItemX 4 26" xfId="43832"/>
    <cellStyle name="SAPBEXresItemX 4 27" xfId="48796"/>
    <cellStyle name="SAPBEXresItemX 4 3" xfId="43833"/>
    <cellStyle name="SAPBEXresItemX 4 4" xfId="43834"/>
    <cellStyle name="SAPBEXresItemX 4 5" xfId="43835"/>
    <cellStyle name="SAPBEXresItemX 4 6" xfId="43836"/>
    <cellStyle name="SAPBEXresItemX 4 7" xfId="43837"/>
    <cellStyle name="SAPBEXresItemX 4 8" xfId="43838"/>
    <cellStyle name="SAPBEXresItemX 4 9" xfId="43839"/>
    <cellStyle name="SAPBEXresItemX 5" xfId="1197"/>
    <cellStyle name="SAPBEXresItemX 5 10" xfId="43840"/>
    <cellStyle name="SAPBEXresItemX 5 11" xfId="43841"/>
    <cellStyle name="SAPBEXresItemX 5 12" xfId="43842"/>
    <cellStyle name="SAPBEXresItemX 5 13" xfId="43843"/>
    <cellStyle name="SAPBEXresItemX 5 14" xfId="43844"/>
    <cellStyle name="SAPBEXresItemX 5 15" xfId="43845"/>
    <cellStyle name="SAPBEXresItemX 5 16" xfId="43846"/>
    <cellStyle name="SAPBEXresItemX 5 17" xfId="43847"/>
    <cellStyle name="SAPBEXresItemX 5 18" xfId="43848"/>
    <cellStyle name="SAPBEXresItemX 5 19" xfId="43849"/>
    <cellStyle name="SAPBEXresItemX 5 2" xfId="2246"/>
    <cellStyle name="SAPBEXresItemX 5 2 2" xfId="16650"/>
    <cellStyle name="SAPBEXresItemX 5 2 2 2" xfId="16651"/>
    <cellStyle name="SAPBEXresItemX 5 2 2 2 2" xfId="16652"/>
    <cellStyle name="SAPBEXresItemX 5 2 2 2 2 2" xfId="16653"/>
    <cellStyle name="SAPBEXresItemX 5 2 2 2 3" xfId="16654"/>
    <cellStyle name="SAPBEXresItemX 5 2 2 3" xfId="16655"/>
    <cellStyle name="SAPBEXresItemX 5 2 2 3 2" xfId="16656"/>
    <cellStyle name="SAPBEXresItemX 5 2 2 3 2 2" xfId="16657"/>
    <cellStyle name="SAPBEXresItemX 5 2 2 4" xfId="16658"/>
    <cellStyle name="SAPBEXresItemX 5 2 2 4 2" xfId="16659"/>
    <cellStyle name="SAPBEXresItemX 5 2 3" xfId="16660"/>
    <cellStyle name="SAPBEXresItemX 5 2 3 2" xfId="16661"/>
    <cellStyle name="SAPBEXresItemX 5 2 3 2 2" xfId="16662"/>
    <cellStyle name="SAPBEXresItemX 5 2 3 3" xfId="16663"/>
    <cellStyle name="SAPBEXresItemX 5 2 4" xfId="16664"/>
    <cellStyle name="SAPBEXresItemX 5 2 4 2" xfId="16665"/>
    <cellStyle name="SAPBEXresItemX 5 2 4 2 2" xfId="16666"/>
    <cellStyle name="SAPBEXresItemX 5 2 5" xfId="16667"/>
    <cellStyle name="SAPBEXresItemX 5 2 5 2" xfId="16668"/>
    <cellStyle name="SAPBEXresItemX 5 2 6" xfId="43850"/>
    <cellStyle name="SAPBEXresItemX 5 2 7" xfId="43851"/>
    <cellStyle name="SAPBEXresItemX 5 20" xfId="43852"/>
    <cellStyle name="SAPBEXresItemX 5 21" xfId="43853"/>
    <cellStyle name="SAPBEXresItemX 5 22" xfId="43854"/>
    <cellStyle name="SAPBEXresItemX 5 23" xfId="43855"/>
    <cellStyle name="SAPBEXresItemX 5 24" xfId="43856"/>
    <cellStyle name="SAPBEXresItemX 5 25" xfId="43857"/>
    <cellStyle name="SAPBEXresItemX 5 26" xfId="43858"/>
    <cellStyle name="SAPBEXresItemX 5 27" xfId="48797"/>
    <cellStyle name="SAPBEXresItemX 5 3" xfId="43859"/>
    <cellStyle name="SAPBEXresItemX 5 4" xfId="43860"/>
    <cellStyle name="SAPBEXresItemX 5 5" xfId="43861"/>
    <cellStyle name="SAPBEXresItemX 5 6" xfId="43862"/>
    <cellStyle name="SAPBEXresItemX 5 7" xfId="43863"/>
    <cellStyle name="SAPBEXresItemX 5 8" xfId="43864"/>
    <cellStyle name="SAPBEXresItemX 5 9" xfId="43865"/>
    <cellStyle name="SAPBEXresItemX 6" xfId="1198"/>
    <cellStyle name="SAPBEXresItemX 6 10" xfId="43866"/>
    <cellStyle name="SAPBEXresItemX 6 11" xfId="43867"/>
    <cellStyle name="SAPBEXresItemX 6 12" xfId="43868"/>
    <cellStyle name="SAPBEXresItemX 6 13" xfId="43869"/>
    <cellStyle name="SAPBEXresItemX 6 14" xfId="43870"/>
    <cellStyle name="SAPBEXresItemX 6 15" xfId="43871"/>
    <cellStyle name="SAPBEXresItemX 6 16" xfId="43872"/>
    <cellStyle name="SAPBEXresItemX 6 17" xfId="43873"/>
    <cellStyle name="SAPBEXresItemX 6 18" xfId="43874"/>
    <cellStyle name="SAPBEXresItemX 6 19" xfId="43875"/>
    <cellStyle name="SAPBEXresItemX 6 2" xfId="2247"/>
    <cellStyle name="SAPBEXresItemX 6 2 2" xfId="16669"/>
    <cellStyle name="SAPBEXresItemX 6 2 2 2" xfId="16670"/>
    <cellStyle name="SAPBEXresItemX 6 2 2 2 2" xfId="16671"/>
    <cellStyle name="SAPBEXresItemX 6 2 2 2 2 2" xfId="16672"/>
    <cellStyle name="SAPBEXresItemX 6 2 2 2 3" xfId="16673"/>
    <cellStyle name="SAPBEXresItemX 6 2 2 3" xfId="16674"/>
    <cellStyle name="SAPBEXresItemX 6 2 2 3 2" xfId="16675"/>
    <cellStyle name="SAPBEXresItemX 6 2 2 3 2 2" xfId="16676"/>
    <cellStyle name="SAPBEXresItemX 6 2 2 4" xfId="16677"/>
    <cellStyle name="SAPBEXresItemX 6 2 2 4 2" xfId="16678"/>
    <cellStyle name="SAPBEXresItemX 6 2 3" xfId="16679"/>
    <cellStyle name="SAPBEXresItemX 6 2 3 2" xfId="16680"/>
    <cellStyle name="SAPBEXresItemX 6 2 3 2 2" xfId="16681"/>
    <cellStyle name="SAPBEXresItemX 6 2 3 3" xfId="16682"/>
    <cellStyle name="SAPBEXresItemX 6 2 4" xfId="16683"/>
    <cellStyle name="SAPBEXresItemX 6 2 4 2" xfId="16684"/>
    <cellStyle name="SAPBEXresItemX 6 2 4 2 2" xfId="16685"/>
    <cellStyle name="SAPBEXresItemX 6 2 5" xfId="16686"/>
    <cellStyle name="SAPBEXresItemX 6 2 5 2" xfId="16687"/>
    <cellStyle name="SAPBEXresItemX 6 2 6" xfId="43876"/>
    <cellStyle name="SAPBEXresItemX 6 2 7" xfId="43877"/>
    <cellStyle name="SAPBEXresItemX 6 20" xfId="43878"/>
    <cellStyle name="SAPBEXresItemX 6 21" xfId="43879"/>
    <cellStyle name="SAPBEXresItemX 6 22" xfId="43880"/>
    <cellStyle name="SAPBEXresItemX 6 23" xfId="43881"/>
    <cellStyle name="SAPBEXresItemX 6 24" xfId="43882"/>
    <cellStyle name="SAPBEXresItemX 6 25" xfId="43883"/>
    <cellStyle name="SAPBEXresItemX 6 26" xfId="43884"/>
    <cellStyle name="SAPBEXresItemX 6 27" xfId="48798"/>
    <cellStyle name="SAPBEXresItemX 6 3" xfId="43885"/>
    <cellStyle name="SAPBEXresItemX 6 4" xfId="43886"/>
    <cellStyle name="SAPBEXresItemX 6 5" xfId="43887"/>
    <cellStyle name="SAPBEXresItemX 6 6" xfId="43888"/>
    <cellStyle name="SAPBEXresItemX 6 7" xfId="43889"/>
    <cellStyle name="SAPBEXresItemX 6 8" xfId="43890"/>
    <cellStyle name="SAPBEXresItemX 6 9" xfId="43891"/>
    <cellStyle name="SAPBEXresItemX 7" xfId="1199"/>
    <cellStyle name="SAPBEXresItemX 7 10" xfId="43892"/>
    <cellStyle name="SAPBEXresItemX 7 11" xfId="43893"/>
    <cellStyle name="SAPBEXresItemX 7 12" xfId="43894"/>
    <cellStyle name="SAPBEXresItemX 7 13" xfId="43895"/>
    <cellStyle name="SAPBEXresItemX 7 14" xfId="43896"/>
    <cellStyle name="SAPBEXresItemX 7 15" xfId="43897"/>
    <cellStyle name="SAPBEXresItemX 7 16" xfId="43898"/>
    <cellStyle name="SAPBEXresItemX 7 17" xfId="43899"/>
    <cellStyle name="SAPBEXresItemX 7 18" xfId="43900"/>
    <cellStyle name="SAPBEXresItemX 7 19" xfId="43901"/>
    <cellStyle name="SAPBEXresItemX 7 2" xfId="2248"/>
    <cellStyle name="SAPBEXresItemX 7 2 2" xfId="16688"/>
    <cellStyle name="SAPBEXresItemX 7 2 2 2" xfId="16689"/>
    <cellStyle name="SAPBEXresItemX 7 2 2 2 2" xfId="16690"/>
    <cellStyle name="SAPBEXresItemX 7 2 2 2 2 2" xfId="16691"/>
    <cellStyle name="SAPBEXresItemX 7 2 2 2 3" xfId="16692"/>
    <cellStyle name="SAPBEXresItemX 7 2 2 3" xfId="16693"/>
    <cellStyle name="SAPBEXresItemX 7 2 2 3 2" xfId="16694"/>
    <cellStyle name="SAPBEXresItemX 7 2 2 3 2 2" xfId="16695"/>
    <cellStyle name="SAPBEXresItemX 7 2 2 4" xfId="16696"/>
    <cellStyle name="SAPBEXresItemX 7 2 2 4 2" xfId="16697"/>
    <cellStyle name="SAPBEXresItemX 7 2 3" xfId="16698"/>
    <cellStyle name="SAPBEXresItemX 7 2 3 2" xfId="16699"/>
    <cellStyle name="SAPBEXresItemX 7 2 3 2 2" xfId="16700"/>
    <cellStyle name="SAPBEXresItemX 7 2 3 3" xfId="16701"/>
    <cellStyle name="SAPBEXresItemX 7 2 4" xfId="16702"/>
    <cellStyle name="SAPBEXresItemX 7 2 4 2" xfId="16703"/>
    <cellStyle name="SAPBEXresItemX 7 2 4 2 2" xfId="16704"/>
    <cellStyle name="SAPBEXresItemX 7 2 5" xfId="16705"/>
    <cellStyle name="SAPBEXresItemX 7 2 5 2" xfId="16706"/>
    <cellStyle name="SAPBEXresItemX 7 2 6" xfId="43902"/>
    <cellStyle name="SAPBEXresItemX 7 2 7" xfId="43903"/>
    <cellStyle name="SAPBEXresItemX 7 20" xfId="43904"/>
    <cellStyle name="SAPBEXresItemX 7 21" xfId="43905"/>
    <cellStyle name="SAPBEXresItemX 7 22" xfId="43906"/>
    <cellStyle name="SAPBEXresItemX 7 23" xfId="43907"/>
    <cellStyle name="SAPBEXresItemX 7 24" xfId="43908"/>
    <cellStyle name="SAPBEXresItemX 7 25" xfId="43909"/>
    <cellStyle name="SAPBEXresItemX 7 26" xfId="43910"/>
    <cellStyle name="SAPBEXresItemX 7 27" xfId="48799"/>
    <cellStyle name="SAPBEXresItemX 7 3" xfId="43911"/>
    <cellStyle name="SAPBEXresItemX 7 4" xfId="43912"/>
    <cellStyle name="SAPBEXresItemX 7 5" xfId="43913"/>
    <cellStyle name="SAPBEXresItemX 7 6" xfId="43914"/>
    <cellStyle name="SAPBEXresItemX 7 7" xfId="43915"/>
    <cellStyle name="SAPBEXresItemX 7 8" xfId="43916"/>
    <cellStyle name="SAPBEXresItemX 7 9" xfId="43917"/>
    <cellStyle name="SAPBEXresItemX 8" xfId="1189"/>
    <cellStyle name="SAPBEXresItemX 8 10" xfId="43918"/>
    <cellStyle name="SAPBEXresItemX 8 11" xfId="43919"/>
    <cellStyle name="SAPBEXresItemX 8 12" xfId="43920"/>
    <cellStyle name="SAPBEXresItemX 8 13" xfId="43921"/>
    <cellStyle name="SAPBEXresItemX 8 14" xfId="43922"/>
    <cellStyle name="SAPBEXresItemX 8 15" xfId="43923"/>
    <cellStyle name="SAPBEXresItemX 8 16" xfId="43924"/>
    <cellStyle name="SAPBEXresItemX 8 17" xfId="43925"/>
    <cellStyle name="SAPBEXresItemX 8 18" xfId="43926"/>
    <cellStyle name="SAPBEXresItemX 8 19" xfId="43927"/>
    <cellStyle name="SAPBEXresItemX 8 2" xfId="2249"/>
    <cellStyle name="SAPBEXresItemX 8 2 2" xfId="16707"/>
    <cellStyle name="SAPBEXresItemX 8 2 2 2" xfId="16708"/>
    <cellStyle name="SAPBEXresItemX 8 2 2 2 2" xfId="16709"/>
    <cellStyle name="SAPBEXresItemX 8 2 2 2 2 2" xfId="16710"/>
    <cellStyle name="SAPBEXresItemX 8 2 2 2 3" xfId="16711"/>
    <cellStyle name="SAPBEXresItemX 8 2 2 3" xfId="16712"/>
    <cellStyle name="SAPBEXresItemX 8 2 2 3 2" xfId="16713"/>
    <cellStyle name="SAPBEXresItemX 8 2 2 3 2 2" xfId="16714"/>
    <cellStyle name="SAPBEXresItemX 8 2 2 4" xfId="16715"/>
    <cellStyle name="SAPBEXresItemX 8 2 2 4 2" xfId="16716"/>
    <cellStyle name="SAPBEXresItemX 8 2 3" xfId="16717"/>
    <cellStyle name="SAPBEXresItemX 8 2 3 2" xfId="16718"/>
    <cellStyle name="SAPBEXresItemX 8 2 3 2 2" xfId="16719"/>
    <cellStyle name="SAPBEXresItemX 8 2 3 3" xfId="16720"/>
    <cellStyle name="SAPBEXresItemX 8 2 4" xfId="16721"/>
    <cellStyle name="SAPBEXresItemX 8 2 4 2" xfId="16722"/>
    <cellStyle name="SAPBEXresItemX 8 2 4 2 2" xfId="16723"/>
    <cellStyle name="SAPBEXresItemX 8 2 5" xfId="16724"/>
    <cellStyle name="SAPBEXresItemX 8 2 5 2" xfId="16725"/>
    <cellStyle name="SAPBEXresItemX 8 2 6" xfId="43928"/>
    <cellStyle name="SAPBEXresItemX 8 2 7" xfId="43929"/>
    <cellStyle name="SAPBEXresItemX 8 20" xfId="43930"/>
    <cellStyle name="SAPBEXresItemX 8 21" xfId="43931"/>
    <cellStyle name="SAPBEXresItemX 8 22" xfId="43932"/>
    <cellStyle name="SAPBEXresItemX 8 23" xfId="43933"/>
    <cellStyle name="SAPBEXresItemX 8 24" xfId="43934"/>
    <cellStyle name="SAPBEXresItemX 8 25" xfId="43935"/>
    <cellStyle name="SAPBEXresItemX 8 26" xfId="43936"/>
    <cellStyle name="SAPBEXresItemX 8 27" xfId="48800"/>
    <cellStyle name="SAPBEXresItemX 8 3" xfId="43937"/>
    <cellStyle name="SAPBEXresItemX 8 4" xfId="43938"/>
    <cellStyle name="SAPBEXresItemX 8 5" xfId="43939"/>
    <cellStyle name="SAPBEXresItemX 8 6" xfId="43940"/>
    <cellStyle name="SAPBEXresItemX 8 7" xfId="43941"/>
    <cellStyle name="SAPBEXresItemX 8 8" xfId="43942"/>
    <cellStyle name="SAPBEXresItemX 8 9" xfId="43943"/>
    <cellStyle name="SAPBEXresItemX 9" xfId="2250"/>
    <cellStyle name="SAPBEXresItemX 9 2" xfId="16726"/>
    <cellStyle name="SAPBEXresItemX 9 2 2" xfId="16727"/>
    <cellStyle name="SAPBEXresItemX 9 2 2 2" xfId="16728"/>
    <cellStyle name="SAPBEXresItemX 9 2 2 2 2" xfId="16729"/>
    <cellStyle name="SAPBEXresItemX 9 2 2 3" xfId="16730"/>
    <cellStyle name="SAPBEXresItemX 9 2 3" xfId="16731"/>
    <cellStyle name="SAPBEXresItemX 9 2 3 2" xfId="16732"/>
    <cellStyle name="SAPBEXresItemX 9 2 3 2 2" xfId="16733"/>
    <cellStyle name="SAPBEXresItemX 9 2 4" xfId="16734"/>
    <cellStyle name="SAPBEXresItemX 9 2 4 2" xfId="16735"/>
    <cellStyle name="SAPBEXresItemX 9 3" xfId="16736"/>
    <cellStyle name="SAPBEXresItemX 9 3 2" xfId="16737"/>
    <cellStyle name="SAPBEXresItemX 9 3 2 2" xfId="16738"/>
    <cellStyle name="SAPBEXresItemX 9 3 3" xfId="16739"/>
    <cellStyle name="SAPBEXresItemX 9 4" xfId="16740"/>
    <cellStyle name="SAPBEXresItemX 9 4 2" xfId="16741"/>
    <cellStyle name="SAPBEXresItemX 9 4 2 2" xfId="16742"/>
    <cellStyle name="SAPBEXresItemX 9 5" xfId="16743"/>
    <cellStyle name="SAPBEXresItemX 9 5 2" xfId="16744"/>
    <cellStyle name="SAPBEXresItemX 9 6" xfId="43944"/>
    <cellStyle name="SAPBEXresItemX 9 7" xfId="43945"/>
    <cellStyle name="SAPBEXstdData" xfId="151"/>
    <cellStyle name="SAPBEXstdData 10" xfId="16745"/>
    <cellStyle name="SAPBEXstdData 10 2" xfId="16746"/>
    <cellStyle name="SAPBEXstdData 10 2 2" xfId="16747"/>
    <cellStyle name="SAPBEXstdData 10 2 2 2" xfId="16748"/>
    <cellStyle name="SAPBEXstdData 10 2 3" xfId="16749"/>
    <cellStyle name="SAPBEXstdData 10 3" xfId="16750"/>
    <cellStyle name="SAPBEXstdData 10 3 2" xfId="16751"/>
    <cellStyle name="SAPBEXstdData 10 3 2 2" xfId="16752"/>
    <cellStyle name="SAPBEXstdData 10 4" xfId="16753"/>
    <cellStyle name="SAPBEXstdData 10 4 2" xfId="16754"/>
    <cellStyle name="SAPBEXstdData 10 5" xfId="43946"/>
    <cellStyle name="SAPBEXstdData 10 6" xfId="43947"/>
    <cellStyle name="SAPBEXstdData 10 7" xfId="43948"/>
    <cellStyle name="SAPBEXstdData 11" xfId="43949"/>
    <cellStyle name="SAPBEXstdData 12" xfId="43950"/>
    <cellStyle name="SAPBEXstdData 13" xfId="43951"/>
    <cellStyle name="SAPBEXstdData 14" xfId="43952"/>
    <cellStyle name="SAPBEXstdData 15" xfId="43953"/>
    <cellStyle name="SAPBEXstdData 16" xfId="43954"/>
    <cellStyle name="SAPBEXstdData 17" xfId="43955"/>
    <cellStyle name="SAPBEXstdData 18" xfId="43956"/>
    <cellStyle name="SAPBEXstdData 19" xfId="43957"/>
    <cellStyle name="SAPBEXstdData 2" xfId="446"/>
    <cellStyle name="SAPBEXstdData 2 10" xfId="43958"/>
    <cellStyle name="SAPBEXstdData 2 11" xfId="43959"/>
    <cellStyle name="SAPBEXstdData 2 12" xfId="43960"/>
    <cellStyle name="SAPBEXstdData 2 13" xfId="43961"/>
    <cellStyle name="SAPBEXstdData 2 14" xfId="43962"/>
    <cellStyle name="SAPBEXstdData 2 15" xfId="43963"/>
    <cellStyle name="SAPBEXstdData 2 16" xfId="43964"/>
    <cellStyle name="SAPBEXstdData 2 17" xfId="43965"/>
    <cellStyle name="SAPBEXstdData 2 18" xfId="43966"/>
    <cellStyle name="SAPBEXstdData 2 19" xfId="43967"/>
    <cellStyle name="SAPBEXstdData 2 2" xfId="556"/>
    <cellStyle name="SAPBEXstdData 2 2 10" xfId="43968"/>
    <cellStyle name="SAPBEXstdData 2 2 11" xfId="43969"/>
    <cellStyle name="SAPBEXstdData 2 2 12" xfId="43970"/>
    <cellStyle name="SAPBEXstdData 2 2 13" xfId="43971"/>
    <cellStyle name="SAPBEXstdData 2 2 14" xfId="43972"/>
    <cellStyle name="SAPBEXstdData 2 2 15" xfId="43973"/>
    <cellStyle name="SAPBEXstdData 2 2 16" xfId="43974"/>
    <cellStyle name="SAPBEXstdData 2 2 17" xfId="43975"/>
    <cellStyle name="SAPBEXstdData 2 2 18" xfId="43976"/>
    <cellStyle name="SAPBEXstdData 2 2 19" xfId="43977"/>
    <cellStyle name="SAPBEXstdData 2 2 2" xfId="1201"/>
    <cellStyle name="SAPBEXstdData 2 2 2 10" xfId="43978"/>
    <cellStyle name="SAPBEXstdData 2 2 2 11" xfId="43979"/>
    <cellStyle name="SAPBEXstdData 2 2 2 12" xfId="43980"/>
    <cellStyle name="SAPBEXstdData 2 2 2 13" xfId="43981"/>
    <cellStyle name="SAPBEXstdData 2 2 2 14" xfId="43982"/>
    <cellStyle name="SAPBEXstdData 2 2 2 15" xfId="43983"/>
    <cellStyle name="SAPBEXstdData 2 2 2 16" xfId="43984"/>
    <cellStyle name="SAPBEXstdData 2 2 2 17" xfId="43985"/>
    <cellStyle name="SAPBEXstdData 2 2 2 18" xfId="43986"/>
    <cellStyle name="SAPBEXstdData 2 2 2 19" xfId="43987"/>
    <cellStyle name="SAPBEXstdData 2 2 2 2" xfId="2251"/>
    <cellStyle name="SAPBEXstdData 2 2 2 2 2" xfId="16755"/>
    <cellStyle name="SAPBEXstdData 2 2 2 2 2 2" xfId="16756"/>
    <cellStyle name="SAPBEXstdData 2 2 2 2 2 2 2" xfId="16757"/>
    <cellStyle name="SAPBEXstdData 2 2 2 2 2 2 2 2" xfId="16758"/>
    <cellStyle name="SAPBEXstdData 2 2 2 2 2 2 3" xfId="16759"/>
    <cellStyle name="SAPBEXstdData 2 2 2 2 2 3" xfId="16760"/>
    <cellStyle name="SAPBEXstdData 2 2 2 2 2 3 2" xfId="16761"/>
    <cellStyle name="SAPBEXstdData 2 2 2 2 2 3 2 2" xfId="16762"/>
    <cellStyle name="SAPBEXstdData 2 2 2 2 2 4" xfId="16763"/>
    <cellStyle name="SAPBEXstdData 2 2 2 2 2 4 2" xfId="16764"/>
    <cellStyle name="SAPBEXstdData 2 2 2 2 3" xfId="16765"/>
    <cellStyle name="SAPBEXstdData 2 2 2 2 3 2" xfId="16766"/>
    <cellStyle name="SAPBEXstdData 2 2 2 2 3 2 2" xfId="16767"/>
    <cellStyle name="SAPBEXstdData 2 2 2 2 3 3" xfId="16768"/>
    <cellStyle name="SAPBEXstdData 2 2 2 2 4" xfId="16769"/>
    <cellStyle name="SAPBEXstdData 2 2 2 2 4 2" xfId="16770"/>
    <cellStyle name="SAPBEXstdData 2 2 2 2 4 2 2" xfId="16771"/>
    <cellStyle name="SAPBEXstdData 2 2 2 2 5" xfId="16772"/>
    <cellStyle name="SAPBEXstdData 2 2 2 2 5 2" xfId="16773"/>
    <cellStyle name="SAPBEXstdData 2 2 2 2 6" xfId="43988"/>
    <cellStyle name="SAPBEXstdData 2 2 2 2 7" xfId="43989"/>
    <cellStyle name="SAPBEXstdData 2 2 2 2 8" xfId="49939"/>
    <cellStyle name="SAPBEXstdData 2 2 2 20" xfId="43990"/>
    <cellStyle name="SAPBEXstdData 2 2 2 21" xfId="43991"/>
    <cellStyle name="SAPBEXstdData 2 2 2 22" xfId="43992"/>
    <cellStyle name="SAPBEXstdData 2 2 2 23" xfId="43993"/>
    <cellStyle name="SAPBEXstdData 2 2 2 24" xfId="43994"/>
    <cellStyle name="SAPBEXstdData 2 2 2 25" xfId="43995"/>
    <cellStyle name="SAPBEXstdData 2 2 2 26" xfId="43996"/>
    <cellStyle name="SAPBEXstdData 2 2 2 27" xfId="43997"/>
    <cellStyle name="SAPBEXstdData 2 2 2 28" xfId="48801"/>
    <cellStyle name="SAPBEXstdData 2 2 2 29" xfId="49422"/>
    <cellStyle name="SAPBEXstdData 2 2 2 3" xfId="43998"/>
    <cellStyle name="SAPBEXstdData 2 2 2 4" xfId="43999"/>
    <cellStyle name="SAPBEXstdData 2 2 2 5" xfId="44000"/>
    <cellStyle name="SAPBEXstdData 2 2 2 6" xfId="44001"/>
    <cellStyle name="SAPBEXstdData 2 2 2 7" xfId="44002"/>
    <cellStyle name="SAPBEXstdData 2 2 2 8" xfId="44003"/>
    <cellStyle name="SAPBEXstdData 2 2 2 9" xfId="44004"/>
    <cellStyle name="SAPBEXstdData 2 2 20" xfId="44005"/>
    <cellStyle name="SAPBEXstdData 2 2 21" xfId="44006"/>
    <cellStyle name="SAPBEXstdData 2 2 22" xfId="44007"/>
    <cellStyle name="SAPBEXstdData 2 2 23" xfId="44008"/>
    <cellStyle name="SAPBEXstdData 2 2 24" xfId="44009"/>
    <cellStyle name="SAPBEXstdData 2 2 25" xfId="44010"/>
    <cellStyle name="SAPBEXstdData 2 2 26" xfId="44011"/>
    <cellStyle name="SAPBEXstdData 2 2 27" xfId="44012"/>
    <cellStyle name="SAPBEXstdData 2 2 28" xfId="44013"/>
    <cellStyle name="SAPBEXstdData 2 2 29" xfId="44014"/>
    <cellStyle name="SAPBEXstdData 2 2 3" xfId="1202"/>
    <cellStyle name="SAPBEXstdData 2 2 3 10" xfId="44015"/>
    <cellStyle name="SAPBEXstdData 2 2 3 11" xfId="44016"/>
    <cellStyle name="SAPBEXstdData 2 2 3 12" xfId="44017"/>
    <cellStyle name="SAPBEXstdData 2 2 3 13" xfId="44018"/>
    <cellStyle name="SAPBEXstdData 2 2 3 14" xfId="44019"/>
    <cellStyle name="SAPBEXstdData 2 2 3 15" xfId="44020"/>
    <cellStyle name="SAPBEXstdData 2 2 3 16" xfId="44021"/>
    <cellStyle name="SAPBEXstdData 2 2 3 17" xfId="44022"/>
    <cellStyle name="SAPBEXstdData 2 2 3 18" xfId="44023"/>
    <cellStyle name="SAPBEXstdData 2 2 3 19" xfId="44024"/>
    <cellStyle name="SAPBEXstdData 2 2 3 2" xfId="2252"/>
    <cellStyle name="SAPBEXstdData 2 2 3 2 2" xfId="16774"/>
    <cellStyle name="SAPBEXstdData 2 2 3 2 2 2" xfId="16775"/>
    <cellStyle name="SAPBEXstdData 2 2 3 2 2 2 2" xfId="16776"/>
    <cellStyle name="SAPBEXstdData 2 2 3 2 2 2 2 2" xfId="16777"/>
    <cellStyle name="SAPBEXstdData 2 2 3 2 2 2 3" xfId="16778"/>
    <cellStyle name="SAPBEXstdData 2 2 3 2 2 3" xfId="16779"/>
    <cellStyle name="SAPBEXstdData 2 2 3 2 2 3 2" xfId="16780"/>
    <cellStyle name="SAPBEXstdData 2 2 3 2 2 3 2 2" xfId="16781"/>
    <cellStyle name="SAPBEXstdData 2 2 3 2 2 4" xfId="16782"/>
    <cellStyle name="SAPBEXstdData 2 2 3 2 2 4 2" xfId="16783"/>
    <cellStyle name="SAPBEXstdData 2 2 3 2 3" xfId="16784"/>
    <cellStyle name="SAPBEXstdData 2 2 3 2 3 2" xfId="16785"/>
    <cellStyle name="SAPBEXstdData 2 2 3 2 3 2 2" xfId="16786"/>
    <cellStyle name="SAPBEXstdData 2 2 3 2 3 3" xfId="16787"/>
    <cellStyle name="SAPBEXstdData 2 2 3 2 4" xfId="16788"/>
    <cellStyle name="SAPBEXstdData 2 2 3 2 4 2" xfId="16789"/>
    <cellStyle name="SAPBEXstdData 2 2 3 2 4 2 2" xfId="16790"/>
    <cellStyle name="SAPBEXstdData 2 2 3 2 5" xfId="16791"/>
    <cellStyle name="SAPBEXstdData 2 2 3 2 5 2" xfId="16792"/>
    <cellStyle name="SAPBEXstdData 2 2 3 2 6" xfId="44025"/>
    <cellStyle name="SAPBEXstdData 2 2 3 2 7" xfId="44026"/>
    <cellStyle name="SAPBEXstdData 2 2 3 2 8" xfId="49940"/>
    <cellStyle name="SAPBEXstdData 2 2 3 20" xfId="44027"/>
    <cellStyle name="SAPBEXstdData 2 2 3 21" xfId="44028"/>
    <cellStyle name="SAPBEXstdData 2 2 3 22" xfId="44029"/>
    <cellStyle name="SAPBEXstdData 2 2 3 23" xfId="44030"/>
    <cellStyle name="SAPBEXstdData 2 2 3 24" xfId="44031"/>
    <cellStyle name="SAPBEXstdData 2 2 3 25" xfId="44032"/>
    <cellStyle name="SAPBEXstdData 2 2 3 26" xfId="44033"/>
    <cellStyle name="SAPBEXstdData 2 2 3 27" xfId="44034"/>
    <cellStyle name="SAPBEXstdData 2 2 3 28" xfId="48802"/>
    <cellStyle name="SAPBEXstdData 2 2 3 29" xfId="49423"/>
    <cellStyle name="SAPBEXstdData 2 2 3 3" xfId="44035"/>
    <cellStyle name="SAPBEXstdData 2 2 3 4" xfId="44036"/>
    <cellStyle name="SAPBEXstdData 2 2 3 5" xfId="44037"/>
    <cellStyle name="SAPBEXstdData 2 2 3 6" xfId="44038"/>
    <cellStyle name="SAPBEXstdData 2 2 3 7" xfId="44039"/>
    <cellStyle name="SAPBEXstdData 2 2 3 8" xfId="44040"/>
    <cellStyle name="SAPBEXstdData 2 2 3 9" xfId="44041"/>
    <cellStyle name="SAPBEXstdData 2 2 30" xfId="44042"/>
    <cellStyle name="SAPBEXstdData 2 2 31" xfId="44043"/>
    <cellStyle name="SAPBEXstdData 2 2 32" xfId="44044"/>
    <cellStyle name="SAPBEXstdData 2 2 33" xfId="48803"/>
    <cellStyle name="SAPBEXstdData 2 2 34" xfId="49421"/>
    <cellStyle name="SAPBEXstdData 2 2 4" xfId="1203"/>
    <cellStyle name="SAPBEXstdData 2 2 4 10" xfId="44045"/>
    <cellStyle name="SAPBEXstdData 2 2 4 11" xfId="44046"/>
    <cellStyle name="SAPBEXstdData 2 2 4 12" xfId="44047"/>
    <cellStyle name="SAPBEXstdData 2 2 4 13" xfId="44048"/>
    <cellStyle name="SAPBEXstdData 2 2 4 14" xfId="44049"/>
    <cellStyle name="SAPBEXstdData 2 2 4 15" xfId="44050"/>
    <cellStyle name="SAPBEXstdData 2 2 4 16" xfId="44051"/>
    <cellStyle name="SAPBEXstdData 2 2 4 17" xfId="44052"/>
    <cellStyle name="SAPBEXstdData 2 2 4 18" xfId="44053"/>
    <cellStyle name="SAPBEXstdData 2 2 4 19" xfId="44054"/>
    <cellStyle name="SAPBEXstdData 2 2 4 2" xfId="2253"/>
    <cellStyle name="SAPBEXstdData 2 2 4 2 2" xfId="16793"/>
    <cellStyle name="SAPBEXstdData 2 2 4 2 2 2" xfId="16794"/>
    <cellStyle name="SAPBEXstdData 2 2 4 2 2 2 2" xfId="16795"/>
    <cellStyle name="SAPBEXstdData 2 2 4 2 2 2 2 2" xfId="16796"/>
    <cellStyle name="SAPBEXstdData 2 2 4 2 2 2 3" xfId="16797"/>
    <cellStyle name="SAPBEXstdData 2 2 4 2 2 3" xfId="16798"/>
    <cellStyle name="SAPBEXstdData 2 2 4 2 2 3 2" xfId="16799"/>
    <cellStyle name="SAPBEXstdData 2 2 4 2 2 3 2 2" xfId="16800"/>
    <cellStyle name="SAPBEXstdData 2 2 4 2 2 4" xfId="16801"/>
    <cellStyle name="SAPBEXstdData 2 2 4 2 2 4 2" xfId="16802"/>
    <cellStyle name="SAPBEXstdData 2 2 4 2 3" xfId="16803"/>
    <cellStyle name="SAPBEXstdData 2 2 4 2 3 2" xfId="16804"/>
    <cellStyle name="SAPBEXstdData 2 2 4 2 3 2 2" xfId="16805"/>
    <cellStyle name="SAPBEXstdData 2 2 4 2 3 3" xfId="16806"/>
    <cellStyle name="SAPBEXstdData 2 2 4 2 4" xfId="16807"/>
    <cellStyle name="SAPBEXstdData 2 2 4 2 4 2" xfId="16808"/>
    <cellStyle name="SAPBEXstdData 2 2 4 2 4 2 2" xfId="16809"/>
    <cellStyle name="SAPBEXstdData 2 2 4 2 5" xfId="16810"/>
    <cellStyle name="SAPBEXstdData 2 2 4 2 5 2" xfId="16811"/>
    <cellStyle name="SAPBEXstdData 2 2 4 2 6" xfId="44055"/>
    <cellStyle name="SAPBEXstdData 2 2 4 2 7" xfId="44056"/>
    <cellStyle name="SAPBEXstdData 2 2 4 2 8" xfId="49941"/>
    <cellStyle name="SAPBEXstdData 2 2 4 20" xfId="44057"/>
    <cellStyle name="SAPBEXstdData 2 2 4 21" xfId="44058"/>
    <cellStyle name="SAPBEXstdData 2 2 4 22" xfId="44059"/>
    <cellStyle name="SAPBEXstdData 2 2 4 23" xfId="44060"/>
    <cellStyle name="SAPBEXstdData 2 2 4 24" xfId="44061"/>
    <cellStyle name="SAPBEXstdData 2 2 4 25" xfId="44062"/>
    <cellStyle name="SAPBEXstdData 2 2 4 26" xfId="44063"/>
    <cellStyle name="SAPBEXstdData 2 2 4 27" xfId="44064"/>
    <cellStyle name="SAPBEXstdData 2 2 4 28" xfId="48804"/>
    <cellStyle name="SAPBEXstdData 2 2 4 29" xfId="49424"/>
    <cellStyle name="SAPBEXstdData 2 2 4 3" xfId="44065"/>
    <cellStyle name="SAPBEXstdData 2 2 4 4" xfId="44066"/>
    <cellStyle name="SAPBEXstdData 2 2 4 5" xfId="44067"/>
    <cellStyle name="SAPBEXstdData 2 2 4 6" xfId="44068"/>
    <cellStyle name="SAPBEXstdData 2 2 4 7" xfId="44069"/>
    <cellStyle name="SAPBEXstdData 2 2 4 8" xfId="44070"/>
    <cellStyle name="SAPBEXstdData 2 2 4 9" xfId="44071"/>
    <cellStyle name="SAPBEXstdData 2 2 5" xfId="1204"/>
    <cellStyle name="SAPBEXstdData 2 2 5 10" xfId="44072"/>
    <cellStyle name="SAPBEXstdData 2 2 5 11" xfId="44073"/>
    <cellStyle name="SAPBEXstdData 2 2 5 12" xfId="44074"/>
    <cellStyle name="SAPBEXstdData 2 2 5 13" xfId="44075"/>
    <cellStyle name="SAPBEXstdData 2 2 5 14" xfId="44076"/>
    <cellStyle name="SAPBEXstdData 2 2 5 15" xfId="44077"/>
    <cellStyle name="SAPBEXstdData 2 2 5 16" xfId="44078"/>
    <cellStyle name="SAPBEXstdData 2 2 5 17" xfId="44079"/>
    <cellStyle name="SAPBEXstdData 2 2 5 18" xfId="44080"/>
    <cellStyle name="SAPBEXstdData 2 2 5 19" xfId="44081"/>
    <cellStyle name="SAPBEXstdData 2 2 5 2" xfId="2254"/>
    <cellStyle name="SAPBEXstdData 2 2 5 2 2" xfId="16812"/>
    <cellStyle name="SAPBEXstdData 2 2 5 2 2 2" xfId="16813"/>
    <cellStyle name="SAPBEXstdData 2 2 5 2 2 2 2" xfId="16814"/>
    <cellStyle name="SAPBEXstdData 2 2 5 2 2 2 2 2" xfId="16815"/>
    <cellStyle name="SAPBEXstdData 2 2 5 2 2 2 3" xfId="16816"/>
    <cellStyle name="SAPBEXstdData 2 2 5 2 2 3" xfId="16817"/>
    <cellStyle name="SAPBEXstdData 2 2 5 2 2 3 2" xfId="16818"/>
    <cellStyle name="SAPBEXstdData 2 2 5 2 2 3 2 2" xfId="16819"/>
    <cellStyle name="SAPBEXstdData 2 2 5 2 2 4" xfId="16820"/>
    <cellStyle name="SAPBEXstdData 2 2 5 2 2 4 2" xfId="16821"/>
    <cellStyle name="SAPBEXstdData 2 2 5 2 3" xfId="16822"/>
    <cellStyle name="SAPBEXstdData 2 2 5 2 3 2" xfId="16823"/>
    <cellStyle name="SAPBEXstdData 2 2 5 2 3 2 2" xfId="16824"/>
    <cellStyle name="SAPBEXstdData 2 2 5 2 3 3" xfId="16825"/>
    <cellStyle name="SAPBEXstdData 2 2 5 2 4" xfId="16826"/>
    <cellStyle name="SAPBEXstdData 2 2 5 2 4 2" xfId="16827"/>
    <cellStyle name="SAPBEXstdData 2 2 5 2 4 2 2" xfId="16828"/>
    <cellStyle name="SAPBEXstdData 2 2 5 2 5" xfId="16829"/>
    <cellStyle name="SAPBEXstdData 2 2 5 2 5 2" xfId="16830"/>
    <cellStyle name="SAPBEXstdData 2 2 5 2 6" xfId="44082"/>
    <cellStyle name="SAPBEXstdData 2 2 5 2 7" xfId="44083"/>
    <cellStyle name="SAPBEXstdData 2 2 5 2 8" xfId="49942"/>
    <cellStyle name="SAPBEXstdData 2 2 5 20" xfId="44084"/>
    <cellStyle name="SAPBEXstdData 2 2 5 21" xfId="44085"/>
    <cellStyle name="SAPBEXstdData 2 2 5 22" xfId="44086"/>
    <cellStyle name="SAPBEXstdData 2 2 5 23" xfId="44087"/>
    <cellStyle name="SAPBEXstdData 2 2 5 24" xfId="44088"/>
    <cellStyle name="SAPBEXstdData 2 2 5 25" xfId="44089"/>
    <cellStyle name="SAPBEXstdData 2 2 5 26" xfId="44090"/>
    <cellStyle name="SAPBEXstdData 2 2 5 27" xfId="44091"/>
    <cellStyle name="SAPBEXstdData 2 2 5 28" xfId="48805"/>
    <cellStyle name="SAPBEXstdData 2 2 5 29" xfId="49425"/>
    <cellStyle name="SAPBEXstdData 2 2 5 3" xfId="44092"/>
    <cellStyle name="SAPBEXstdData 2 2 5 4" xfId="44093"/>
    <cellStyle name="SAPBEXstdData 2 2 5 5" xfId="44094"/>
    <cellStyle name="SAPBEXstdData 2 2 5 6" xfId="44095"/>
    <cellStyle name="SAPBEXstdData 2 2 5 7" xfId="44096"/>
    <cellStyle name="SAPBEXstdData 2 2 5 8" xfId="44097"/>
    <cellStyle name="SAPBEXstdData 2 2 5 9" xfId="44098"/>
    <cellStyle name="SAPBEXstdData 2 2 6" xfId="1205"/>
    <cellStyle name="SAPBEXstdData 2 2 6 10" xfId="44099"/>
    <cellStyle name="SAPBEXstdData 2 2 6 11" xfId="44100"/>
    <cellStyle name="SAPBEXstdData 2 2 6 12" xfId="44101"/>
    <cellStyle name="SAPBEXstdData 2 2 6 13" xfId="44102"/>
    <cellStyle name="SAPBEXstdData 2 2 6 14" xfId="44103"/>
    <cellStyle name="SAPBEXstdData 2 2 6 15" xfId="44104"/>
    <cellStyle name="SAPBEXstdData 2 2 6 16" xfId="44105"/>
    <cellStyle name="SAPBEXstdData 2 2 6 17" xfId="44106"/>
    <cellStyle name="SAPBEXstdData 2 2 6 18" xfId="44107"/>
    <cellStyle name="SAPBEXstdData 2 2 6 19" xfId="44108"/>
    <cellStyle name="SAPBEXstdData 2 2 6 2" xfId="2255"/>
    <cellStyle name="SAPBEXstdData 2 2 6 2 2" xfId="16831"/>
    <cellStyle name="SAPBEXstdData 2 2 6 2 2 2" xfId="16832"/>
    <cellStyle name="SAPBEXstdData 2 2 6 2 2 2 2" xfId="16833"/>
    <cellStyle name="SAPBEXstdData 2 2 6 2 2 2 2 2" xfId="16834"/>
    <cellStyle name="SAPBEXstdData 2 2 6 2 2 2 3" xfId="16835"/>
    <cellStyle name="SAPBEXstdData 2 2 6 2 2 3" xfId="16836"/>
    <cellStyle name="SAPBEXstdData 2 2 6 2 2 3 2" xfId="16837"/>
    <cellStyle name="SAPBEXstdData 2 2 6 2 2 3 2 2" xfId="16838"/>
    <cellStyle name="SAPBEXstdData 2 2 6 2 2 4" xfId="16839"/>
    <cellStyle name="SAPBEXstdData 2 2 6 2 2 4 2" xfId="16840"/>
    <cellStyle name="SAPBEXstdData 2 2 6 2 3" xfId="16841"/>
    <cellStyle name="SAPBEXstdData 2 2 6 2 3 2" xfId="16842"/>
    <cellStyle name="SAPBEXstdData 2 2 6 2 3 2 2" xfId="16843"/>
    <cellStyle name="SAPBEXstdData 2 2 6 2 3 3" xfId="16844"/>
    <cellStyle name="SAPBEXstdData 2 2 6 2 4" xfId="16845"/>
    <cellStyle name="SAPBEXstdData 2 2 6 2 4 2" xfId="16846"/>
    <cellStyle name="SAPBEXstdData 2 2 6 2 4 2 2" xfId="16847"/>
    <cellStyle name="SAPBEXstdData 2 2 6 2 5" xfId="16848"/>
    <cellStyle name="SAPBEXstdData 2 2 6 2 5 2" xfId="16849"/>
    <cellStyle name="SAPBEXstdData 2 2 6 2 6" xfId="44109"/>
    <cellStyle name="SAPBEXstdData 2 2 6 2 7" xfId="44110"/>
    <cellStyle name="SAPBEXstdData 2 2 6 2 8" xfId="49943"/>
    <cellStyle name="SAPBEXstdData 2 2 6 20" xfId="44111"/>
    <cellStyle name="SAPBEXstdData 2 2 6 21" xfId="44112"/>
    <cellStyle name="SAPBEXstdData 2 2 6 22" xfId="44113"/>
    <cellStyle name="SAPBEXstdData 2 2 6 23" xfId="44114"/>
    <cellStyle name="SAPBEXstdData 2 2 6 24" xfId="44115"/>
    <cellStyle name="SAPBEXstdData 2 2 6 25" xfId="44116"/>
    <cellStyle name="SAPBEXstdData 2 2 6 26" xfId="44117"/>
    <cellStyle name="SAPBEXstdData 2 2 6 27" xfId="44118"/>
    <cellStyle name="SAPBEXstdData 2 2 6 28" xfId="48806"/>
    <cellStyle name="SAPBEXstdData 2 2 6 29" xfId="49426"/>
    <cellStyle name="SAPBEXstdData 2 2 6 3" xfId="44119"/>
    <cellStyle name="SAPBEXstdData 2 2 6 4" xfId="44120"/>
    <cellStyle name="SAPBEXstdData 2 2 6 5" xfId="44121"/>
    <cellStyle name="SAPBEXstdData 2 2 6 6" xfId="44122"/>
    <cellStyle name="SAPBEXstdData 2 2 6 7" xfId="44123"/>
    <cellStyle name="SAPBEXstdData 2 2 6 8" xfId="44124"/>
    <cellStyle name="SAPBEXstdData 2 2 6 9" xfId="44125"/>
    <cellStyle name="SAPBEXstdData 2 2 7" xfId="2256"/>
    <cellStyle name="SAPBEXstdData 2 2 7 2" xfId="16850"/>
    <cellStyle name="SAPBEXstdData 2 2 7 2 2" xfId="16851"/>
    <cellStyle name="SAPBEXstdData 2 2 7 2 2 2" xfId="16852"/>
    <cellStyle name="SAPBEXstdData 2 2 7 2 2 2 2" xfId="16853"/>
    <cellStyle name="SAPBEXstdData 2 2 7 2 2 3" xfId="16854"/>
    <cellStyle name="SAPBEXstdData 2 2 7 2 3" xfId="16855"/>
    <cellStyle name="SAPBEXstdData 2 2 7 2 3 2" xfId="16856"/>
    <cellStyle name="SAPBEXstdData 2 2 7 2 3 2 2" xfId="16857"/>
    <cellStyle name="SAPBEXstdData 2 2 7 2 4" xfId="16858"/>
    <cellStyle name="SAPBEXstdData 2 2 7 2 4 2" xfId="16859"/>
    <cellStyle name="SAPBEXstdData 2 2 7 3" xfId="16860"/>
    <cellStyle name="SAPBEXstdData 2 2 7 3 2" xfId="16861"/>
    <cellStyle name="SAPBEXstdData 2 2 7 3 2 2" xfId="16862"/>
    <cellStyle name="SAPBEXstdData 2 2 7 3 3" xfId="16863"/>
    <cellStyle name="SAPBEXstdData 2 2 7 4" xfId="16864"/>
    <cellStyle name="SAPBEXstdData 2 2 7 4 2" xfId="16865"/>
    <cellStyle name="SAPBEXstdData 2 2 7 4 2 2" xfId="16866"/>
    <cellStyle name="SAPBEXstdData 2 2 7 5" xfId="16867"/>
    <cellStyle name="SAPBEXstdData 2 2 7 5 2" xfId="16868"/>
    <cellStyle name="SAPBEXstdData 2 2 7 6" xfId="44126"/>
    <cellStyle name="SAPBEXstdData 2 2 7 7" xfId="44127"/>
    <cellStyle name="SAPBEXstdData 2 2 7 8" xfId="49938"/>
    <cellStyle name="SAPBEXstdData 2 2 8" xfId="44128"/>
    <cellStyle name="SAPBEXstdData 2 2 9" xfId="44129"/>
    <cellStyle name="SAPBEXstdData 2 20" xfId="44130"/>
    <cellStyle name="SAPBEXstdData 2 21" xfId="44131"/>
    <cellStyle name="SAPBEXstdData 2 22" xfId="44132"/>
    <cellStyle name="SAPBEXstdData 2 23" xfId="44133"/>
    <cellStyle name="SAPBEXstdData 2 24" xfId="44134"/>
    <cellStyle name="SAPBEXstdData 2 25" xfId="44135"/>
    <cellStyle name="SAPBEXstdData 2 26" xfId="44136"/>
    <cellStyle name="SAPBEXstdData 2 27" xfId="44137"/>
    <cellStyle name="SAPBEXstdData 2 28" xfId="44138"/>
    <cellStyle name="SAPBEXstdData 2 29" xfId="44139"/>
    <cellStyle name="SAPBEXstdData 2 3" xfId="1206"/>
    <cellStyle name="SAPBEXstdData 2 3 10" xfId="44140"/>
    <cellStyle name="SAPBEXstdData 2 3 11" xfId="44141"/>
    <cellStyle name="SAPBEXstdData 2 3 12" xfId="44142"/>
    <cellStyle name="SAPBEXstdData 2 3 13" xfId="44143"/>
    <cellStyle name="SAPBEXstdData 2 3 14" xfId="44144"/>
    <cellStyle name="SAPBEXstdData 2 3 15" xfId="44145"/>
    <cellStyle name="SAPBEXstdData 2 3 16" xfId="44146"/>
    <cellStyle name="SAPBEXstdData 2 3 17" xfId="44147"/>
    <cellStyle name="SAPBEXstdData 2 3 18" xfId="44148"/>
    <cellStyle name="SAPBEXstdData 2 3 19" xfId="44149"/>
    <cellStyle name="SAPBEXstdData 2 3 2" xfId="2257"/>
    <cellStyle name="SAPBEXstdData 2 3 2 2" xfId="16869"/>
    <cellStyle name="SAPBEXstdData 2 3 2 2 2" xfId="16870"/>
    <cellStyle name="SAPBEXstdData 2 3 2 2 2 2" xfId="16871"/>
    <cellStyle name="SAPBEXstdData 2 3 2 2 2 2 2" xfId="16872"/>
    <cellStyle name="SAPBEXstdData 2 3 2 2 2 3" xfId="16873"/>
    <cellStyle name="SAPBEXstdData 2 3 2 2 3" xfId="16874"/>
    <cellStyle name="SAPBEXstdData 2 3 2 2 3 2" xfId="16875"/>
    <cellStyle name="SAPBEXstdData 2 3 2 2 3 2 2" xfId="16876"/>
    <cellStyle name="SAPBEXstdData 2 3 2 2 4" xfId="16877"/>
    <cellStyle name="SAPBEXstdData 2 3 2 2 4 2" xfId="16878"/>
    <cellStyle name="SAPBEXstdData 2 3 2 3" xfId="16879"/>
    <cellStyle name="SAPBEXstdData 2 3 2 3 2" xfId="16880"/>
    <cellStyle name="SAPBEXstdData 2 3 2 3 2 2" xfId="16881"/>
    <cellStyle name="SAPBEXstdData 2 3 2 3 3" xfId="16882"/>
    <cellStyle name="SAPBEXstdData 2 3 2 4" xfId="16883"/>
    <cellStyle name="SAPBEXstdData 2 3 2 4 2" xfId="16884"/>
    <cellStyle name="SAPBEXstdData 2 3 2 4 2 2" xfId="16885"/>
    <cellStyle name="SAPBEXstdData 2 3 2 5" xfId="16886"/>
    <cellStyle name="SAPBEXstdData 2 3 2 5 2" xfId="16887"/>
    <cellStyle name="SAPBEXstdData 2 3 2 6" xfId="44150"/>
    <cellStyle name="SAPBEXstdData 2 3 2 7" xfId="44151"/>
    <cellStyle name="SAPBEXstdData 2 3 2 8" xfId="49944"/>
    <cellStyle name="SAPBEXstdData 2 3 20" xfId="44152"/>
    <cellStyle name="SAPBEXstdData 2 3 21" xfId="44153"/>
    <cellStyle name="SAPBEXstdData 2 3 22" xfId="44154"/>
    <cellStyle name="SAPBEXstdData 2 3 23" xfId="44155"/>
    <cellStyle name="SAPBEXstdData 2 3 24" xfId="44156"/>
    <cellStyle name="SAPBEXstdData 2 3 25" xfId="44157"/>
    <cellStyle name="SAPBEXstdData 2 3 26" xfId="44158"/>
    <cellStyle name="SAPBEXstdData 2 3 27" xfId="44159"/>
    <cellStyle name="SAPBEXstdData 2 3 28" xfId="48807"/>
    <cellStyle name="SAPBEXstdData 2 3 29" xfId="49427"/>
    <cellStyle name="SAPBEXstdData 2 3 3" xfId="44160"/>
    <cellStyle name="SAPBEXstdData 2 3 4" xfId="44161"/>
    <cellStyle name="SAPBEXstdData 2 3 5" xfId="44162"/>
    <cellStyle name="SAPBEXstdData 2 3 6" xfId="44163"/>
    <cellStyle name="SAPBEXstdData 2 3 7" xfId="44164"/>
    <cellStyle name="SAPBEXstdData 2 3 8" xfId="44165"/>
    <cellStyle name="SAPBEXstdData 2 3 9" xfId="44166"/>
    <cellStyle name="SAPBEXstdData 2 30" xfId="44167"/>
    <cellStyle name="SAPBEXstdData 2 31" xfId="44168"/>
    <cellStyle name="SAPBEXstdData 2 32" xfId="44169"/>
    <cellStyle name="SAPBEXstdData 2 33" xfId="48808"/>
    <cellStyle name="SAPBEXstdData 2 34" xfId="49420"/>
    <cellStyle name="SAPBEXstdData 2 4" xfId="1207"/>
    <cellStyle name="SAPBEXstdData 2 4 10" xfId="44170"/>
    <cellStyle name="SAPBEXstdData 2 4 11" xfId="44171"/>
    <cellStyle name="SAPBEXstdData 2 4 12" xfId="44172"/>
    <cellStyle name="SAPBEXstdData 2 4 13" xfId="44173"/>
    <cellStyle name="SAPBEXstdData 2 4 14" xfId="44174"/>
    <cellStyle name="SAPBEXstdData 2 4 15" xfId="44175"/>
    <cellStyle name="SAPBEXstdData 2 4 16" xfId="44176"/>
    <cellStyle name="SAPBEXstdData 2 4 17" xfId="44177"/>
    <cellStyle name="SAPBEXstdData 2 4 18" xfId="44178"/>
    <cellStyle name="SAPBEXstdData 2 4 19" xfId="44179"/>
    <cellStyle name="SAPBEXstdData 2 4 2" xfId="2258"/>
    <cellStyle name="SAPBEXstdData 2 4 2 2" xfId="16888"/>
    <cellStyle name="SAPBEXstdData 2 4 2 2 2" xfId="16889"/>
    <cellStyle name="SAPBEXstdData 2 4 2 2 2 2" xfId="16890"/>
    <cellStyle name="SAPBEXstdData 2 4 2 2 2 2 2" xfId="16891"/>
    <cellStyle name="SAPBEXstdData 2 4 2 2 2 3" xfId="16892"/>
    <cellStyle name="SAPBEXstdData 2 4 2 2 3" xfId="16893"/>
    <cellStyle name="SAPBEXstdData 2 4 2 2 3 2" xfId="16894"/>
    <cellStyle name="SAPBEXstdData 2 4 2 2 3 2 2" xfId="16895"/>
    <cellStyle name="SAPBEXstdData 2 4 2 2 4" xfId="16896"/>
    <cellStyle name="SAPBEXstdData 2 4 2 2 4 2" xfId="16897"/>
    <cellStyle name="SAPBEXstdData 2 4 2 3" xfId="16898"/>
    <cellStyle name="SAPBEXstdData 2 4 2 3 2" xfId="16899"/>
    <cellStyle name="SAPBEXstdData 2 4 2 3 2 2" xfId="16900"/>
    <cellStyle name="SAPBEXstdData 2 4 2 3 3" xfId="16901"/>
    <cellStyle name="SAPBEXstdData 2 4 2 4" xfId="16902"/>
    <cellStyle name="SAPBEXstdData 2 4 2 4 2" xfId="16903"/>
    <cellStyle name="SAPBEXstdData 2 4 2 4 2 2" xfId="16904"/>
    <cellStyle name="SAPBEXstdData 2 4 2 5" xfId="16905"/>
    <cellStyle name="SAPBEXstdData 2 4 2 5 2" xfId="16906"/>
    <cellStyle name="SAPBEXstdData 2 4 2 6" xfId="44180"/>
    <cellStyle name="SAPBEXstdData 2 4 2 7" xfId="44181"/>
    <cellStyle name="SAPBEXstdData 2 4 2 8" xfId="49945"/>
    <cellStyle name="SAPBEXstdData 2 4 20" xfId="44182"/>
    <cellStyle name="SAPBEXstdData 2 4 21" xfId="44183"/>
    <cellStyle name="SAPBEXstdData 2 4 22" xfId="44184"/>
    <cellStyle name="SAPBEXstdData 2 4 23" xfId="44185"/>
    <cellStyle name="SAPBEXstdData 2 4 24" xfId="44186"/>
    <cellStyle name="SAPBEXstdData 2 4 25" xfId="44187"/>
    <cellStyle name="SAPBEXstdData 2 4 26" xfId="44188"/>
    <cellStyle name="SAPBEXstdData 2 4 27" xfId="44189"/>
    <cellStyle name="SAPBEXstdData 2 4 28" xfId="48809"/>
    <cellStyle name="SAPBEXstdData 2 4 29" xfId="49428"/>
    <cellStyle name="SAPBEXstdData 2 4 3" xfId="44190"/>
    <cellStyle name="SAPBEXstdData 2 4 4" xfId="44191"/>
    <cellStyle name="SAPBEXstdData 2 4 5" xfId="44192"/>
    <cellStyle name="SAPBEXstdData 2 4 6" xfId="44193"/>
    <cellStyle name="SAPBEXstdData 2 4 7" xfId="44194"/>
    <cellStyle name="SAPBEXstdData 2 4 8" xfId="44195"/>
    <cellStyle name="SAPBEXstdData 2 4 9" xfId="44196"/>
    <cellStyle name="SAPBEXstdData 2 5" xfId="1208"/>
    <cellStyle name="SAPBEXstdData 2 5 10" xfId="44197"/>
    <cellStyle name="SAPBEXstdData 2 5 11" xfId="44198"/>
    <cellStyle name="SAPBEXstdData 2 5 12" xfId="44199"/>
    <cellStyle name="SAPBEXstdData 2 5 13" xfId="44200"/>
    <cellStyle name="SAPBEXstdData 2 5 14" xfId="44201"/>
    <cellStyle name="SAPBEXstdData 2 5 15" xfId="44202"/>
    <cellStyle name="SAPBEXstdData 2 5 16" xfId="44203"/>
    <cellStyle name="SAPBEXstdData 2 5 17" xfId="44204"/>
    <cellStyle name="SAPBEXstdData 2 5 18" xfId="44205"/>
    <cellStyle name="SAPBEXstdData 2 5 19" xfId="44206"/>
    <cellStyle name="SAPBEXstdData 2 5 2" xfId="2259"/>
    <cellStyle name="SAPBEXstdData 2 5 2 2" xfId="16907"/>
    <cellStyle name="SAPBEXstdData 2 5 2 2 2" xfId="16908"/>
    <cellStyle name="SAPBEXstdData 2 5 2 2 2 2" xfId="16909"/>
    <cellStyle name="SAPBEXstdData 2 5 2 2 2 2 2" xfId="16910"/>
    <cellStyle name="SAPBEXstdData 2 5 2 2 2 3" xfId="16911"/>
    <cellStyle name="SAPBEXstdData 2 5 2 2 3" xfId="16912"/>
    <cellStyle name="SAPBEXstdData 2 5 2 2 3 2" xfId="16913"/>
    <cellStyle name="SAPBEXstdData 2 5 2 2 3 2 2" xfId="16914"/>
    <cellStyle name="SAPBEXstdData 2 5 2 2 4" xfId="16915"/>
    <cellStyle name="SAPBEXstdData 2 5 2 2 4 2" xfId="16916"/>
    <cellStyle name="SAPBEXstdData 2 5 2 3" xfId="16917"/>
    <cellStyle name="SAPBEXstdData 2 5 2 3 2" xfId="16918"/>
    <cellStyle name="SAPBEXstdData 2 5 2 3 2 2" xfId="16919"/>
    <cellStyle name="SAPBEXstdData 2 5 2 3 3" xfId="16920"/>
    <cellStyle name="SAPBEXstdData 2 5 2 4" xfId="16921"/>
    <cellStyle name="SAPBEXstdData 2 5 2 4 2" xfId="16922"/>
    <cellStyle name="SAPBEXstdData 2 5 2 4 2 2" xfId="16923"/>
    <cellStyle name="SAPBEXstdData 2 5 2 5" xfId="16924"/>
    <cellStyle name="SAPBEXstdData 2 5 2 5 2" xfId="16925"/>
    <cellStyle name="SAPBEXstdData 2 5 2 6" xfId="44207"/>
    <cellStyle name="SAPBEXstdData 2 5 2 7" xfId="44208"/>
    <cellStyle name="SAPBEXstdData 2 5 2 8" xfId="49946"/>
    <cellStyle name="SAPBEXstdData 2 5 20" xfId="44209"/>
    <cellStyle name="SAPBEXstdData 2 5 21" xfId="44210"/>
    <cellStyle name="SAPBEXstdData 2 5 22" xfId="44211"/>
    <cellStyle name="SAPBEXstdData 2 5 23" xfId="44212"/>
    <cellStyle name="SAPBEXstdData 2 5 24" xfId="44213"/>
    <cellStyle name="SAPBEXstdData 2 5 25" xfId="44214"/>
    <cellStyle name="SAPBEXstdData 2 5 26" xfId="44215"/>
    <cellStyle name="SAPBEXstdData 2 5 27" xfId="44216"/>
    <cellStyle name="SAPBEXstdData 2 5 28" xfId="48810"/>
    <cellStyle name="SAPBEXstdData 2 5 29" xfId="49429"/>
    <cellStyle name="SAPBEXstdData 2 5 3" xfId="44217"/>
    <cellStyle name="SAPBEXstdData 2 5 4" xfId="44218"/>
    <cellStyle name="SAPBEXstdData 2 5 5" xfId="44219"/>
    <cellStyle name="SAPBEXstdData 2 5 6" xfId="44220"/>
    <cellStyle name="SAPBEXstdData 2 5 7" xfId="44221"/>
    <cellStyle name="SAPBEXstdData 2 5 8" xfId="44222"/>
    <cellStyle name="SAPBEXstdData 2 5 9" xfId="44223"/>
    <cellStyle name="SAPBEXstdData 2 6" xfId="1209"/>
    <cellStyle name="SAPBEXstdData 2 6 10" xfId="44224"/>
    <cellStyle name="SAPBEXstdData 2 6 11" xfId="44225"/>
    <cellStyle name="SAPBEXstdData 2 6 12" xfId="44226"/>
    <cellStyle name="SAPBEXstdData 2 6 13" xfId="44227"/>
    <cellStyle name="SAPBEXstdData 2 6 14" xfId="44228"/>
    <cellStyle name="SAPBEXstdData 2 6 15" xfId="44229"/>
    <cellStyle name="SAPBEXstdData 2 6 16" xfId="44230"/>
    <cellStyle name="SAPBEXstdData 2 6 17" xfId="44231"/>
    <cellStyle name="SAPBEXstdData 2 6 18" xfId="44232"/>
    <cellStyle name="SAPBEXstdData 2 6 19" xfId="44233"/>
    <cellStyle name="SAPBEXstdData 2 6 2" xfId="2260"/>
    <cellStyle name="SAPBEXstdData 2 6 2 2" xfId="16926"/>
    <cellStyle name="SAPBEXstdData 2 6 2 2 2" xfId="16927"/>
    <cellStyle name="SAPBEXstdData 2 6 2 2 2 2" xfId="16928"/>
    <cellStyle name="SAPBEXstdData 2 6 2 2 2 2 2" xfId="16929"/>
    <cellStyle name="SAPBEXstdData 2 6 2 2 2 3" xfId="16930"/>
    <cellStyle name="SAPBEXstdData 2 6 2 2 3" xfId="16931"/>
    <cellStyle name="SAPBEXstdData 2 6 2 2 3 2" xfId="16932"/>
    <cellStyle name="SAPBEXstdData 2 6 2 2 3 2 2" xfId="16933"/>
    <cellStyle name="SAPBEXstdData 2 6 2 2 4" xfId="16934"/>
    <cellStyle name="SAPBEXstdData 2 6 2 2 4 2" xfId="16935"/>
    <cellStyle name="SAPBEXstdData 2 6 2 3" xfId="16936"/>
    <cellStyle name="SAPBEXstdData 2 6 2 3 2" xfId="16937"/>
    <cellStyle name="SAPBEXstdData 2 6 2 3 2 2" xfId="16938"/>
    <cellStyle name="SAPBEXstdData 2 6 2 3 3" xfId="16939"/>
    <cellStyle name="SAPBEXstdData 2 6 2 4" xfId="16940"/>
    <cellStyle name="SAPBEXstdData 2 6 2 4 2" xfId="16941"/>
    <cellStyle name="SAPBEXstdData 2 6 2 4 2 2" xfId="16942"/>
    <cellStyle name="SAPBEXstdData 2 6 2 5" xfId="16943"/>
    <cellStyle name="SAPBEXstdData 2 6 2 5 2" xfId="16944"/>
    <cellStyle name="SAPBEXstdData 2 6 2 6" xfId="44234"/>
    <cellStyle name="SAPBEXstdData 2 6 2 7" xfId="44235"/>
    <cellStyle name="SAPBEXstdData 2 6 2 8" xfId="49947"/>
    <cellStyle name="SAPBEXstdData 2 6 20" xfId="44236"/>
    <cellStyle name="SAPBEXstdData 2 6 21" xfId="44237"/>
    <cellStyle name="SAPBEXstdData 2 6 22" xfId="44238"/>
    <cellStyle name="SAPBEXstdData 2 6 23" xfId="44239"/>
    <cellStyle name="SAPBEXstdData 2 6 24" xfId="44240"/>
    <cellStyle name="SAPBEXstdData 2 6 25" xfId="44241"/>
    <cellStyle name="SAPBEXstdData 2 6 26" xfId="44242"/>
    <cellStyle name="SAPBEXstdData 2 6 27" xfId="44243"/>
    <cellStyle name="SAPBEXstdData 2 6 28" xfId="48811"/>
    <cellStyle name="SAPBEXstdData 2 6 29" xfId="49430"/>
    <cellStyle name="SAPBEXstdData 2 6 3" xfId="44244"/>
    <cellStyle name="SAPBEXstdData 2 6 4" xfId="44245"/>
    <cellStyle name="SAPBEXstdData 2 6 5" xfId="44246"/>
    <cellStyle name="SAPBEXstdData 2 6 6" xfId="44247"/>
    <cellStyle name="SAPBEXstdData 2 6 7" xfId="44248"/>
    <cellStyle name="SAPBEXstdData 2 6 8" xfId="44249"/>
    <cellStyle name="SAPBEXstdData 2 6 9" xfId="44250"/>
    <cellStyle name="SAPBEXstdData 2 7" xfId="2261"/>
    <cellStyle name="SAPBEXstdData 2 7 2" xfId="16945"/>
    <cellStyle name="SAPBEXstdData 2 7 2 2" xfId="16946"/>
    <cellStyle name="SAPBEXstdData 2 7 2 2 2" xfId="16947"/>
    <cellStyle name="SAPBEXstdData 2 7 2 2 2 2" xfId="16948"/>
    <cellStyle name="SAPBEXstdData 2 7 2 2 3" xfId="16949"/>
    <cellStyle name="SAPBEXstdData 2 7 2 3" xfId="16950"/>
    <cellStyle name="SAPBEXstdData 2 7 2 3 2" xfId="16951"/>
    <cellStyle name="SAPBEXstdData 2 7 2 3 2 2" xfId="16952"/>
    <cellStyle name="SAPBEXstdData 2 7 2 4" xfId="16953"/>
    <cellStyle name="SAPBEXstdData 2 7 2 4 2" xfId="16954"/>
    <cellStyle name="SAPBEXstdData 2 7 3" xfId="16955"/>
    <cellStyle name="SAPBEXstdData 2 7 3 2" xfId="16956"/>
    <cellStyle name="SAPBEXstdData 2 7 3 2 2" xfId="16957"/>
    <cellStyle name="SAPBEXstdData 2 7 3 3" xfId="16958"/>
    <cellStyle name="SAPBEXstdData 2 7 4" xfId="16959"/>
    <cellStyle name="SAPBEXstdData 2 7 4 2" xfId="16960"/>
    <cellStyle name="SAPBEXstdData 2 7 4 2 2" xfId="16961"/>
    <cellStyle name="SAPBEXstdData 2 7 5" xfId="16962"/>
    <cellStyle name="SAPBEXstdData 2 7 5 2" xfId="16963"/>
    <cellStyle name="SAPBEXstdData 2 7 6" xfId="44251"/>
    <cellStyle name="SAPBEXstdData 2 7 7" xfId="44252"/>
    <cellStyle name="SAPBEXstdData 2 7 8" xfId="49937"/>
    <cellStyle name="SAPBEXstdData 2 8" xfId="44253"/>
    <cellStyle name="SAPBEXstdData 2 9" xfId="44254"/>
    <cellStyle name="SAPBEXstdData 20" xfId="44255"/>
    <cellStyle name="SAPBEXstdData 21" xfId="44256"/>
    <cellStyle name="SAPBEXstdData 22" xfId="44257"/>
    <cellStyle name="SAPBEXstdData 23" xfId="44258"/>
    <cellStyle name="SAPBEXstdData 24" xfId="44259"/>
    <cellStyle name="SAPBEXstdData 25" xfId="44260"/>
    <cellStyle name="SAPBEXstdData 26" xfId="44261"/>
    <cellStyle name="SAPBEXstdData 27" xfId="44262"/>
    <cellStyle name="SAPBEXstdData 28" xfId="44263"/>
    <cellStyle name="SAPBEXstdData 29" xfId="44264"/>
    <cellStyle name="SAPBEXstdData 3" xfId="557"/>
    <cellStyle name="SAPBEXstdData 3 10" xfId="44265"/>
    <cellStyle name="SAPBEXstdData 3 11" xfId="44266"/>
    <cellStyle name="SAPBEXstdData 3 12" xfId="44267"/>
    <cellStyle name="SAPBEXstdData 3 13" xfId="44268"/>
    <cellStyle name="SAPBEXstdData 3 14" xfId="44269"/>
    <cellStyle name="SAPBEXstdData 3 15" xfId="44270"/>
    <cellStyle name="SAPBEXstdData 3 16" xfId="44271"/>
    <cellStyle name="SAPBEXstdData 3 17" xfId="44272"/>
    <cellStyle name="SAPBEXstdData 3 18" xfId="44273"/>
    <cellStyle name="SAPBEXstdData 3 19" xfId="44274"/>
    <cellStyle name="SAPBEXstdData 3 2" xfId="1210"/>
    <cellStyle name="SAPBEXstdData 3 2 10" xfId="44275"/>
    <cellStyle name="SAPBEXstdData 3 2 11" xfId="44276"/>
    <cellStyle name="SAPBEXstdData 3 2 12" xfId="44277"/>
    <cellStyle name="SAPBEXstdData 3 2 13" xfId="44278"/>
    <cellStyle name="SAPBEXstdData 3 2 14" xfId="44279"/>
    <cellStyle name="SAPBEXstdData 3 2 15" xfId="44280"/>
    <cellStyle name="SAPBEXstdData 3 2 16" xfId="44281"/>
    <cellStyle name="SAPBEXstdData 3 2 17" xfId="44282"/>
    <cellStyle name="SAPBEXstdData 3 2 18" xfId="44283"/>
    <cellStyle name="SAPBEXstdData 3 2 19" xfId="44284"/>
    <cellStyle name="SAPBEXstdData 3 2 2" xfId="2262"/>
    <cellStyle name="SAPBEXstdData 3 2 2 2" xfId="16964"/>
    <cellStyle name="SAPBEXstdData 3 2 2 2 2" xfId="16965"/>
    <cellStyle name="SAPBEXstdData 3 2 2 2 2 2" xfId="16966"/>
    <cellStyle name="SAPBEXstdData 3 2 2 2 2 2 2" xfId="16967"/>
    <cellStyle name="SAPBEXstdData 3 2 2 2 2 3" xfId="16968"/>
    <cellStyle name="SAPBEXstdData 3 2 2 2 3" xfId="16969"/>
    <cellStyle name="SAPBEXstdData 3 2 2 2 3 2" xfId="16970"/>
    <cellStyle name="SAPBEXstdData 3 2 2 2 3 2 2" xfId="16971"/>
    <cellStyle name="SAPBEXstdData 3 2 2 2 4" xfId="16972"/>
    <cellStyle name="SAPBEXstdData 3 2 2 2 4 2" xfId="16973"/>
    <cellStyle name="SAPBEXstdData 3 2 2 3" xfId="16974"/>
    <cellStyle name="SAPBEXstdData 3 2 2 3 2" xfId="16975"/>
    <cellStyle name="SAPBEXstdData 3 2 2 3 2 2" xfId="16976"/>
    <cellStyle name="SAPBEXstdData 3 2 2 3 3" xfId="16977"/>
    <cellStyle name="SAPBEXstdData 3 2 2 4" xfId="16978"/>
    <cellStyle name="SAPBEXstdData 3 2 2 4 2" xfId="16979"/>
    <cellStyle name="SAPBEXstdData 3 2 2 4 2 2" xfId="16980"/>
    <cellStyle name="SAPBEXstdData 3 2 2 5" xfId="16981"/>
    <cellStyle name="SAPBEXstdData 3 2 2 5 2" xfId="16982"/>
    <cellStyle name="SAPBEXstdData 3 2 2 6" xfId="44285"/>
    <cellStyle name="SAPBEXstdData 3 2 2 7" xfId="44286"/>
    <cellStyle name="SAPBEXstdData 3 2 2 8" xfId="49949"/>
    <cellStyle name="SAPBEXstdData 3 2 20" xfId="44287"/>
    <cellStyle name="SAPBEXstdData 3 2 21" xfId="44288"/>
    <cellStyle name="SAPBEXstdData 3 2 22" xfId="44289"/>
    <cellStyle name="SAPBEXstdData 3 2 23" xfId="44290"/>
    <cellStyle name="SAPBEXstdData 3 2 24" xfId="44291"/>
    <cellStyle name="SAPBEXstdData 3 2 25" xfId="44292"/>
    <cellStyle name="SAPBEXstdData 3 2 26" xfId="44293"/>
    <cellStyle name="SAPBEXstdData 3 2 27" xfId="44294"/>
    <cellStyle name="SAPBEXstdData 3 2 28" xfId="48812"/>
    <cellStyle name="SAPBEXstdData 3 2 29" xfId="49432"/>
    <cellStyle name="SAPBEXstdData 3 2 3" xfId="44295"/>
    <cellStyle name="SAPBEXstdData 3 2 4" xfId="44296"/>
    <cellStyle name="SAPBEXstdData 3 2 5" xfId="44297"/>
    <cellStyle name="SAPBEXstdData 3 2 6" xfId="44298"/>
    <cellStyle name="SAPBEXstdData 3 2 7" xfId="44299"/>
    <cellStyle name="SAPBEXstdData 3 2 8" xfId="44300"/>
    <cellStyle name="SAPBEXstdData 3 2 9" xfId="44301"/>
    <cellStyle name="SAPBEXstdData 3 20" xfId="44302"/>
    <cellStyle name="SAPBEXstdData 3 21" xfId="44303"/>
    <cellStyle name="SAPBEXstdData 3 22" xfId="44304"/>
    <cellStyle name="SAPBEXstdData 3 23" xfId="44305"/>
    <cellStyle name="SAPBEXstdData 3 24" xfId="44306"/>
    <cellStyle name="SAPBEXstdData 3 25" xfId="44307"/>
    <cellStyle name="SAPBEXstdData 3 26" xfId="44308"/>
    <cellStyle name="SAPBEXstdData 3 27" xfId="44309"/>
    <cellStyle name="SAPBEXstdData 3 28" xfId="44310"/>
    <cellStyle name="SAPBEXstdData 3 29" xfId="44311"/>
    <cellStyle name="SAPBEXstdData 3 3" xfId="1211"/>
    <cellStyle name="SAPBEXstdData 3 3 10" xfId="44312"/>
    <cellStyle name="SAPBEXstdData 3 3 11" xfId="44313"/>
    <cellStyle name="SAPBEXstdData 3 3 12" xfId="44314"/>
    <cellStyle name="SAPBEXstdData 3 3 13" xfId="44315"/>
    <cellStyle name="SAPBEXstdData 3 3 14" xfId="44316"/>
    <cellStyle name="SAPBEXstdData 3 3 15" xfId="44317"/>
    <cellStyle name="SAPBEXstdData 3 3 16" xfId="44318"/>
    <cellStyle name="SAPBEXstdData 3 3 17" xfId="44319"/>
    <cellStyle name="SAPBEXstdData 3 3 18" xfId="44320"/>
    <cellStyle name="SAPBEXstdData 3 3 19" xfId="44321"/>
    <cellStyle name="SAPBEXstdData 3 3 2" xfId="2263"/>
    <cellStyle name="SAPBEXstdData 3 3 2 2" xfId="16983"/>
    <cellStyle name="SAPBEXstdData 3 3 2 2 2" xfId="16984"/>
    <cellStyle name="SAPBEXstdData 3 3 2 2 2 2" xfId="16985"/>
    <cellStyle name="SAPBEXstdData 3 3 2 2 2 2 2" xfId="16986"/>
    <cellStyle name="SAPBEXstdData 3 3 2 2 2 3" xfId="16987"/>
    <cellStyle name="SAPBEXstdData 3 3 2 2 3" xfId="16988"/>
    <cellStyle name="SAPBEXstdData 3 3 2 2 3 2" xfId="16989"/>
    <cellStyle name="SAPBEXstdData 3 3 2 2 3 2 2" xfId="16990"/>
    <cellStyle name="SAPBEXstdData 3 3 2 2 4" xfId="16991"/>
    <cellStyle name="SAPBEXstdData 3 3 2 2 4 2" xfId="16992"/>
    <cellStyle name="SAPBEXstdData 3 3 2 3" xfId="16993"/>
    <cellStyle name="SAPBEXstdData 3 3 2 3 2" xfId="16994"/>
    <cellStyle name="SAPBEXstdData 3 3 2 3 2 2" xfId="16995"/>
    <cellStyle name="SAPBEXstdData 3 3 2 3 3" xfId="16996"/>
    <cellStyle name="SAPBEXstdData 3 3 2 4" xfId="16997"/>
    <cellStyle name="SAPBEXstdData 3 3 2 4 2" xfId="16998"/>
    <cellStyle name="SAPBEXstdData 3 3 2 4 2 2" xfId="16999"/>
    <cellStyle name="SAPBEXstdData 3 3 2 5" xfId="17000"/>
    <cellStyle name="SAPBEXstdData 3 3 2 5 2" xfId="17001"/>
    <cellStyle name="SAPBEXstdData 3 3 2 6" xfId="44322"/>
    <cellStyle name="SAPBEXstdData 3 3 2 7" xfId="44323"/>
    <cellStyle name="SAPBEXstdData 3 3 2 8" xfId="49950"/>
    <cellStyle name="SAPBEXstdData 3 3 20" xfId="44324"/>
    <cellStyle name="SAPBEXstdData 3 3 21" xfId="44325"/>
    <cellStyle name="SAPBEXstdData 3 3 22" xfId="44326"/>
    <cellStyle name="SAPBEXstdData 3 3 23" xfId="44327"/>
    <cellStyle name="SAPBEXstdData 3 3 24" xfId="44328"/>
    <cellStyle name="SAPBEXstdData 3 3 25" xfId="44329"/>
    <cellStyle name="SAPBEXstdData 3 3 26" xfId="44330"/>
    <cellStyle name="SAPBEXstdData 3 3 27" xfId="44331"/>
    <cellStyle name="SAPBEXstdData 3 3 28" xfId="48813"/>
    <cellStyle name="SAPBEXstdData 3 3 29" xfId="49433"/>
    <cellStyle name="SAPBEXstdData 3 3 3" xfId="44332"/>
    <cellStyle name="SAPBEXstdData 3 3 4" xfId="44333"/>
    <cellStyle name="SAPBEXstdData 3 3 5" xfId="44334"/>
    <cellStyle name="SAPBEXstdData 3 3 6" xfId="44335"/>
    <cellStyle name="SAPBEXstdData 3 3 7" xfId="44336"/>
    <cellStyle name="SAPBEXstdData 3 3 8" xfId="44337"/>
    <cellStyle name="SAPBEXstdData 3 3 9" xfId="44338"/>
    <cellStyle name="SAPBEXstdData 3 30" xfId="44339"/>
    <cellStyle name="SAPBEXstdData 3 31" xfId="44340"/>
    <cellStyle name="SAPBEXstdData 3 32" xfId="44341"/>
    <cellStyle name="SAPBEXstdData 3 33" xfId="48814"/>
    <cellStyle name="SAPBEXstdData 3 34" xfId="49431"/>
    <cellStyle name="SAPBEXstdData 3 4" xfId="1212"/>
    <cellStyle name="SAPBEXstdData 3 4 10" xfId="44342"/>
    <cellStyle name="SAPBEXstdData 3 4 11" xfId="44343"/>
    <cellStyle name="SAPBEXstdData 3 4 12" xfId="44344"/>
    <cellStyle name="SAPBEXstdData 3 4 13" xfId="44345"/>
    <cellStyle name="SAPBEXstdData 3 4 14" xfId="44346"/>
    <cellStyle name="SAPBEXstdData 3 4 15" xfId="44347"/>
    <cellStyle name="SAPBEXstdData 3 4 16" xfId="44348"/>
    <cellStyle name="SAPBEXstdData 3 4 17" xfId="44349"/>
    <cellStyle name="SAPBEXstdData 3 4 18" xfId="44350"/>
    <cellStyle name="SAPBEXstdData 3 4 19" xfId="44351"/>
    <cellStyle name="SAPBEXstdData 3 4 2" xfId="2264"/>
    <cellStyle name="SAPBEXstdData 3 4 2 2" xfId="17002"/>
    <cellStyle name="SAPBEXstdData 3 4 2 2 2" xfId="17003"/>
    <cellStyle name="SAPBEXstdData 3 4 2 2 2 2" xfId="17004"/>
    <cellStyle name="SAPBEXstdData 3 4 2 2 2 2 2" xfId="17005"/>
    <cellStyle name="SAPBEXstdData 3 4 2 2 2 3" xfId="17006"/>
    <cellStyle name="SAPBEXstdData 3 4 2 2 3" xfId="17007"/>
    <cellStyle name="SAPBEXstdData 3 4 2 2 3 2" xfId="17008"/>
    <cellStyle name="SAPBEXstdData 3 4 2 2 3 2 2" xfId="17009"/>
    <cellStyle name="SAPBEXstdData 3 4 2 2 4" xfId="17010"/>
    <cellStyle name="SAPBEXstdData 3 4 2 2 4 2" xfId="17011"/>
    <cellStyle name="SAPBEXstdData 3 4 2 3" xfId="17012"/>
    <cellStyle name="SAPBEXstdData 3 4 2 3 2" xfId="17013"/>
    <cellStyle name="SAPBEXstdData 3 4 2 3 2 2" xfId="17014"/>
    <cellStyle name="SAPBEXstdData 3 4 2 3 3" xfId="17015"/>
    <cellStyle name="SAPBEXstdData 3 4 2 4" xfId="17016"/>
    <cellStyle name="SAPBEXstdData 3 4 2 4 2" xfId="17017"/>
    <cellStyle name="SAPBEXstdData 3 4 2 4 2 2" xfId="17018"/>
    <cellStyle name="SAPBEXstdData 3 4 2 5" xfId="17019"/>
    <cellStyle name="SAPBEXstdData 3 4 2 5 2" xfId="17020"/>
    <cellStyle name="SAPBEXstdData 3 4 2 6" xfId="44352"/>
    <cellStyle name="SAPBEXstdData 3 4 2 7" xfId="44353"/>
    <cellStyle name="SAPBEXstdData 3 4 2 8" xfId="49951"/>
    <cellStyle name="SAPBEXstdData 3 4 20" xfId="44354"/>
    <cellStyle name="SAPBEXstdData 3 4 21" xfId="44355"/>
    <cellStyle name="SAPBEXstdData 3 4 22" xfId="44356"/>
    <cellStyle name="SAPBEXstdData 3 4 23" xfId="44357"/>
    <cellStyle name="SAPBEXstdData 3 4 24" xfId="44358"/>
    <cellStyle name="SAPBEXstdData 3 4 25" xfId="44359"/>
    <cellStyle name="SAPBEXstdData 3 4 26" xfId="44360"/>
    <cellStyle name="SAPBEXstdData 3 4 27" xfId="44361"/>
    <cellStyle name="SAPBEXstdData 3 4 28" xfId="48815"/>
    <cellStyle name="SAPBEXstdData 3 4 29" xfId="49434"/>
    <cellStyle name="SAPBEXstdData 3 4 3" xfId="44362"/>
    <cellStyle name="SAPBEXstdData 3 4 4" xfId="44363"/>
    <cellStyle name="SAPBEXstdData 3 4 5" xfId="44364"/>
    <cellStyle name="SAPBEXstdData 3 4 6" xfId="44365"/>
    <cellStyle name="SAPBEXstdData 3 4 7" xfId="44366"/>
    <cellStyle name="SAPBEXstdData 3 4 8" xfId="44367"/>
    <cellStyle name="SAPBEXstdData 3 4 9" xfId="44368"/>
    <cellStyle name="SAPBEXstdData 3 5" xfId="1213"/>
    <cellStyle name="SAPBEXstdData 3 5 10" xfId="44369"/>
    <cellStyle name="SAPBEXstdData 3 5 11" xfId="44370"/>
    <cellStyle name="SAPBEXstdData 3 5 12" xfId="44371"/>
    <cellStyle name="SAPBEXstdData 3 5 13" xfId="44372"/>
    <cellStyle name="SAPBEXstdData 3 5 14" xfId="44373"/>
    <cellStyle name="SAPBEXstdData 3 5 15" xfId="44374"/>
    <cellStyle name="SAPBEXstdData 3 5 16" xfId="44375"/>
    <cellStyle name="SAPBEXstdData 3 5 17" xfId="44376"/>
    <cellStyle name="SAPBEXstdData 3 5 18" xfId="44377"/>
    <cellStyle name="SAPBEXstdData 3 5 19" xfId="44378"/>
    <cellStyle name="SAPBEXstdData 3 5 2" xfId="2265"/>
    <cellStyle name="SAPBEXstdData 3 5 2 2" xfId="17021"/>
    <cellStyle name="SAPBEXstdData 3 5 2 2 2" xfId="17022"/>
    <cellStyle name="SAPBEXstdData 3 5 2 2 2 2" xfId="17023"/>
    <cellStyle name="SAPBEXstdData 3 5 2 2 2 2 2" xfId="17024"/>
    <cellStyle name="SAPBEXstdData 3 5 2 2 2 3" xfId="17025"/>
    <cellStyle name="SAPBEXstdData 3 5 2 2 3" xfId="17026"/>
    <cellStyle name="SAPBEXstdData 3 5 2 2 3 2" xfId="17027"/>
    <cellStyle name="SAPBEXstdData 3 5 2 2 3 2 2" xfId="17028"/>
    <cellStyle name="SAPBEXstdData 3 5 2 2 4" xfId="17029"/>
    <cellStyle name="SAPBEXstdData 3 5 2 2 4 2" xfId="17030"/>
    <cellStyle name="SAPBEXstdData 3 5 2 3" xfId="17031"/>
    <cellStyle name="SAPBEXstdData 3 5 2 3 2" xfId="17032"/>
    <cellStyle name="SAPBEXstdData 3 5 2 3 2 2" xfId="17033"/>
    <cellStyle name="SAPBEXstdData 3 5 2 3 3" xfId="17034"/>
    <cellStyle name="SAPBEXstdData 3 5 2 4" xfId="17035"/>
    <cellStyle name="SAPBEXstdData 3 5 2 4 2" xfId="17036"/>
    <cellStyle name="SAPBEXstdData 3 5 2 4 2 2" xfId="17037"/>
    <cellStyle name="SAPBEXstdData 3 5 2 5" xfId="17038"/>
    <cellStyle name="SAPBEXstdData 3 5 2 5 2" xfId="17039"/>
    <cellStyle name="SAPBEXstdData 3 5 2 6" xfId="44379"/>
    <cellStyle name="SAPBEXstdData 3 5 2 7" xfId="44380"/>
    <cellStyle name="SAPBEXstdData 3 5 2 8" xfId="49952"/>
    <cellStyle name="SAPBEXstdData 3 5 20" xfId="44381"/>
    <cellStyle name="SAPBEXstdData 3 5 21" xfId="44382"/>
    <cellStyle name="SAPBEXstdData 3 5 22" xfId="44383"/>
    <cellStyle name="SAPBEXstdData 3 5 23" xfId="44384"/>
    <cellStyle name="SAPBEXstdData 3 5 24" xfId="44385"/>
    <cellStyle name="SAPBEXstdData 3 5 25" xfId="44386"/>
    <cellStyle name="SAPBEXstdData 3 5 26" xfId="44387"/>
    <cellStyle name="SAPBEXstdData 3 5 27" xfId="44388"/>
    <cellStyle name="SAPBEXstdData 3 5 28" xfId="48816"/>
    <cellStyle name="SAPBEXstdData 3 5 29" xfId="49435"/>
    <cellStyle name="SAPBEXstdData 3 5 3" xfId="44389"/>
    <cellStyle name="SAPBEXstdData 3 5 4" xfId="44390"/>
    <cellStyle name="SAPBEXstdData 3 5 5" xfId="44391"/>
    <cellStyle name="SAPBEXstdData 3 5 6" xfId="44392"/>
    <cellStyle name="SAPBEXstdData 3 5 7" xfId="44393"/>
    <cellStyle name="SAPBEXstdData 3 5 8" xfId="44394"/>
    <cellStyle name="SAPBEXstdData 3 5 9" xfId="44395"/>
    <cellStyle name="SAPBEXstdData 3 6" xfId="1214"/>
    <cellStyle name="SAPBEXstdData 3 6 10" xfId="44396"/>
    <cellStyle name="SAPBEXstdData 3 6 11" xfId="44397"/>
    <cellStyle name="SAPBEXstdData 3 6 12" xfId="44398"/>
    <cellStyle name="SAPBEXstdData 3 6 13" xfId="44399"/>
    <cellStyle name="SAPBEXstdData 3 6 14" xfId="44400"/>
    <cellStyle name="SAPBEXstdData 3 6 15" xfId="44401"/>
    <cellStyle name="SAPBEXstdData 3 6 16" xfId="44402"/>
    <cellStyle name="SAPBEXstdData 3 6 17" xfId="44403"/>
    <cellStyle name="SAPBEXstdData 3 6 18" xfId="44404"/>
    <cellStyle name="SAPBEXstdData 3 6 19" xfId="44405"/>
    <cellStyle name="SAPBEXstdData 3 6 2" xfId="2266"/>
    <cellStyle name="SAPBEXstdData 3 6 2 2" xfId="17040"/>
    <cellStyle name="SAPBEXstdData 3 6 2 2 2" xfId="17041"/>
    <cellStyle name="SAPBEXstdData 3 6 2 2 2 2" xfId="17042"/>
    <cellStyle name="SAPBEXstdData 3 6 2 2 2 2 2" xfId="17043"/>
    <cellStyle name="SAPBEXstdData 3 6 2 2 2 3" xfId="17044"/>
    <cellStyle name="SAPBEXstdData 3 6 2 2 3" xfId="17045"/>
    <cellStyle name="SAPBEXstdData 3 6 2 2 3 2" xfId="17046"/>
    <cellStyle name="SAPBEXstdData 3 6 2 2 3 2 2" xfId="17047"/>
    <cellStyle name="SAPBEXstdData 3 6 2 2 4" xfId="17048"/>
    <cellStyle name="SAPBEXstdData 3 6 2 2 4 2" xfId="17049"/>
    <cellStyle name="SAPBEXstdData 3 6 2 3" xfId="17050"/>
    <cellStyle name="SAPBEXstdData 3 6 2 3 2" xfId="17051"/>
    <cellStyle name="SAPBEXstdData 3 6 2 3 2 2" xfId="17052"/>
    <cellStyle name="SAPBEXstdData 3 6 2 3 3" xfId="17053"/>
    <cellStyle name="SAPBEXstdData 3 6 2 4" xfId="17054"/>
    <cellStyle name="SAPBEXstdData 3 6 2 4 2" xfId="17055"/>
    <cellStyle name="SAPBEXstdData 3 6 2 4 2 2" xfId="17056"/>
    <cellStyle name="SAPBEXstdData 3 6 2 5" xfId="17057"/>
    <cellStyle name="SAPBEXstdData 3 6 2 5 2" xfId="17058"/>
    <cellStyle name="SAPBEXstdData 3 6 2 6" xfId="44406"/>
    <cellStyle name="SAPBEXstdData 3 6 2 7" xfId="44407"/>
    <cellStyle name="SAPBEXstdData 3 6 2 8" xfId="49953"/>
    <cellStyle name="SAPBEXstdData 3 6 20" xfId="44408"/>
    <cellStyle name="SAPBEXstdData 3 6 21" xfId="44409"/>
    <cellStyle name="SAPBEXstdData 3 6 22" xfId="44410"/>
    <cellStyle name="SAPBEXstdData 3 6 23" xfId="44411"/>
    <cellStyle name="SAPBEXstdData 3 6 24" xfId="44412"/>
    <cellStyle name="SAPBEXstdData 3 6 25" xfId="44413"/>
    <cellStyle name="SAPBEXstdData 3 6 26" xfId="44414"/>
    <cellStyle name="SAPBEXstdData 3 6 27" xfId="44415"/>
    <cellStyle name="SAPBEXstdData 3 6 28" xfId="48817"/>
    <cellStyle name="SAPBEXstdData 3 6 29" xfId="49436"/>
    <cellStyle name="SAPBEXstdData 3 6 3" xfId="44416"/>
    <cellStyle name="SAPBEXstdData 3 6 4" xfId="44417"/>
    <cellStyle name="SAPBEXstdData 3 6 5" xfId="44418"/>
    <cellStyle name="SAPBEXstdData 3 6 6" xfId="44419"/>
    <cellStyle name="SAPBEXstdData 3 6 7" xfId="44420"/>
    <cellStyle name="SAPBEXstdData 3 6 8" xfId="44421"/>
    <cellStyle name="SAPBEXstdData 3 6 9" xfId="44422"/>
    <cellStyle name="SAPBEXstdData 3 7" xfId="2267"/>
    <cellStyle name="SAPBEXstdData 3 7 2" xfId="17059"/>
    <cellStyle name="SAPBEXstdData 3 7 2 2" xfId="17060"/>
    <cellStyle name="SAPBEXstdData 3 7 2 2 2" xfId="17061"/>
    <cellStyle name="SAPBEXstdData 3 7 2 2 2 2" xfId="17062"/>
    <cellStyle name="SAPBEXstdData 3 7 2 2 3" xfId="17063"/>
    <cellStyle name="SAPBEXstdData 3 7 2 3" xfId="17064"/>
    <cellStyle name="SAPBEXstdData 3 7 2 3 2" xfId="17065"/>
    <cellStyle name="SAPBEXstdData 3 7 2 3 2 2" xfId="17066"/>
    <cellStyle name="SAPBEXstdData 3 7 2 4" xfId="17067"/>
    <cellStyle name="SAPBEXstdData 3 7 2 4 2" xfId="17068"/>
    <cellStyle name="SAPBEXstdData 3 7 3" xfId="17069"/>
    <cellStyle name="SAPBEXstdData 3 7 3 2" xfId="17070"/>
    <cellStyle name="SAPBEXstdData 3 7 3 2 2" xfId="17071"/>
    <cellStyle name="SAPBEXstdData 3 7 3 3" xfId="17072"/>
    <cellStyle name="SAPBEXstdData 3 7 4" xfId="17073"/>
    <cellStyle name="SAPBEXstdData 3 7 4 2" xfId="17074"/>
    <cellStyle name="SAPBEXstdData 3 7 4 2 2" xfId="17075"/>
    <cellStyle name="SAPBEXstdData 3 7 5" xfId="17076"/>
    <cellStyle name="SAPBEXstdData 3 7 5 2" xfId="17077"/>
    <cellStyle name="SAPBEXstdData 3 7 6" xfId="44423"/>
    <cellStyle name="SAPBEXstdData 3 7 7" xfId="44424"/>
    <cellStyle name="SAPBEXstdData 3 7 8" xfId="49948"/>
    <cellStyle name="SAPBEXstdData 3 8" xfId="44425"/>
    <cellStyle name="SAPBEXstdData 3 9" xfId="44426"/>
    <cellStyle name="SAPBEXstdData 30" xfId="44427"/>
    <cellStyle name="SAPBEXstdData 31" xfId="44428"/>
    <cellStyle name="SAPBEXstdData 32" xfId="44429"/>
    <cellStyle name="SAPBEXstdData 33" xfId="44430"/>
    <cellStyle name="SAPBEXstdData 34" xfId="44431"/>
    <cellStyle name="SAPBEXstdData 35" xfId="44432"/>
    <cellStyle name="SAPBEXstdData 36" xfId="48818"/>
    <cellStyle name="SAPBEXstdData 37" xfId="49419"/>
    <cellStyle name="SAPBEXstdData 4" xfId="1215"/>
    <cellStyle name="SAPBEXstdData 4 10" xfId="44433"/>
    <cellStyle name="SAPBEXstdData 4 11" xfId="44434"/>
    <cellStyle name="SAPBEXstdData 4 12" xfId="44435"/>
    <cellStyle name="SAPBEXstdData 4 13" xfId="44436"/>
    <cellStyle name="SAPBEXstdData 4 14" xfId="44437"/>
    <cellStyle name="SAPBEXstdData 4 15" xfId="44438"/>
    <cellStyle name="SAPBEXstdData 4 16" xfId="44439"/>
    <cellStyle name="SAPBEXstdData 4 17" xfId="44440"/>
    <cellStyle name="SAPBEXstdData 4 18" xfId="44441"/>
    <cellStyle name="SAPBEXstdData 4 19" xfId="44442"/>
    <cellStyle name="SAPBEXstdData 4 2" xfId="2268"/>
    <cellStyle name="SAPBEXstdData 4 2 2" xfId="17078"/>
    <cellStyle name="SAPBEXstdData 4 2 2 2" xfId="17079"/>
    <cellStyle name="SAPBEXstdData 4 2 2 2 2" xfId="17080"/>
    <cellStyle name="SAPBEXstdData 4 2 2 2 2 2" xfId="17081"/>
    <cellStyle name="SAPBEXstdData 4 2 2 2 3" xfId="17082"/>
    <cellStyle name="SAPBEXstdData 4 2 2 3" xfId="17083"/>
    <cellStyle name="SAPBEXstdData 4 2 2 3 2" xfId="17084"/>
    <cellStyle name="SAPBEXstdData 4 2 2 3 2 2" xfId="17085"/>
    <cellStyle name="SAPBEXstdData 4 2 2 4" xfId="17086"/>
    <cellStyle name="SAPBEXstdData 4 2 2 4 2" xfId="17087"/>
    <cellStyle name="SAPBEXstdData 4 2 3" xfId="17088"/>
    <cellStyle name="SAPBEXstdData 4 2 3 2" xfId="17089"/>
    <cellStyle name="SAPBEXstdData 4 2 3 2 2" xfId="17090"/>
    <cellStyle name="SAPBEXstdData 4 2 3 3" xfId="17091"/>
    <cellStyle name="SAPBEXstdData 4 2 4" xfId="17092"/>
    <cellStyle name="SAPBEXstdData 4 2 4 2" xfId="17093"/>
    <cellStyle name="SAPBEXstdData 4 2 4 2 2" xfId="17094"/>
    <cellStyle name="SAPBEXstdData 4 2 5" xfId="17095"/>
    <cellStyle name="SAPBEXstdData 4 2 5 2" xfId="17096"/>
    <cellStyle name="SAPBEXstdData 4 2 6" xfId="44443"/>
    <cellStyle name="SAPBEXstdData 4 2 7" xfId="44444"/>
    <cellStyle name="SAPBEXstdData 4 2 8" xfId="49954"/>
    <cellStyle name="SAPBEXstdData 4 20" xfId="44445"/>
    <cellStyle name="SAPBEXstdData 4 21" xfId="44446"/>
    <cellStyle name="SAPBEXstdData 4 22" xfId="44447"/>
    <cellStyle name="SAPBEXstdData 4 23" xfId="44448"/>
    <cellStyle name="SAPBEXstdData 4 24" xfId="44449"/>
    <cellStyle name="SAPBEXstdData 4 25" xfId="44450"/>
    <cellStyle name="SAPBEXstdData 4 26" xfId="44451"/>
    <cellStyle name="SAPBEXstdData 4 27" xfId="44452"/>
    <cellStyle name="SAPBEXstdData 4 28" xfId="48819"/>
    <cellStyle name="SAPBEXstdData 4 29" xfId="49437"/>
    <cellStyle name="SAPBEXstdData 4 3" xfId="44453"/>
    <cellStyle name="SAPBEXstdData 4 4" xfId="44454"/>
    <cellStyle name="SAPBEXstdData 4 5" xfId="44455"/>
    <cellStyle name="SAPBEXstdData 4 6" xfId="44456"/>
    <cellStyle name="SAPBEXstdData 4 7" xfId="44457"/>
    <cellStyle name="SAPBEXstdData 4 8" xfId="44458"/>
    <cellStyle name="SAPBEXstdData 4 9" xfId="44459"/>
    <cellStyle name="SAPBEXstdData 5" xfId="1216"/>
    <cellStyle name="SAPBEXstdData 5 10" xfId="44460"/>
    <cellStyle name="SAPBEXstdData 5 11" xfId="44461"/>
    <cellStyle name="SAPBEXstdData 5 12" xfId="44462"/>
    <cellStyle name="SAPBEXstdData 5 13" xfId="44463"/>
    <cellStyle name="SAPBEXstdData 5 14" xfId="44464"/>
    <cellStyle name="SAPBEXstdData 5 15" xfId="44465"/>
    <cellStyle name="SAPBEXstdData 5 16" xfId="44466"/>
    <cellStyle name="SAPBEXstdData 5 17" xfId="44467"/>
    <cellStyle name="SAPBEXstdData 5 18" xfId="44468"/>
    <cellStyle name="SAPBEXstdData 5 19" xfId="44469"/>
    <cellStyle name="SAPBEXstdData 5 2" xfId="2269"/>
    <cellStyle name="SAPBEXstdData 5 2 2" xfId="17097"/>
    <cellStyle name="SAPBEXstdData 5 2 2 2" xfId="17098"/>
    <cellStyle name="SAPBEXstdData 5 2 2 2 2" xfId="17099"/>
    <cellStyle name="SAPBEXstdData 5 2 2 2 2 2" xfId="17100"/>
    <cellStyle name="SAPBEXstdData 5 2 2 2 3" xfId="17101"/>
    <cellStyle name="SAPBEXstdData 5 2 2 3" xfId="17102"/>
    <cellStyle name="SAPBEXstdData 5 2 2 3 2" xfId="17103"/>
    <cellStyle name="SAPBEXstdData 5 2 2 3 2 2" xfId="17104"/>
    <cellStyle name="SAPBEXstdData 5 2 2 4" xfId="17105"/>
    <cellStyle name="SAPBEXstdData 5 2 2 4 2" xfId="17106"/>
    <cellStyle name="SAPBEXstdData 5 2 3" xfId="17107"/>
    <cellStyle name="SAPBEXstdData 5 2 3 2" xfId="17108"/>
    <cellStyle name="SAPBEXstdData 5 2 3 2 2" xfId="17109"/>
    <cellStyle name="SAPBEXstdData 5 2 3 3" xfId="17110"/>
    <cellStyle name="SAPBEXstdData 5 2 4" xfId="17111"/>
    <cellStyle name="SAPBEXstdData 5 2 4 2" xfId="17112"/>
    <cellStyle name="SAPBEXstdData 5 2 4 2 2" xfId="17113"/>
    <cellStyle name="SAPBEXstdData 5 2 5" xfId="17114"/>
    <cellStyle name="SAPBEXstdData 5 2 5 2" xfId="17115"/>
    <cellStyle name="SAPBEXstdData 5 2 6" xfId="44470"/>
    <cellStyle name="SAPBEXstdData 5 2 7" xfId="44471"/>
    <cellStyle name="SAPBEXstdData 5 2 8" xfId="49955"/>
    <cellStyle name="SAPBEXstdData 5 20" xfId="44472"/>
    <cellStyle name="SAPBEXstdData 5 21" xfId="44473"/>
    <cellStyle name="SAPBEXstdData 5 22" xfId="44474"/>
    <cellStyle name="SAPBEXstdData 5 23" xfId="44475"/>
    <cellStyle name="SAPBEXstdData 5 24" xfId="44476"/>
    <cellStyle name="SAPBEXstdData 5 25" xfId="44477"/>
    <cellStyle name="SAPBEXstdData 5 26" xfId="44478"/>
    <cellStyle name="SAPBEXstdData 5 27" xfId="44479"/>
    <cellStyle name="SAPBEXstdData 5 28" xfId="48820"/>
    <cellStyle name="SAPBEXstdData 5 29" xfId="49438"/>
    <cellStyle name="SAPBEXstdData 5 3" xfId="44480"/>
    <cellStyle name="SAPBEXstdData 5 4" xfId="44481"/>
    <cellStyle name="SAPBEXstdData 5 5" xfId="44482"/>
    <cellStyle name="SAPBEXstdData 5 6" xfId="44483"/>
    <cellStyle name="SAPBEXstdData 5 7" xfId="44484"/>
    <cellStyle name="SAPBEXstdData 5 8" xfId="44485"/>
    <cellStyle name="SAPBEXstdData 5 9" xfId="44486"/>
    <cellStyle name="SAPBEXstdData 6" xfId="1217"/>
    <cellStyle name="SAPBEXstdData 6 10" xfId="44487"/>
    <cellStyle name="SAPBEXstdData 6 11" xfId="44488"/>
    <cellStyle name="SAPBEXstdData 6 12" xfId="44489"/>
    <cellStyle name="SAPBEXstdData 6 13" xfId="44490"/>
    <cellStyle name="SAPBEXstdData 6 14" xfId="44491"/>
    <cellStyle name="SAPBEXstdData 6 15" xfId="44492"/>
    <cellStyle name="SAPBEXstdData 6 16" xfId="44493"/>
    <cellStyle name="SAPBEXstdData 6 17" xfId="44494"/>
    <cellStyle name="SAPBEXstdData 6 18" xfId="44495"/>
    <cellStyle name="SAPBEXstdData 6 19" xfId="44496"/>
    <cellStyle name="SAPBEXstdData 6 2" xfId="2270"/>
    <cellStyle name="SAPBEXstdData 6 2 2" xfId="17116"/>
    <cellStyle name="SAPBEXstdData 6 2 2 2" xfId="17117"/>
    <cellStyle name="SAPBEXstdData 6 2 2 2 2" xfId="17118"/>
    <cellStyle name="SAPBEXstdData 6 2 2 2 2 2" xfId="17119"/>
    <cellStyle name="SAPBEXstdData 6 2 2 2 3" xfId="17120"/>
    <cellStyle name="SAPBEXstdData 6 2 2 3" xfId="17121"/>
    <cellStyle name="SAPBEXstdData 6 2 2 3 2" xfId="17122"/>
    <cellStyle name="SAPBEXstdData 6 2 2 3 2 2" xfId="17123"/>
    <cellStyle name="SAPBEXstdData 6 2 2 4" xfId="17124"/>
    <cellStyle name="SAPBEXstdData 6 2 2 4 2" xfId="17125"/>
    <cellStyle name="SAPBEXstdData 6 2 3" xfId="17126"/>
    <cellStyle name="SAPBEXstdData 6 2 3 2" xfId="17127"/>
    <cellStyle name="SAPBEXstdData 6 2 3 2 2" xfId="17128"/>
    <cellStyle name="SAPBEXstdData 6 2 3 3" xfId="17129"/>
    <cellStyle name="SAPBEXstdData 6 2 4" xfId="17130"/>
    <cellStyle name="SAPBEXstdData 6 2 4 2" xfId="17131"/>
    <cellStyle name="SAPBEXstdData 6 2 4 2 2" xfId="17132"/>
    <cellStyle name="SAPBEXstdData 6 2 5" xfId="17133"/>
    <cellStyle name="SAPBEXstdData 6 2 5 2" xfId="17134"/>
    <cellStyle name="SAPBEXstdData 6 2 6" xfId="44497"/>
    <cellStyle name="SAPBEXstdData 6 2 7" xfId="44498"/>
    <cellStyle name="SAPBEXstdData 6 2 8" xfId="49956"/>
    <cellStyle name="SAPBEXstdData 6 20" xfId="44499"/>
    <cellStyle name="SAPBEXstdData 6 21" xfId="44500"/>
    <cellStyle name="SAPBEXstdData 6 22" xfId="44501"/>
    <cellStyle name="SAPBEXstdData 6 23" xfId="44502"/>
    <cellStyle name="SAPBEXstdData 6 24" xfId="44503"/>
    <cellStyle name="SAPBEXstdData 6 25" xfId="44504"/>
    <cellStyle name="SAPBEXstdData 6 26" xfId="44505"/>
    <cellStyle name="SAPBEXstdData 6 27" xfId="44506"/>
    <cellStyle name="SAPBEXstdData 6 28" xfId="48821"/>
    <cellStyle name="SAPBEXstdData 6 29" xfId="49439"/>
    <cellStyle name="SAPBEXstdData 6 3" xfId="44507"/>
    <cellStyle name="SAPBEXstdData 6 4" xfId="44508"/>
    <cellStyle name="SAPBEXstdData 6 5" xfId="44509"/>
    <cellStyle name="SAPBEXstdData 6 6" xfId="44510"/>
    <cellStyle name="SAPBEXstdData 6 7" xfId="44511"/>
    <cellStyle name="SAPBEXstdData 6 8" xfId="44512"/>
    <cellStyle name="SAPBEXstdData 6 9" xfId="44513"/>
    <cellStyle name="SAPBEXstdData 7" xfId="1218"/>
    <cellStyle name="SAPBEXstdData 7 10" xfId="44514"/>
    <cellStyle name="SAPBEXstdData 7 11" xfId="44515"/>
    <cellStyle name="SAPBEXstdData 7 12" xfId="44516"/>
    <cellStyle name="SAPBEXstdData 7 13" xfId="44517"/>
    <cellStyle name="SAPBEXstdData 7 14" xfId="44518"/>
    <cellStyle name="SAPBEXstdData 7 15" xfId="44519"/>
    <cellStyle name="SAPBEXstdData 7 16" xfId="44520"/>
    <cellStyle name="SAPBEXstdData 7 17" xfId="44521"/>
    <cellStyle name="SAPBEXstdData 7 18" xfId="44522"/>
    <cellStyle name="SAPBEXstdData 7 19" xfId="44523"/>
    <cellStyle name="SAPBEXstdData 7 2" xfId="2271"/>
    <cellStyle name="SAPBEXstdData 7 2 2" xfId="17135"/>
    <cellStyle name="SAPBEXstdData 7 2 2 2" xfId="17136"/>
    <cellStyle name="SAPBEXstdData 7 2 2 2 2" xfId="17137"/>
    <cellStyle name="SAPBEXstdData 7 2 2 2 2 2" xfId="17138"/>
    <cellStyle name="SAPBEXstdData 7 2 2 2 3" xfId="17139"/>
    <cellStyle name="SAPBEXstdData 7 2 2 3" xfId="17140"/>
    <cellStyle name="SAPBEXstdData 7 2 2 3 2" xfId="17141"/>
    <cellStyle name="SAPBEXstdData 7 2 2 3 2 2" xfId="17142"/>
    <cellStyle name="SAPBEXstdData 7 2 2 4" xfId="17143"/>
    <cellStyle name="SAPBEXstdData 7 2 2 4 2" xfId="17144"/>
    <cellStyle name="SAPBEXstdData 7 2 3" xfId="17145"/>
    <cellStyle name="SAPBEXstdData 7 2 3 2" xfId="17146"/>
    <cellStyle name="SAPBEXstdData 7 2 3 2 2" xfId="17147"/>
    <cellStyle name="SAPBEXstdData 7 2 3 3" xfId="17148"/>
    <cellStyle name="SAPBEXstdData 7 2 4" xfId="17149"/>
    <cellStyle name="SAPBEXstdData 7 2 4 2" xfId="17150"/>
    <cellStyle name="SAPBEXstdData 7 2 4 2 2" xfId="17151"/>
    <cellStyle name="SAPBEXstdData 7 2 5" xfId="17152"/>
    <cellStyle name="SAPBEXstdData 7 2 5 2" xfId="17153"/>
    <cellStyle name="SAPBEXstdData 7 2 6" xfId="44524"/>
    <cellStyle name="SAPBEXstdData 7 2 7" xfId="44525"/>
    <cellStyle name="SAPBEXstdData 7 2 8" xfId="49957"/>
    <cellStyle name="SAPBEXstdData 7 20" xfId="44526"/>
    <cellStyle name="SAPBEXstdData 7 21" xfId="44527"/>
    <cellStyle name="SAPBEXstdData 7 22" xfId="44528"/>
    <cellStyle name="SAPBEXstdData 7 23" xfId="44529"/>
    <cellStyle name="SAPBEXstdData 7 24" xfId="44530"/>
    <cellStyle name="SAPBEXstdData 7 25" xfId="44531"/>
    <cellStyle name="SAPBEXstdData 7 26" xfId="44532"/>
    <cellStyle name="SAPBEXstdData 7 27" xfId="44533"/>
    <cellStyle name="SAPBEXstdData 7 28" xfId="48822"/>
    <cellStyle name="SAPBEXstdData 7 29" xfId="49440"/>
    <cellStyle name="SAPBEXstdData 7 3" xfId="44534"/>
    <cellStyle name="SAPBEXstdData 7 4" xfId="44535"/>
    <cellStyle name="SAPBEXstdData 7 5" xfId="44536"/>
    <cellStyle name="SAPBEXstdData 7 6" xfId="44537"/>
    <cellStyle name="SAPBEXstdData 7 7" xfId="44538"/>
    <cellStyle name="SAPBEXstdData 7 8" xfId="44539"/>
    <cellStyle name="SAPBEXstdData 7 9" xfId="44540"/>
    <cellStyle name="SAPBEXstdData 8" xfId="1200"/>
    <cellStyle name="SAPBEXstdData 8 10" xfId="44541"/>
    <cellStyle name="SAPBEXstdData 8 11" xfId="44542"/>
    <cellStyle name="SAPBEXstdData 8 12" xfId="44543"/>
    <cellStyle name="SAPBEXstdData 8 13" xfId="44544"/>
    <cellStyle name="SAPBEXstdData 8 14" xfId="44545"/>
    <cellStyle name="SAPBEXstdData 8 15" xfId="44546"/>
    <cellStyle name="SAPBEXstdData 8 16" xfId="44547"/>
    <cellStyle name="SAPBEXstdData 8 17" xfId="44548"/>
    <cellStyle name="SAPBEXstdData 8 18" xfId="44549"/>
    <cellStyle name="SAPBEXstdData 8 19" xfId="44550"/>
    <cellStyle name="SAPBEXstdData 8 2" xfId="2272"/>
    <cellStyle name="SAPBEXstdData 8 2 2" xfId="17154"/>
    <cellStyle name="SAPBEXstdData 8 2 2 2" xfId="17155"/>
    <cellStyle name="SAPBEXstdData 8 2 2 2 2" xfId="17156"/>
    <cellStyle name="SAPBEXstdData 8 2 2 2 2 2" xfId="17157"/>
    <cellStyle name="SAPBEXstdData 8 2 2 2 3" xfId="17158"/>
    <cellStyle name="SAPBEXstdData 8 2 2 3" xfId="17159"/>
    <cellStyle name="SAPBEXstdData 8 2 2 3 2" xfId="17160"/>
    <cellStyle name="SAPBEXstdData 8 2 2 3 2 2" xfId="17161"/>
    <cellStyle name="SAPBEXstdData 8 2 2 4" xfId="17162"/>
    <cellStyle name="SAPBEXstdData 8 2 2 4 2" xfId="17163"/>
    <cellStyle name="SAPBEXstdData 8 2 3" xfId="17164"/>
    <cellStyle name="SAPBEXstdData 8 2 3 2" xfId="17165"/>
    <cellStyle name="SAPBEXstdData 8 2 3 2 2" xfId="17166"/>
    <cellStyle name="SAPBEXstdData 8 2 3 3" xfId="17167"/>
    <cellStyle name="SAPBEXstdData 8 2 4" xfId="17168"/>
    <cellStyle name="SAPBEXstdData 8 2 4 2" xfId="17169"/>
    <cellStyle name="SAPBEXstdData 8 2 4 2 2" xfId="17170"/>
    <cellStyle name="SAPBEXstdData 8 2 5" xfId="17171"/>
    <cellStyle name="SAPBEXstdData 8 2 5 2" xfId="17172"/>
    <cellStyle name="SAPBEXstdData 8 2 6" xfId="44551"/>
    <cellStyle name="SAPBEXstdData 8 2 7" xfId="44552"/>
    <cellStyle name="SAPBEXstdData 8 20" xfId="44553"/>
    <cellStyle name="SAPBEXstdData 8 21" xfId="44554"/>
    <cellStyle name="SAPBEXstdData 8 22" xfId="44555"/>
    <cellStyle name="SAPBEXstdData 8 23" xfId="44556"/>
    <cellStyle name="SAPBEXstdData 8 24" xfId="44557"/>
    <cellStyle name="SAPBEXstdData 8 25" xfId="44558"/>
    <cellStyle name="SAPBEXstdData 8 26" xfId="44559"/>
    <cellStyle name="SAPBEXstdData 8 27" xfId="48823"/>
    <cellStyle name="SAPBEXstdData 8 3" xfId="44560"/>
    <cellStyle name="SAPBEXstdData 8 4" xfId="44561"/>
    <cellStyle name="SAPBEXstdData 8 5" xfId="44562"/>
    <cellStyle name="SAPBEXstdData 8 6" xfId="44563"/>
    <cellStyle name="SAPBEXstdData 8 7" xfId="44564"/>
    <cellStyle name="SAPBEXstdData 8 8" xfId="44565"/>
    <cellStyle name="SAPBEXstdData 8 9" xfId="44566"/>
    <cellStyle name="SAPBEXstdData 9" xfId="2273"/>
    <cellStyle name="SAPBEXstdData 9 10" xfId="44567"/>
    <cellStyle name="SAPBEXstdData 9 11" xfId="44568"/>
    <cellStyle name="SAPBEXstdData 9 12" xfId="44569"/>
    <cellStyle name="SAPBEXstdData 9 13" xfId="44570"/>
    <cellStyle name="SAPBEXstdData 9 14" xfId="44571"/>
    <cellStyle name="SAPBEXstdData 9 15" xfId="44572"/>
    <cellStyle name="SAPBEXstdData 9 16" xfId="44573"/>
    <cellStyle name="SAPBEXstdData 9 17" xfId="44574"/>
    <cellStyle name="SAPBEXstdData 9 18" xfId="44575"/>
    <cellStyle name="SAPBEXstdData 9 19" xfId="44576"/>
    <cellStyle name="SAPBEXstdData 9 2" xfId="17173"/>
    <cellStyle name="SAPBEXstdData 9 2 2" xfId="17174"/>
    <cellStyle name="SAPBEXstdData 9 2 2 2" xfId="17175"/>
    <cellStyle name="SAPBEXstdData 9 2 2 2 2" xfId="17176"/>
    <cellStyle name="SAPBEXstdData 9 2 2 3" xfId="17177"/>
    <cellStyle name="SAPBEXstdData 9 2 3" xfId="17178"/>
    <cellStyle name="SAPBEXstdData 9 2 3 2" xfId="17179"/>
    <cellStyle name="SAPBEXstdData 9 2 3 2 2" xfId="17180"/>
    <cellStyle name="SAPBEXstdData 9 2 4" xfId="17181"/>
    <cellStyle name="SAPBEXstdData 9 2 4 2" xfId="17182"/>
    <cellStyle name="SAPBEXstdData 9 2 5" xfId="44577"/>
    <cellStyle name="SAPBEXstdData 9 2 6" xfId="44578"/>
    <cellStyle name="SAPBEXstdData 9 2 7" xfId="44579"/>
    <cellStyle name="SAPBEXstdData 9 20" xfId="44580"/>
    <cellStyle name="SAPBEXstdData 9 21" xfId="44581"/>
    <cellStyle name="SAPBEXstdData 9 22" xfId="44582"/>
    <cellStyle name="SAPBEXstdData 9 23" xfId="44583"/>
    <cellStyle name="SAPBEXstdData 9 24" xfId="44584"/>
    <cellStyle name="SAPBEXstdData 9 25" xfId="44585"/>
    <cellStyle name="SAPBEXstdData 9 26" xfId="44586"/>
    <cellStyle name="SAPBEXstdData 9 27" xfId="44587"/>
    <cellStyle name="SAPBEXstdData 9 28" xfId="48824"/>
    <cellStyle name="SAPBEXstdData 9 29" xfId="49936"/>
    <cellStyle name="SAPBEXstdData 9 3" xfId="44588"/>
    <cellStyle name="SAPBEXstdData 9 4" xfId="44589"/>
    <cellStyle name="SAPBEXstdData 9 5" xfId="44590"/>
    <cellStyle name="SAPBEXstdData 9 6" xfId="44591"/>
    <cellStyle name="SAPBEXstdData 9 7" xfId="44592"/>
    <cellStyle name="SAPBEXstdData 9 8" xfId="44593"/>
    <cellStyle name="SAPBEXstdData 9 9" xfId="44594"/>
    <cellStyle name="SAPBEXstdData_20120921_SF-grote-ronde-Liesbethdump2" xfId="447"/>
    <cellStyle name="SAPBEXstdDataEmph" xfId="152"/>
    <cellStyle name="SAPBEXstdDataEmph 10" xfId="17183"/>
    <cellStyle name="SAPBEXstdDataEmph 10 2" xfId="17184"/>
    <cellStyle name="SAPBEXstdDataEmph 10 2 2" xfId="17185"/>
    <cellStyle name="SAPBEXstdDataEmph 10 2 2 2" xfId="17186"/>
    <cellStyle name="SAPBEXstdDataEmph 10 2 3" xfId="17187"/>
    <cellStyle name="SAPBEXstdDataEmph 10 3" xfId="17188"/>
    <cellStyle name="SAPBEXstdDataEmph 10 3 2" xfId="17189"/>
    <cellStyle name="SAPBEXstdDataEmph 10 3 2 2" xfId="17190"/>
    <cellStyle name="SAPBEXstdDataEmph 10 4" xfId="17191"/>
    <cellStyle name="SAPBEXstdDataEmph 10 4 2" xfId="17192"/>
    <cellStyle name="SAPBEXstdDataEmph 10 5" xfId="44595"/>
    <cellStyle name="SAPBEXstdDataEmph 10 6" xfId="44596"/>
    <cellStyle name="SAPBEXstdDataEmph 10 7" xfId="44597"/>
    <cellStyle name="SAPBEXstdDataEmph 10 8" xfId="49958"/>
    <cellStyle name="SAPBEXstdDataEmph 11" xfId="44598"/>
    <cellStyle name="SAPBEXstdDataEmph 12" xfId="44599"/>
    <cellStyle name="SAPBEXstdDataEmph 13" xfId="44600"/>
    <cellStyle name="SAPBEXstdDataEmph 14" xfId="44601"/>
    <cellStyle name="SAPBEXstdDataEmph 15" xfId="44602"/>
    <cellStyle name="SAPBEXstdDataEmph 16" xfId="44603"/>
    <cellStyle name="SAPBEXstdDataEmph 17" xfId="44604"/>
    <cellStyle name="SAPBEXstdDataEmph 18" xfId="44605"/>
    <cellStyle name="SAPBEXstdDataEmph 19" xfId="44606"/>
    <cellStyle name="SAPBEXstdDataEmph 2" xfId="448"/>
    <cellStyle name="SAPBEXstdDataEmph 2 10" xfId="44607"/>
    <cellStyle name="SAPBEXstdDataEmph 2 11" xfId="44608"/>
    <cellStyle name="SAPBEXstdDataEmph 2 12" xfId="44609"/>
    <cellStyle name="SAPBEXstdDataEmph 2 13" xfId="44610"/>
    <cellStyle name="SAPBEXstdDataEmph 2 14" xfId="44611"/>
    <cellStyle name="SAPBEXstdDataEmph 2 15" xfId="44612"/>
    <cellStyle name="SAPBEXstdDataEmph 2 16" xfId="44613"/>
    <cellStyle name="SAPBEXstdDataEmph 2 17" xfId="44614"/>
    <cellStyle name="SAPBEXstdDataEmph 2 18" xfId="44615"/>
    <cellStyle name="SAPBEXstdDataEmph 2 19" xfId="44616"/>
    <cellStyle name="SAPBEXstdDataEmph 2 2" xfId="558"/>
    <cellStyle name="SAPBEXstdDataEmph 2 2 10" xfId="44617"/>
    <cellStyle name="SAPBEXstdDataEmph 2 2 11" xfId="44618"/>
    <cellStyle name="SAPBEXstdDataEmph 2 2 12" xfId="44619"/>
    <cellStyle name="SAPBEXstdDataEmph 2 2 13" xfId="44620"/>
    <cellStyle name="SAPBEXstdDataEmph 2 2 14" xfId="44621"/>
    <cellStyle name="SAPBEXstdDataEmph 2 2 15" xfId="44622"/>
    <cellStyle name="SAPBEXstdDataEmph 2 2 16" xfId="44623"/>
    <cellStyle name="SAPBEXstdDataEmph 2 2 17" xfId="44624"/>
    <cellStyle name="SAPBEXstdDataEmph 2 2 18" xfId="44625"/>
    <cellStyle name="SAPBEXstdDataEmph 2 2 19" xfId="44626"/>
    <cellStyle name="SAPBEXstdDataEmph 2 2 2" xfId="1220"/>
    <cellStyle name="SAPBEXstdDataEmph 2 2 2 10" xfId="44627"/>
    <cellStyle name="SAPBEXstdDataEmph 2 2 2 11" xfId="44628"/>
    <cellStyle name="SAPBEXstdDataEmph 2 2 2 12" xfId="44629"/>
    <cellStyle name="SAPBEXstdDataEmph 2 2 2 13" xfId="44630"/>
    <cellStyle name="SAPBEXstdDataEmph 2 2 2 14" xfId="44631"/>
    <cellStyle name="SAPBEXstdDataEmph 2 2 2 15" xfId="44632"/>
    <cellStyle name="SAPBEXstdDataEmph 2 2 2 16" xfId="44633"/>
    <cellStyle name="SAPBEXstdDataEmph 2 2 2 17" xfId="44634"/>
    <cellStyle name="SAPBEXstdDataEmph 2 2 2 18" xfId="44635"/>
    <cellStyle name="SAPBEXstdDataEmph 2 2 2 19" xfId="44636"/>
    <cellStyle name="SAPBEXstdDataEmph 2 2 2 2" xfId="2274"/>
    <cellStyle name="SAPBEXstdDataEmph 2 2 2 2 2" xfId="17193"/>
    <cellStyle name="SAPBEXstdDataEmph 2 2 2 2 2 2" xfId="17194"/>
    <cellStyle name="SAPBEXstdDataEmph 2 2 2 2 2 2 2" xfId="17195"/>
    <cellStyle name="SAPBEXstdDataEmph 2 2 2 2 2 2 2 2" xfId="17196"/>
    <cellStyle name="SAPBEXstdDataEmph 2 2 2 2 2 2 3" xfId="17197"/>
    <cellStyle name="SAPBEXstdDataEmph 2 2 2 2 2 3" xfId="17198"/>
    <cellStyle name="SAPBEXstdDataEmph 2 2 2 2 2 3 2" xfId="17199"/>
    <cellStyle name="SAPBEXstdDataEmph 2 2 2 2 2 3 2 2" xfId="17200"/>
    <cellStyle name="SAPBEXstdDataEmph 2 2 2 2 2 4" xfId="17201"/>
    <cellStyle name="SAPBEXstdDataEmph 2 2 2 2 2 4 2" xfId="17202"/>
    <cellStyle name="SAPBEXstdDataEmph 2 2 2 2 3" xfId="17203"/>
    <cellStyle name="SAPBEXstdDataEmph 2 2 2 2 3 2" xfId="17204"/>
    <cellStyle name="SAPBEXstdDataEmph 2 2 2 2 3 2 2" xfId="17205"/>
    <cellStyle name="SAPBEXstdDataEmph 2 2 2 2 3 3" xfId="17206"/>
    <cellStyle name="SAPBEXstdDataEmph 2 2 2 2 4" xfId="17207"/>
    <cellStyle name="SAPBEXstdDataEmph 2 2 2 2 4 2" xfId="17208"/>
    <cellStyle name="SAPBEXstdDataEmph 2 2 2 2 4 2 2" xfId="17209"/>
    <cellStyle name="SAPBEXstdDataEmph 2 2 2 2 5" xfId="17210"/>
    <cellStyle name="SAPBEXstdDataEmph 2 2 2 2 5 2" xfId="17211"/>
    <cellStyle name="SAPBEXstdDataEmph 2 2 2 2 6" xfId="44637"/>
    <cellStyle name="SAPBEXstdDataEmph 2 2 2 2 7" xfId="44638"/>
    <cellStyle name="SAPBEXstdDataEmph 2 2 2 2 8" xfId="49961"/>
    <cellStyle name="SAPBEXstdDataEmph 2 2 2 20" xfId="44639"/>
    <cellStyle name="SAPBEXstdDataEmph 2 2 2 21" xfId="44640"/>
    <cellStyle name="SAPBEXstdDataEmph 2 2 2 22" xfId="44641"/>
    <cellStyle name="SAPBEXstdDataEmph 2 2 2 23" xfId="44642"/>
    <cellStyle name="SAPBEXstdDataEmph 2 2 2 24" xfId="44643"/>
    <cellStyle name="SAPBEXstdDataEmph 2 2 2 25" xfId="44644"/>
    <cellStyle name="SAPBEXstdDataEmph 2 2 2 26" xfId="44645"/>
    <cellStyle name="SAPBEXstdDataEmph 2 2 2 27" xfId="44646"/>
    <cellStyle name="SAPBEXstdDataEmph 2 2 2 28" xfId="48825"/>
    <cellStyle name="SAPBEXstdDataEmph 2 2 2 29" xfId="49444"/>
    <cellStyle name="SAPBEXstdDataEmph 2 2 2 3" xfId="44647"/>
    <cellStyle name="SAPBEXstdDataEmph 2 2 2 4" xfId="44648"/>
    <cellStyle name="SAPBEXstdDataEmph 2 2 2 5" xfId="44649"/>
    <cellStyle name="SAPBEXstdDataEmph 2 2 2 6" xfId="44650"/>
    <cellStyle name="SAPBEXstdDataEmph 2 2 2 7" xfId="44651"/>
    <cellStyle name="SAPBEXstdDataEmph 2 2 2 8" xfId="44652"/>
    <cellStyle name="SAPBEXstdDataEmph 2 2 2 9" xfId="44653"/>
    <cellStyle name="SAPBEXstdDataEmph 2 2 20" xfId="44654"/>
    <cellStyle name="SAPBEXstdDataEmph 2 2 21" xfId="44655"/>
    <cellStyle name="SAPBEXstdDataEmph 2 2 22" xfId="44656"/>
    <cellStyle name="SAPBEXstdDataEmph 2 2 23" xfId="44657"/>
    <cellStyle name="SAPBEXstdDataEmph 2 2 24" xfId="44658"/>
    <cellStyle name="SAPBEXstdDataEmph 2 2 25" xfId="44659"/>
    <cellStyle name="SAPBEXstdDataEmph 2 2 26" xfId="44660"/>
    <cellStyle name="SAPBEXstdDataEmph 2 2 27" xfId="44661"/>
    <cellStyle name="SAPBEXstdDataEmph 2 2 28" xfId="44662"/>
    <cellStyle name="SAPBEXstdDataEmph 2 2 29" xfId="44663"/>
    <cellStyle name="SAPBEXstdDataEmph 2 2 3" xfId="1221"/>
    <cellStyle name="SAPBEXstdDataEmph 2 2 3 10" xfId="44664"/>
    <cellStyle name="SAPBEXstdDataEmph 2 2 3 11" xfId="44665"/>
    <cellStyle name="SAPBEXstdDataEmph 2 2 3 12" xfId="44666"/>
    <cellStyle name="SAPBEXstdDataEmph 2 2 3 13" xfId="44667"/>
    <cellStyle name="SAPBEXstdDataEmph 2 2 3 14" xfId="44668"/>
    <cellStyle name="SAPBEXstdDataEmph 2 2 3 15" xfId="44669"/>
    <cellStyle name="SAPBEXstdDataEmph 2 2 3 16" xfId="44670"/>
    <cellStyle name="SAPBEXstdDataEmph 2 2 3 17" xfId="44671"/>
    <cellStyle name="SAPBEXstdDataEmph 2 2 3 18" xfId="44672"/>
    <cellStyle name="SAPBEXstdDataEmph 2 2 3 19" xfId="44673"/>
    <cellStyle name="SAPBEXstdDataEmph 2 2 3 2" xfId="2275"/>
    <cellStyle name="SAPBEXstdDataEmph 2 2 3 2 2" xfId="17212"/>
    <cellStyle name="SAPBEXstdDataEmph 2 2 3 2 2 2" xfId="17213"/>
    <cellStyle name="SAPBEXstdDataEmph 2 2 3 2 2 2 2" xfId="17214"/>
    <cellStyle name="SAPBEXstdDataEmph 2 2 3 2 2 2 2 2" xfId="17215"/>
    <cellStyle name="SAPBEXstdDataEmph 2 2 3 2 2 2 3" xfId="17216"/>
    <cellStyle name="SAPBEXstdDataEmph 2 2 3 2 2 3" xfId="17217"/>
    <cellStyle name="SAPBEXstdDataEmph 2 2 3 2 2 3 2" xfId="17218"/>
    <cellStyle name="SAPBEXstdDataEmph 2 2 3 2 2 3 2 2" xfId="17219"/>
    <cellStyle name="SAPBEXstdDataEmph 2 2 3 2 2 4" xfId="17220"/>
    <cellStyle name="SAPBEXstdDataEmph 2 2 3 2 2 4 2" xfId="17221"/>
    <cellStyle name="SAPBEXstdDataEmph 2 2 3 2 3" xfId="17222"/>
    <cellStyle name="SAPBEXstdDataEmph 2 2 3 2 3 2" xfId="17223"/>
    <cellStyle name="SAPBEXstdDataEmph 2 2 3 2 3 2 2" xfId="17224"/>
    <cellStyle name="SAPBEXstdDataEmph 2 2 3 2 3 3" xfId="17225"/>
    <cellStyle name="SAPBEXstdDataEmph 2 2 3 2 4" xfId="17226"/>
    <cellStyle name="SAPBEXstdDataEmph 2 2 3 2 4 2" xfId="17227"/>
    <cellStyle name="SAPBEXstdDataEmph 2 2 3 2 4 2 2" xfId="17228"/>
    <cellStyle name="SAPBEXstdDataEmph 2 2 3 2 5" xfId="17229"/>
    <cellStyle name="SAPBEXstdDataEmph 2 2 3 2 5 2" xfId="17230"/>
    <cellStyle name="SAPBEXstdDataEmph 2 2 3 2 6" xfId="44674"/>
    <cellStyle name="SAPBEXstdDataEmph 2 2 3 2 7" xfId="44675"/>
    <cellStyle name="SAPBEXstdDataEmph 2 2 3 2 8" xfId="49962"/>
    <cellStyle name="SAPBEXstdDataEmph 2 2 3 20" xfId="44676"/>
    <cellStyle name="SAPBEXstdDataEmph 2 2 3 21" xfId="44677"/>
    <cellStyle name="SAPBEXstdDataEmph 2 2 3 22" xfId="44678"/>
    <cellStyle name="SAPBEXstdDataEmph 2 2 3 23" xfId="44679"/>
    <cellStyle name="SAPBEXstdDataEmph 2 2 3 24" xfId="44680"/>
    <cellStyle name="SAPBEXstdDataEmph 2 2 3 25" xfId="44681"/>
    <cellStyle name="SAPBEXstdDataEmph 2 2 3 26" xfId="44682"/>
    <cellStyle name="SAPBEXstdDataEmph 2 2 3 27" xfId="44683"/>
    <cellStyle name="SAPBEXstdDataEmph 2 2 3 28" xfId="48826"/>
    <cellStyle name="SAPBEXstdDataEmph 2 2 3 29" xfId="49445"/>
    <cellStyle name="SAPBEXstdDataEmph 2 2 3 3" xfId="44684"/>
    <cellStyle name="SAPBEXstdDataEmph 2 2 3 4" xfId="44685"/>
    <cellStyle name="SAPBEXstdDataEmph 2 2 3 5" xfId="44686"/>
    <cellStyle name="SAPBEXstdDataEmph 2 2 3 6" xfId="44687"/>
    <cellStyle name="SAPBEXstdDataEmph 2 2 3 7" xfId="44688"/>
    <cellStyle name="SAPBEXstdDataEmph 2 2 3 8" xfId="44689"/>
    <cellStyle name="SAPBEXstdDataEmph 2 2 3 9" xfId="44690"/>
    <cellStyle name="SAPBEXstdDataEmph 2 2 30" xfId="44691"/>
    <cellStyle name="SAPBEXstdDataEmph 2 2 31" xfId="44692"/>
    <cellStyle name="SAPBEXstdDataEmph 2 2 32" xfId="44693"/>
    <cellStyle name="SAPBEXstdDataEmph 2 2 33" xfId="48827"/>
    <cellStyle name="SAPBEXstdDataEmph 2 2 34" xfId="49443"/>
    <cellStyle name="SAPBEXstdDataEmph 2 2 4" xfId="1222"/>
    <cellStyle name="SAPBEXstdDataEmph 2 2 4 10" xfId="44694"/>
    <cellStyle name="SAPBEXstdDataEmph 2 2 4 11" xfId="44695"/>
    <cellStyle name="SAPBEXstdDataEmph 2 2 4 12" xfId="44696"/>
    <cellStyle name="SAPBEXstdDataEmph 2 2 4 13" xfId="44697"/>
    <cellStyle name="SAPBEXstdDataEmph 2 2 4 14" xfId="44698"/>
    <cellStyle name="SAPBEXstdDataEmph 2 2 4 15" xfId="44699"/>
    <cellStyle name="SAPBEXstdDataEmph 2 2 4 16" xfId="44700"/>
    <cellStyle name="SAPBEXstdDataEmph 2 2 4 17" xfId="44701"/>
    <cellStyle name="SAPBEXstdDataEmph 2 2 4 18" xfId="44702"/>
    <cellStyle name="SAPBEXstdDataEmph 2 2 4 19" xfId="44703"/>
    <cellStyle name="SAPBEXstdDataEmph 2 2 4 2" xfId="2276"/>
    <cellStyle name="SAPBEXstdDataEmph 2 2 4 2 2" xfId="17231"/>
    <cellStyle name="SAPBEXstdDataEmph 2 2 4 2 2 2" xfId="17232"/>
    <cellStyle name="SAPBEXstdDataEmph 2 2 4 2 2 2 2" xfId="17233"/>
    <cellStyle name="SAPBEXstdDataEmph 2 2 4 2 2 2 2 2" xfId="17234"/>
    <cellStyle name="SAPBEXstdDataEmph 2 2 4 2 2 2 3" xfId="17235"/>
    <cellStyle name="SAPBEXstdDataEmph 2 2 4 2 2 3" xfId="17236"/>
    <cellStyle name="SAPBEXstdDataEmph 2 2 4 2 2 3 2" xfId="17237"/>
    <cellStyle name="SAPBEXstdDataEmph 2 2 4 2 2 3 2 2" xfId="17238"/>
    <cellStyle name="SAPBEXstdDataEmph 2 2 4 2 2 4" xfId="17239"/>
    <cellStyle name="SAPBEXstdDataEmph 2 2 4 2 2 4 2" xfId="17240"/>
    <cellStyle name="SAPBEXstdDataEmph 2 2 4 2 3" xfId="17241"/>
    <cellStyle name="SAPBEXstdDataEmph 2 2 4 2 3 2" xfId="17242"/>
    <cellStyle name="SAPBEXstdDataEmph 2 2 4 2 3 2 2" xfId="17243"/>
    <cellStyle name="SAPBEXstdDataEmph 2 2 4 2 3 3" xfId="17244"/>
    <cellStyle name="SAPBEXstdDataEmph 2 2 4 2 4" xfId="17245"/>
    <cellStyle name="SAPBEXstdDataEmph 2 2 4 2 4 2" xfId="17246"/>
    <cellStyle name="SAPBEXstdDataEmph 2 2 4 2 4 2 2" xfId="17247"/>
    <cellStyle name="SAPBEXstdDataEmph 2 2 4 2 5" xfId="17248"/>
    <cellStyle name="SAPBEXstdDataEmph 2 2 4 2 5 2" xfId="17249"/>
    <cellStyle name="SAPBEXstdDataEmph 2 2 4 2 6" xfId="44704"/>
    <cellStyle name="SAPBEXstdDataEmph 2 2 4 2 7" xfId="44705"/>
    <cellStyle name="SAPBEXstdDataEmph 2 2 4 2 8" xfId="49963"/>
    <cellStyle name="SAPBEXstdDataEmph 2 2 4 20" xfId="44706"/>
    <cellStyle name="SAPBEXstdDataEmph 2 2 4 21" xfId="44707"/>
    <cellStyle name="SAPBEXstdDataEmph 2 2 4 22" xfId="44708"/>
    <cellStyle name="SAPBEXstdDataEmph 2 2 4 23" xfId="44709"/>
    <cellStyle name="SAPBEXstdDataEmph 2 2 4 24" xfId="44710"/>
    <cellStyle name="SAPBEXstdDataEmph 2 2 4 25" xfId="44711"/>
    <cellStyle name="SAPBEXstdDataEmph 2 2 4 26" xfId="44712"/>
    <cellStyle name="SAPBEXstdDataEmph 2 2 4 27" xfId="44713"/>
    <cellStyle name="SAPBEXstdDataEmph 2 2 4 28" xfId="48828"/>
    <cellStyle name="SAPBEXstdDataEmph 2 2 4 29" xfId="49446"/>
    <cellStyle name="SAPBEXstdDataEmph 2 2 4 3" xfId="44714"/>
    <cellStyle name="SAPBEXstdDataEmph 2 2 4 4" xfId="44715"/>
    <cellStyle name="SAPBEXstdDataEmph 2 2 4 5" xfId="44716"/>
    <cellStyle name="SAPBEXstdDataEmph 2 2 4 6" xfId="44717"/>
    <cellStyle name="SAPBEXstdDataEmph 2 2 4 7" xfId="44718"/>
    <cellStyle name="SAPBEXstdDataEmph 2 2 4 8" xfId="44719"/>
    <cellStyle name="SAPBEXstdDataEmph 2 2 4 9" xfId="44720"/>
    <cellStyle name="SAPBEXstdDataEmph 2 2 5" xfId="1223"/>
    <cellStyle name="SAPBEXstdDataEmph 2 2 5 10" xfId="44721"/>
    <cellStyle name="SAPBEXstdDataEmph 2 2 5 11" xfId="44722"/>
    <cellStyle name="SAPBEXstdDataEmph 2 2 5 12" xfId="44723"/>
    <cellStyle name="SAPBEXstdDataEmph 2 2 5 13" xfId="44724"/>
    <cellStyle name="SAPBEXstdDataEmph 2 2 5 14" xfId="44725"/>
    <cellStyle name="SAPBEXstdDataEmph 2 2 5 15" xfId="44726"/>
    <cellStyle name="SAPBEXstdDataEmph 2 2 5 16" xfId="44727"/>
    <cellStyle name="SAPBEXstdDataEmph 2 2 5 17" xfId="44728"/>
    <cellStyle name="SAPBEXstdDataEmph 2 2 5 18" xfId="44729"/>
    <cellStyle name="SAPBEXstdDataEmph 2 2 5 19" xfId="44730"/>
    <cellStyle name="SAPBEXstdDataEmph 2 2 5 2" xfId="2277"/>
    <cellStyle name="SAPBEXstdDataEmph 2 2 5 2 2" xfId="17250"/>
    <cellStyle name="SAPBEXstdDataEmph 2 2 5 2 2 2" xfId="17251"/>
    <cellStyle name="SAPBEXstdDataEmph 2 2 5 2 2 2 2" xfId="17252"/>
    <cellStyle name="SAPBEXstdDataEmph 2 2 5 2 2 2 2 2" xfId="17253"/>
    <cellStyle name="SAPBEXstdDataEmph 2 2 5 2 2 2 3" xfId="17254"/>
    <cellStyle name="SAPBEXstdDataEmph 2 2 5 2 2 3" xfId="17255"/>
    <cellStyle name="SAPBEXstdDataEmph 2 2 5 2 2 3 2" xfId="17256"/>
    <cellStyle name="SAPBEXstdDataEmph 2 2 5 2 2 3 2 2" xfId="17257"/>
    <cellStyle name="SAPBEXstdDataEmph 2 2 5 2 2 4" xfId="17258"/>
    <cellStyle name="SAPBEXstdDataEmph 2 2 5 2 2 4 2" xfId="17259"/>
    <cellStyle name="SAPBEXstdDataEmph 2 2 5 2 3" xfId="17260"/>
    <cellStyle name="SAPBEXstdDataEmph 2 2 5 2 3 2" xfId="17261"/>
    <cellStyle name="SAPBEXstdDataEmph 2 2 5 2 3 2 2" xfId="17262"/>
    <cellStyle name="SAPBEXstdDataEmph 2 2 5 2 3 3" xfId="17263"/>
    <cellStyle name="SAPBEXstdDataEmph 2 2 5 2 4" xfId="17264"/>
    <cellStyle name="SAPBEXstdDataEmph 2 2 5 2 4 2" xfId="17265"/>
    <cellStyle name="SAPBEXstdDataEmph 2 2 5 2 4 2 2" xfId="17266"/>
    <cellStyle name="SAPBEXstdDataEmph 2 2 5 2 5" xfId="17267"/>
    <cellStyle name="SAPBEXstdDataEmph 2 2 5 2 5 2" xfId="17268"/>
    <cellStyle name="SAPBEXstdDataEmph 2 2 5 2 6" xfId="44731"/>
    <cellStyle name="SAPBEXstdDataEmph 2 2 5 2 7" xfId="44732"/>
    <cellStyle name="SAPBEXstdDataEmph 2 2 5 2 8" xfId="49964"/>
    <cellStyle name="SAPBEXstdDataEmph 2 2 5 20" xfId="44733"/>
    <cellStyle name="SAPBEXstdDataEmph 2 2 5 21" xfId="44734"/>
    <cellStyle name="SAPBEXstdDataEmph 2 2 5 22" xfId="44735"/>
    <cellStyle name="SAPBEXstdDataEmph 2 2 5 23" xfId="44736"/>
    <cellStyle name="SAPBEXstdDataEmph 2 2 5 24" xfId="44737"/>
    <cellStyle name="SAPBEXstdDataEmph 2 2 5 25" xfId="44738"/>
    <cellStyle name="SAPBEXstdDataEmph 2 2 5 26" xfId="44739"/>
    <cellStyle name="SAPBEXstdDataEmph 2 2 5 27" xfId="44740"/>
    <cellStyle name="SAPBEXstdDataEmph 2 2 5 28" xfId="48829"/>
    <cellStyle name="SAPBEXstdDataEmph 2 2 5 29" xfId="49447"/>
    <cellStyle name="SAPBEXstdDataEmph 2 2 5 3" xfId="44741"/>
    <cellStyle name="SAPBEXstdDataEmph 2 2 5 4" xfId="44742"/>
    <cellStyle name="SAPBEXstdDataEmph 2 2 5 5" xfId="44743"/>
    <cellStyle name="SAPBEXstdDataEmph 2 2 5 6" xfId="44744"/>
    <cellStyle name="SAPBEXstdDataEmph 2 2 5 7" xfId="44745"/>
    <cellStyle name="SAPBEXstdDataEmph 2 2 5 8" xfId="44746"/>
    <cellStyle name="SAPBEXstdDataEmph 2 2 5 9" xfId="44747"/>
    <cellStyle name="SAPBEXstdDataEmph 2 2 6" xfId="1224"/>
    <cellStyle name="SAPBEXstdDataEmph 2 2 6 10" xfId="44748"/>
    <cellStyle name="SAPBEXstdDataEmph 2 2 6 11" xfId="44749"/>
    <cellStyle name="SAPBEXstdDataEmph 2 2 6 12" xfId="44750"/>
    <cellStyle name="SAPBEXstdDataEmph 2 2 6 13" xfId="44751"/>
    <cellStyle name="SAPBEXstdDataEmph 2 2 6 14" xfId="44752"/>
    <cellStyle name="SAPBEXstdDataEmph 2 2 6 15" xfId="44753"/>
    <cellStyle name="SAPBEXstdDataEmph 2 2 6 16" xfId="44754"/>
    <cellStyle name="SAPBEXstdDataEmph 2 2 6 17" xfId="44755"/>
    <cellStyle name="SAPBEXstdDataEmph 2 2 6 18" xfId="44756"/>
    <cellStyle name="SAPBEXstdDataEmph 2 2 6 19" xfId="44757"/>
    <cellStyle name="SAPBEXstdDataEmph 2 2 6 2" xfId="2278"/>
    <cellStyle name="SAPBEXstdDataEmph 2 2 6 2 2" xfId="17269"/>
    <cellStyle name="SAPBEXstdDataEmph 2 2 6 2 2 2" xfId="17270"/>
    <cellStyle name="SAPBEXstdDataEmph 2 2 6 2 2 2 2" xfId="17271"/>
    <cellStyle name="SAPBEXstdDataEmph 2 2 6 2 2 2 2 2" xfId="17272"/>
    <cellStyle name="SAPBEXstdDataEmph 2 2 6 2 2 2 3" xfId="17273"/>
    <cellStyle name="SAPBEXstdDataEmph 2 2 6 2 2 3" xfId="17274"/>
    <cellStyle name="SAPBEXstdDataEmph 2 2 6 2 2 3 2" xfId="17275"/>
    <cellStyle name="SAPBEXstdDataEmph 2 2 6 2 2 3 2 2" xfId="17276"/>
    <cellStyle name="SAPBEXstdDataEmph 2 2 6 2 2 4" xfId="17277"/>
    <cellStyle name="SAPBEXstdDataEmph 2 2 6 2 2 4 2" xfId="17278"/>
    <cellStyle name="SAPBEXstdDataEmph 2 2 6 2 3" xfId="17279"/>
    <cellStyle name="SAPBEXstdDataEmph 2 2 6 2 3 2" xfId="17280"/>
    <cellStyle name="SAPBEXstdDataEmph 2 2 6 2 3 2 2" xfId="17281"/>
    <cellStyle name="SAPBEXstdDataEmph 2 2 6 2 3 3" xfId="17282"/>
    <cellStyle name="SAPBEXstdDataEmph 2 2 6 2 4" xfId="17283"/>
    <cellStyle name="SAPBEXstdDataEmph 2 2 6 2 4 2" xfId="17284"/>
    <cellStyle name="SAPBEXstdDataEmph 2 2 6 2 4 2 2" xfId="17285"/>
    <cellStyle name="SAPBEXstdDataEmph 2 2 6 2 5" xfId="17286"/>
    <cellStyle name="SAPBEXstdDataEmph 2 2 6 2 5 2" xfId="17287"/>
    <cellStyle name="SAPBEXstdDataEmph 2 2 6 2 6" xfId="44758"/>
    <cellStyle name="SAPBEXstdDataEmph 2 2 6 2 7" xfId="44759"/>
    <cellStyle name="SAPBEXstdDataEmph 2 2 6 2 8" xfId="49965"/>
    <cellStyle name="SAPBEXstdDataEmph 2 2 6 20" xfId="44760"/>
    <cellStyle name="SAPBEXstdDataEmph 2 2 6 21" xfId="44761"/>
    <cellStyle name="SAPBEXstdDataEmph 2 2 6 22" xfId="44762"/>
    <cellStyle name="SAPBEXstdDataEmph 2 2 6 23" xfId="44763"/>
    <cellStyle name="SAPBEXstdDataEmph 2 2 6 24" xfId="44764"/>
    <cellStyle name="SAPBEXstdDataEmph 2 2 6 25" xfId="44765"/>
    <cellStyle name="SAPBEXstdDataEmph 2 2 6 26" xfId="44766"/>
    <cellStyle name="SAPBEXstdDataEmph 2 2 6 27" xfId="44767"/>
    <cellStyle name="SAPBEXstdDataEmph 2 2 6 28" xfId="48830"/>
    <cellStyle name="SAPBEXstdDataEmph 2 2 6 29" xfId="49448"/>
    <cellStyle name="SAPBEXstdDataEmph 2 2 6 3" xfId="44768"/>
    <cellStyle name="SAPBEXstdDataEmph 2 2 6 4" xfId="44769"/>
    <cellStyle name="SAPBEXstdDataEmph 2 2 6 5" xfId="44770"/>
    <cellStyle name="SAPBEXstdDataEmph 2 2 6 6" xfId="44771"/>
    <cellStyle name="SAPBEXstdDataEmph 2 2 6 7" xfId="44772"/>
    <cellStyle name="SAPBEXstdDataEmph 2 2 6 8" xfId="44773"/>
    <cellStyle name="SAPBEXstdDataEmph 2 2 6 9" xfId="44774"/>
    <cellStyle name="SAPBEXstdDataEmph 2 2 7" xfId="2279"/>
    <cellStyle name="SAPBEXstdDataEmph 2 2 7 2" xfId="17288"/>
    <cellStyle name="SAPBEXstdDataEmph 2 2 7 2 2" xfId="17289"/>
    <cellStyle name="SAPBEXstdDataEmph 2 2 7 2 2 2" xfId="17290"/>
    <cellStyle name="SAPBEXstdDataEmph 2 2 7 2 2 2 2" xfId="17291"/>
    <cellStyle name="SAPBEXstdDataEmph 2 2 7 2 2 3" xfId="17292"/>
    <cellStyle name="SAPBEXstdDataEmph 2 2 7 2 3" xfId="17293"/>
    <cellStyle name="SAPBEXstdDataEmph 2 2 7 2 3 2" xfId="17294"/>
    <cellStyle name="SAPBEXstdDataEmph 2 2 7 2 3 2 2" xfId="17295"/>
    <cellStyle name="SAPBEXstdDataEmph 2 2 7 2 4" xfId="17296"/>
    <cellStyle name="SAPBEXstdDataEmph 2 2 7 2 4 2" xfId="17297"/>
    <cellStyle name="SAPBEXstdDataEmph 2 2 7 3" xfId="17298"/>
    <cellStyle name="SAPBEXstdDataEmph 2 2 7 3 2" xfId="17299"/>
    <cellStyle name="SAPBEXstdDataEmph 2 2 7 3 2 2" xfId="17300"/>
    <cellStyle name="SAPBEXstdDataEmph 2 2 7 3 3" xfId="17301"/>
    <cellStyle name="SAPBEXstdDataEmph 2 2 7 4" xfId="17302"/>
    <cellStyle name="SAPBEXstdDataEmph 2 2 7 4 2" xfId="17303"/>
    <cellStyle name="SAPBEXstdDataEmph 2 2 7 4 2 2" xfId="17304"/>
    <cellStyle name="SAPBEXstdDataEmph 2 2 7 5" xfId="17305"/>
    <cellStyle name="SAPBEXstdDataEmph 2 2 7 5 2" xfId="17306"/>
    <cellStyle name="SAPBEXstdDataEmph 2 2 7 6" xfId="44775"/>
    <cellStyle name="SAPBEXstdDataEmph 2 2 7 7" xfId="44776"/>
    <cellStyle name="SAPBEXstdDataEmph 2 2 7 8" xfId="49960"/>
    <cellStyle name="SAPBEXstdDataEmph 2 2 8" xfId="44777"/>
    <cellStyle name="SAPBEXstdDataEmph 2 2 9" xfId="44778"/>
    <cellStyle name="SAPBEXstdDataEmph 2 20" xfId="44779"/>
    <cellStyle name="SAPBEXstdDataEmph 2 21" xfId="44780"/>
    <cellStyle name="SAPBEXstdDataEmph 2 22" xfId="44781"/>
    <cellStyle name="SAPBEXstdDataEmph 2 23" xfId="44782"/>
    <cellStyle name="SAPBEXstdDataEmph 2 24" xfId="44783"/>
    <cellStyle name="SAPBEXstdDataEmph 2 25" xfId="44784"/>
    <cellStyle name="SAPBEXstdDataEmph 2 26" xfId="44785"/>
    <cellStyle name="SAPBEXstdDataEmph 2 27" xfId="44786"/>
    <cellStyle name="SAPBEXstdDataEmph 2 28" xfId="44787"/>
    <cellStyle name="SAPBEXstdDataEmph 2 29" xfId="44788"/>
    <cellStyle name="SAPBEXstdDataEmph 2 3" xfId="1225"/>
    <cellStyle name="SAPBEXstdDataEmph 2 3 10" xfId="44789"/>
    <cellStyle name="SAPBEXstdDataEmph 2 3 11" xfId="44790"/>
    <cellStyle name="SAPBEXstdDataEmph 2 3 12" xfId="44791"/>
    <cellStyle name="SAPBEXstdDataEmph 2 3 13" xfId="44792"/>
    <cellStyle name="SAPBEXstdDataEmph 2 3 14" xfId="44793"/>
    <cellStyle name="SAPBEXstdDataEmph 2 3 15" xfId="44794"/>
    <cellStyle name="SAPBEXstdDataEmph 2 3 16" xfId="44795"/>
    <cellStyle name="SAPBEXstdDataEmph 2 3 17" xfId="44796"/>
    <cellStyle name="SAPBEXstdDataEmph 2 3 18" xfId="44797"/>
    <cellStyle name="SAPBEXstdDataEmph 2 3 19" xfId="44798"/>
    <cellStyle name="SAPBEXstdDataEmph 2 3 2" xfId="2280"/>
    <cellStyle name="SAPBEXstdDataEmph 2 3 2 2" xfId="17307"/>
    <cellStyle name="SAPBEXstdDataEmph 2 3 2 2 2" xfId="17308"/>
    <cellStyle name="SAPBEXstdDataEmph 2 3 2 2 2 2" xfId="17309"/>
    <cellStyle name="SAPBEXstdDataEmph 2 3 2 2 2 2 2" xfId="17310"/>
    <cellStyle name="SAPBEXstdDataEmph 2 3 2 2 2 3" xfId="17311"/>
    <cellStyle name="SAPBEXstdDataEmph 2 3 2 2 3" xfId="17312"/>
    <cellStyle name="SAPBEXstdDataEmph 2 3 2 2 3 2" xfId="17313"/>
    <cellStyle name="SAPBEXstdDataEmph 2 3 2 2 3 2 2" xfId="17314"/>
    <cellStyle name="SAPBEXstdDataEmph 2 3 2 2 4" xfId="17315"/>
    <cellStyle name="SAPBEXstdDataEmph 2 3 2 2 4 2" xfId="17316"/>
    <cellStyle name="SAPBEXstdDataEmph 2 3 2 3" xfId="17317"/>
    <cellStyle name="SAPBEXstdDataEmph 2 3 2 3 2" xfId="17318"/>
    <cellStyle name="SAPBEXstdDataEmph 2 3 2 3 2 2" xfId="17319"/>
    <cellStyle name="SAPBEXstdDataEmph 2 3 2 3 3" xfId="17320"/>
    <cellStyle name="SAPBEXstdDataEmph 2 3 2 4" xfId="17321"/>
    <cellStyle name="SAPBEXstdDataEmph 2 3 2 4 2" xfId="17322"/>
    <cellStyle name="SAPBEXstdDataEmph 2 3 2 4 2 2" xfId="17323"/>
    <cellStyle name="SAPBEXstdDataEmph 2 3 2 5" xfId="17324"/>
    <cellStyle name="SAPBEXstdDataEmph 2 3 2 5 2" xfId="17325"/>
    <cellStyle name="SAPBEXstdDataEmph 2 3 2 6" xfId="44799"/>
    <cellStyle name="SAPBEXstdDataEmph 2 3 2 7" xfId="44800"/>
    <cellStyle name="SAPBEXstdDataEmph 2 3 2 8" xfId="49966"/>
    <cellStyle name="SAPBEXstdDataEmph 2 3 20" xfId="44801"/>
    <cellStyle name="SAPBEXstdDataEmph 2 3 21" xfId="44802"/>
    <cellStyle name="SAPBEXstdDataEmph 2 3 22" xfId="44803"/>
    <cellStyle name="SAPBEXstdDataEmph 2 3 23" xfId="44804"/>
    <cellStyle name="SAPBEXstdDataEmph 2 3 24" xfId="44805"/>
    <cellStyle name="SAPBEXstdDataEmph 2 3 25" xfId="44806"/>
    <cellStyle name="SAPBEXstdDataEmph 2 3 26" xfId="44807"/>
    <cellStyle name="SAPBEXstdDataEmph 2 3 27" xfId="44808"/>
    <cellStyle name="SAPBEXstdDataEmph 2 3 28" xfId="48831"/>
    <cellStyle name="SAPBEXstdDataEmph 2 3 29" xfId="49449"/>
    <cellStyle name="SAPBEXstdDataEmph 2 3 3" xfId="44809"/>
    <cellStyle name="SAPBEXstdDataEmph 2 3 4" xfId="44810"/>
    <cellStyle name="SAPBEXstdDataEmph 2 3 5" xfId="44811"/>
    <cellStyle name="SAPBEXstdDataEmph 2 3 6" xfId="44812"/>
    <cellStyle name="SAPBEXstdDataEmph 2 3 7" xfId="44813"/>
    <cellStyle name="SAPBEXstdDataEmph 2 3 8" xfId="44814"/>
    <cellStyle name="SAPBEXstdDataEmph 2 3 9" xfId="44815"/>
    <cellStyle name="SAPBEXstdDataEmph 2 30" xfId="44816"/>
    <cellStyle name="SAPBEXstdDataEmph 2 31" xfId="44817"/>
    <cellStyle name="SAPBEXstdDataEmph 2 32" xfId="44818"/>
    <cellStyle name="SAPBEXstdDataEmph 2 33" xfId="48832"/>
    <cellStyle name="SAPBEXstdDataEmph 2 34" xfId="49442"/>
    <cellStyle name="SAPBEXstdDataEmph 2 4" xfId="1226"/>
    <cellStyle name="SAPBEXstdDataEmph 2 4 10" xfId="44819"/>
    <cellStyle name="SAPBEXstdDataEmph 2 4 11" xfId="44820"/>
    <cellStyle name="SAPBEXstdDataEmph 2 4 12" xfId="44821"/>
    <cellStyle name="SAPBEXstdDataEmph 2 4 13" xfId="44822"/>
    <cellStyle name="SAPBEXstdDataEmph 2 4 14" xfId="44823"/>
    <cellStyle name="SAPBEXstdDataEmph 2 4 15" xfId="44824"/>
    <cellStyle name="SAPBEXstdDataEmph 2 4 16" xfId="44825"/>
    <cellStyle name="SAPBEXstdDataEmph 2 4 17" xfId="44826"/>
    <cellStyle name="SAPBEXstdDataEmph 2 4 18" xfId="44827"/>
    <cellStyle name="SAPBEXstdDataEmph 2 4 19" xfId="44828"/>
    <cellStyle name="SAPBEXstdDataEmph 2 4 2" xfId="2281"/>
    <cellStyle name="SAPBEXstdDataEmph 2 4 2 2" xfId="17326"/>
    <cellStyle name="SAPBEXstdDataEmph 2 4 2 2 2" xfId="17327"/>
    <cellStyle name="SAPBEXstdDataEmph 2 4 2 2 2 2" xfId="17328"/>
    <cellStyle name="SAPBEXstdDataEmph 2 4 2 2 2 2 2" xfId="17329"/>
    <cellStyle name="SAPBEXstdDataEmph 2 4 2 2 2 3" xfId="17330"/>
    <cellStyle name="SAPBEXstdDataEmph 2 4 2 2 3" xfId="17331"/>
    <cellStyle name="SAPBEXstdDataEmph 2 4 2 2 3 2" xfId="17332"/>
    <cellStyle name="SAPBEXstdDataEmph 2 4 2 2 3 2 2" xfId="17333"/>
    <cellStyle name="SAPBEXstdDataEmph 2 4 2 2 4" xfId="17334"/>
    <cellStyle name="SAPBEXstdDataEmph 2 4 2 2 4 2" xfId="17335"/>
    <cellStyle name="SAPBEXstdDataEmph 2 4 2 3" xfId="17336"/>
    <cellStyle name="SAPBEXstdDataEmph 2 4 2 3 2" xfId="17337"/>
    <cellStyle name="SAPBEXstdDataEmph 2 4 2 3 2 2" xfId="17338"/>
    <cellStyle name="SAPBEXstdDataEmph 2 4 2 3 3" xfId="17339"/>
    <cellStyle name="SAPBEXstdDataEmph 2 4 2 4" xfId="17340"/>
    <cellStyle name="SAPBEXstdDataEmph 2 4 2 4 2" xfId="17341"/>
    <cellStyle name="SAPBEXstdDataEmph 2 4 2 4 2 2" xfId="17342"/>
    <cellStyle name="SAPBEXstdDataEmph 2 4 2 5" xfId="17343"/>
    <cellStyle name="SAPBEXstdDataEmph 2 4 2 5 2" xfId="17344"/>
    <cellStyle name="SAPBEXstdDataEmph 2 4 2 6" xfId="44829"/>
    <cellStyle name="SAPBEXstdDataEmph 2 4 2 7" xfId="44830"/>
    <cellStyle name="SAPBEXstdDataEmph 2 4 2 8" xfId="49967"/>
    <cellStyle name="SAPBEXstdDataEmph 2 4 20" xfId="44831"/>
    <cellStyle name="SAPBEXstdDataEmph 2 4 21" xfId="44832"/>
    <cellStyle name="SAPBEXstdDataEmph 2 4 22" xfId="44833"/>
    <cellStyle name="SAPBEXstdDataEmph 2 4 23" xfId="44834"/>
    <cellStyle name="SAPBEXstdDataEmph 2 4 24" xfId="44835"/>
    <cellStyle name="SAPBEXstdDataEmph 2 4 25" xfId="44836"/>
    <cellStyle name="SAPBEXstdDataEmph 2 4 26" xfId="44837"/>
    <cellStyle name="SAPBEXstdDataEmph 2 4 27" xfId="44838"/>
    <cellStyle name="SAPBEXstdDataEmph 2 4 28" xfId="48833"/>
    <cellStyle name="SAPBEXstdDataEmph 2 4 29" xfId="49450"/>
    <cellStyle name="SAPBEXstdDataEmph 2 4 3" xfId="44839"/>
    <cellStyle name="SAPBEXstdDataEmph 2 4 4" xfId="44840"/>
    <cellStyle name="SAPBEXstdDataEmph 2 4 5" xfId="44841"/>
    <cellStyle name="SAPBEXstdDataEmph 2 4 6" xfId="44842"/>
    <cellStyle name="SAPBEXstdDataEmph 2 4 7" xfId="44843"/>
    <cellStyle name="SAPBEXstdDataEmph 2 4 8" xfId="44844"/>
    <cellStyle name="SAPBEXstdDataEmph 2 4 9" xfId="44845"/>
    <cellStyle name="SAPBEXstdDataEmph 2 5" xfId="1227"/>
    <cellStyle name="SAPBEXstdDataEmph 2 5 10" xfId="44846"/>
    <cellStyle name="SAPBEXstdDataEmph 2 5 11" xfId="44847"/>
    <cellStyle name="SAPBEXstdDataEmph 2 5 12" xfId="44848"/>
    <cellStyle name="SAPBEXstdDataEmph 2 5 13" xfId="44849"/>
    <cellStyle name="SAPBEXstdDataEmph 2 5 14" xfId="44850"/>
    <cellStyle name="SAPBEXstdDataEmph 2 5 15" xfId="44851"/>
    <cellStyle name="SAPBEXstdDataEmph 2 5 16" xfId="44852"/>
    <cellStyle name="SAPBEXstdDataEmph 2 5 17" xfId="44853"/>
    <cellStyle name="SAPBEXstdDataEmph 2 5 18" xfId="44854"/>
    <cellStyle name="SAPBEXstdDataEmph 2 5 19" xfId="44855"/>
    <cellStyle name="SAPBEXstdDataEmph 2 5 2" xfId="2282"/>
    <cellStyle name="SAPBEXstdDataEmph 2 5 2 2" xfId="17345"/>
    <cellStyle name="SAPBEXstdDataEmph 2 5 2 2 2" xfId="17346"/>
    <cellStyle name="SAPBEXstdDataEmph 2 5 2 2 2 2" xfId="17347"/>
    <cellStyle name="SAPBEXstdDataEmph 2 5 2 2 2 2 2" xfId="17348"/>
    <cellStyle name="SAPBEXstdDataEmph 2 5 2 2 2 3" xfId="17349"/>
    <cellStyle name="SAPBEXstdDataEmph 2 5 2 2 3" xfId="17350"/>
    <cellStyle name="SAPBEXstdDataEmph 2 5 2 2 3 2" xfId="17351"/>
    <cellStyle name="SAPBEXstdDataEmph 2 5 2 2 3 2 2" xfId="17352"/>
    <cellStyle name="SAPBEXstdDataEmph 2 5 2 2 4" xfId="17353"/>
    <cellStyle name="SAPBEXstdDataEmph 2 5 2 2 4 2" xfId="17354"/>
    <cellStyle name="SAPBEXstdDataEmph 2 5 2 3" xfId="17355"/>
    <cellStyle name="SAPBEXstdDataEmph 2 5 2 3 2" xfId="17356"/>
    <cellStyle name="SAPBEXstdDataEmph 2 5 2 3 2 2" xfId="17357"/>
    <cellStyle name="SAPBEXstdDataEmph 2 5 2 3 3" xfId="17358"/>
    <cellStyle name="SAPBEXstdDataEmph 2 5 2 4" xfId="17359"/>
    <cellStyle name="SAPBEXstdDataEmph 2 5 2 4 2" xfId="17360"/>
    <cellStyle name="SAPBEXstdDataEmph 2 5 2 4 2 2" xfId="17361"/>
    <cellStyle name="SAPBEXstdDataEmph 2 5 2 5" xfId="17362"/>
    <cellStyle name="SAPBEXstdDataEmph 2 5 2 5 2" xfId="17363"/>
    <cellStyle name="SAPBEXstdDataEmph 2 5 2 6" xfId="44856"/>
    <cellStyle name="SAPBEXstdDataEmph 2 5 2 7" xfId="44857"/>
    <cellStyle name="SAPBEXstdDataEmph 2 5 2 8" xfId="49968"/>
    <cellStyle name="SAPBEXstdDataEmph 2 5 20" xfId="44858"/>
    <cellStyle name="SAPBEXstdDataEmph 2 5 21" xfId="44859"/>
    <cellStyle name="SAPBEXstdDataEmph 2 5 22" xfId="44860"/>
    <cellStyle name="SAPBEXstdDataEmph 2 5 23" xfId="44861"/>
    <cellStyle name="SAPBEXstdDataEmph 2 5 24" xfId="44862"/>
    <cellStyle name="SAPBEXstdDataEmph 2 5 25" xfId="44863"/>
    <cellStyle name="SAPBEXstdDataEmph 2 5 26" xfId="44864"/>
    <cellStyle name="SAPBEXstdDataEmph 2 5 27" xfId="44865"/>
    <cellStyle name="SAPBEXstdDataEmph 2 5 28" xfId="48834"/>
    <cellStyle name="SAPBEXstdDataEmph 2 5 29" xfId="49451"/>
    <cellStyle name="SAPBEXstdDataEmph 2 5 3" xfId="44866"/>
    <cellStyle name="SAPBEXstdDataEmph 2 5 4" xfId="44867"/>
    <cellStyle name="SAPBEXstdDataEmph 2 5 5" xfId="44868"/>
    <cellStyle name="SAPBEXstdDataEmph 2 5 6" xfId="44869"/>
    <cellStyle name="SAPBEXstdDataEmph 2 5 7" xfId="44870"/>
    <cellStyle name="SAPBEXstdDataEmph 2 5 8" xfId="44871"/>
    <cellStyle name="SAPBEXstdDataEmph 2 5 9" xfId="44872"/>
    <cellStyle name="SAPBEXstdDataEmph 2 6" xfId="1228"/>
    <cellStyle name="SAPBEXstdDataEmph 2 6 10" xfId="44873"/>
    <cellStyle name="SAPBEXstdDataEmph 2 6 11" xfId="44874"/>
    <cellStyle name="SAPBEXstdDataEmph 2 6 12" xfId="44875"/>
    <cellStyle name="SAPBEXstdDataEmph 2 6 13" xfId="44876"/>
    <cellStyle name="SAPBEXstdDataEmph 2 6 14" xfId="44877"/>
    <cellStyle name="SAPBEXstdDataEmph 2 6 15" xfId="44878"/>
    <cellStyle name="SAPBEXstdDataEmph 2 6 16" xfId="44879"/>
    <cellStyle name="SAPBEXstdDataEmph 2 6 17" xfId="44880"/>
    <cellStyle name="SAPBEXstdDataEmph 2 6 18" xfId="44881"/>
    <cellStyle name="SAPBEXstdDataEmph 2 6 19" xfId="44882"/>
    <cellStyle name="SAPBEXstdDataEmph 2 6 2" xfId="2283"/>
    <cellStyle name="SAPBEXstdDataEmph 2 6 2 2" xfId="17364"/>
    <cellStyle name="SAPBEXstdDataEmph 2 6 2 2 2" xfId="17365"/>
    <cellStyle name="SAPBEXstdDataEmph 2 6 2 2 2 2" xfId="17366"/>
    <cellStyle name="SAPBEXstdDataEmph 2 6 2 2 2 2 2" xfId="17367"/>
    <cellStyle name="SAPBEXstdDataEmph 2 6 2 2 2 3" xfId="17368"/>
    <cellStyle name="SAPBEXstdDataEmph 2 6 2 2 3" xfId="17369"/>
    <cellStyle name="SAPBEXstdDataEmph 2 6 2 2 3 2" xfId="17370"/>
    <cellStyle name="SAPBEXstdDataEmph 2 6 2 2 3 2 2" xfId="17371"/>
    <cellStyle name="SAPBEXstdDataEmph 2 6 2 2 4" xfId="17372"/>
    <cellStyle name="SAPBEXstdDataEmph 2 6 2 2 4 2" xfId="17373"/>
    <cellStyle name="SAPBEXstdDataEmph 2 6 2 3" xfId="17374"/>
    <cellStyle name="SAPBEXstdDataEmph 2 6 2 3 2" xfId="17375"/>
    <cellStyle name="SAPBEXstdDataEmph 2 6 2 3 2 2" xfId="17376"/>
    <cellStyle name="SAPBEXstdDataEmph 2 6 2 3 3" xfId="17377"/>
    <cellStyle name="SAPBEXstdDataEmph 2 6 2 4" xfId="17378"/>
    <cellStyle name="SAPBEXstdDataEmph 2 6 2 4 2" xfId="17379"/>
    <cellStyle name="SAPBEXstdDataEmph 2 6 2 4 2 2" xfId="17380"/>
    <cellStyle name="SAPBEXstdDataEmph 2 6 2 5" xfId="17381"/>
    <cellStyle name="SAPBEXstdDataEmph 2 6 2 5 2" xfId="17382"/>
    <cellStyle name="SAPBEXstdDataEmph 2 6 2 6" xfId="44883"/>
    <cellStyle name="SAPBEXstdDataEmph 2 6 2 7" xfId="44884"/>
    <cellStyle name="SAPBEXstdDataEmph 2 6 2 8" xfId="49969"/>
    <cellStyle name="SAPBEXstdDataEmph 2 6 20" xfId="44885"/>
    <cellStyle name="SAPBEXstdDataEmph 2 6 21" xfId="44886"/>
    <cellStyle name="SAPBEXstdDataEmph 2 6 22" xfId="44887"/>
    <cellStyle name="SAPBEXstdDataEmph 2 6 23" xfId="44888"/>
    <cellStyle name="SAPBEXstdDataEmph 2 6 24" xfId="44889"/>
    <cellStyle name="SAPBEXstdDataEmph 2 6 25" xfId="44890"/>
    <cellStyle name="SAPBEXstdDataEmph 2 6 26" xfId="44891"/>
    <cellStyle name="SAPBEXstdDataEmph 2 6 27" xfId="44892"/>
    <cellStyle name="SAPBEXstdDataEmph 2 6 28" xfId="48835"/>
    <cellStyle name="SAPBEXstdDataEmph 2 6 29" xfId="49452"/>
    <cellStyle name="SAPBEXstdDataEmph 2 6 3" xfId="44893"/>
    <cellStyle name="SAPBEXstdDataEmph 2 6 4" xfId="44894"/>
    <cellStyle name="SAPBEXstdDataEmph 2 6 5" xfId="44895"/>
    <cellStyle name="SAPBEXstdDataEmph 2 6 6" xfId="44896"/>
    <cellStyle name="SAPBEXstdDataEmph 2 6 7" xfId="44897"/>
    <cellStyle name="SAPBEXstdDataEmph 2 6 8" xfId="44898"/>
    <cellStyle name="SAPBEXstdDataEmph 2 6 9" xfId="44899"/>
    <cellStyle name="SAPBEXstdDataEmph 2 7" xfId="2284"/>
    <cellStyle name="SAPBEXstdDataEmph 2 7 2" xfId="17383"/>
    <cellStyle name="SAPBEXstdDataEmph 2 7 2 2" xfId="17384"/>
    <cellStyle name="SAPBEXstdDataEmph 2 7 2 2 2" xfId="17385"/>
    <cellStyle name="SAPBEXstdDataEmph 2 7 2 2 2 2" xfId="17386"/>
    <cellStyle name="SAPBEXstdDataEmph 2 7 2 2 3" xfId="17387"/>
    <cellStyle name="SAPBEXstdDataEmph 2 7 2 3" xfId="17388"/>
    <cellStyle name="SAPBEXstdDataEmph 2 7 2 3 2" xfId="17389"/>
    <cellStyle name="SAPBEXstdDataEmph 2 7 2 3 2 2" xfId="17390"/>
    <cellStyle name="SAPBEXstdDataEmph 2 7 2 4" xfId="17391"/>
    <cellStyle name="SAPBEXstdDataEmph 2 7 2 4 2" xfId="17392"/>
    <cellStyle name="SAPBEXstdDataEmph 2 7 3" xfId="17393"/>
    <cellStyle name="SAPBEXstdDataEmph 2 7 3 2" xfId="17394"/>
    <cellStyle name="SAPBEXstdDataEmph 2 7 3 2 2" xfId="17395"/>
    <cellStyle name="SAPBEXstdDataEmph 2 7 3 3" xfId="17396"/>
    <cellStyle name="SAPBEXstdDataEmph 2 7 4" xfId="17397"/>
    <cellStyle name="SAPBEXstdDataEmph 2 7 4 2" xfId="17398"/>
    <cellStyle name="SAPBEXstdDataEmph 2 7 4 2 2" xfId="17399"/>
    <cellStyle name="SAPBEXstdDataEmph 2 7 5" xfId="17400"/>
    <cellStyle name="SAPBEXstdDataEmph 2 7 5 2" xfId="17401"/>
    <cellStyle name="SAPBEXstdDataEmph 2 7 6" xfId="44900"/>
    <cellStyle name="SAPBEXstdDataEmph 2 7 7" xfId="44901"/>
    <cellStyle name="SAPBEXstdDataEmph 2 7 8" xfId="49959"/>
    <cellStyle name="SAPBEXstdDataEmph 2 8" xfId="44902"/>
    <cellStyle name="SAPBEXstdDataEmph 2 9" xfId="44903"/>
    <cellStyle name="SAPBEXstdDataEmph 20" xfId="44904"/>
    <cellStyle name="SAPBEXstdDataEmph 21" xfId="44905"/>
    <cellStyle name="SAPBEXstdDataEmph 22" xfId="44906"/>
    <cellStyle name="SAPBEXstdDataEmph 23" xfId="44907"/>
    <cellStyle name="SAPBEXstdDataEmph 24" xfId="44908"/>
    <cellStyle name="SAPBEXstdDataEmph 25" xfId="44909"/>
    <cellStyle name="SAPBEXstdDataEmph 26" xfId="44910"/>
    <cellStyle name="SAPBEXstdDataEmph 27" xfId="44911"/>
    <cellStyle name="SAPBEXstdDataEmph 28" xfId="44912"/>
    <cellStyle name="SAPBEXstdDataEmph 29" xfId="44913"/>
    <cellStyle name="SAPBEXstdDataEmph 3" xfId="559"/>
    <cellStyle name="SAPBEXstdDataEmph 3 10" xfId="44914"/>
    <cellStyle name="SAPBEXstdDataEmph 3 11" xfId="44915"/>
    <cellStyle name="SAPBEXstdDataEmph 3 12" xfId="44916"/>
    <cellStyle name="SAPBEXstdDataEmph 3 13" xfId="44917"/>
    <cellStyle name="SAPBEXstdDataEmph 3 14" xfId="44918"/>
    <cellStyle name="SAPBEXstdDataEmph 3 15" xfId="44919"/>
    <cellStyle name="SAPBEXstdDataEmph 3 16" xfId="44920"/>
    <cellStyle name="SAPBEXstdDataEmph 3 17" xfId="44921"/>
    <cellStyle name="SAPBEXstdDataEmph 3 18" xfId="44922"/>
    <cellStyle name="SAPBEXstdDataEmph 3 19" xfId="44923"/>
    <cellStyle name="SAPBEXstdDataEmph 3 2" xfId="1229"/>
    <cellStyle name="SAPBEXstdDataEmph 3 2 10" xfId="44924"/>
    <cellStyle name="SAPBEXstdDataEmph 3 2 11" xfId="44925"/>
    <cellStyle name="SAPBEXstdDataEmph 3 2 12" xfId="44926"/>
    <cellStyle name="SAPBEXstdDataEmph 3 2 13" xfId="44927"/>
    <cellStyle name="SAPBEXstdDataEmph 3 2 14" xfId="44928"/>
    <cellStyle name="SAPBEXstdDataEmph 3 2 15" xfId="44929"/>
    <cellStyle name="SAPBEXstdDataEmph 3 2 16" xfId="44930"/>
    <cellStyle name="SAPBEXstdDataEmph 3 2 17" xfId="44931"/>
    <cellStyle name="SAPBEXstdDataEmph 3 2 18" xfId="44932"/>
    <cellStyle name="SAPBEXstdDataEmph 3 2 19" xfId="44933"/>
    <cellStyle name="SAPBEXstdDataEmph 3 2 2" xfId="2285"/>
    <cellStyle name="SAPBEXstdDataEmph 3 2 2 2" xfId="17402"/>
    <cellStyle name="SAPBEXstdDataEmph 3 2 2 2 2" xfId="17403"/>
    <cellStyle name="SAPBEXstdDataEmph 3 2 2 2 2 2" xfId="17404"/>
    <cellStyle name="SAPBEXstdDataEmph 3 2 2 2 2 2 2" xfId="17405"/>
    <cellStyle name="SAPBEXstdDataEmph 3 2 2 2 2 3" xfId="17406"/>
    <cellStyle name="SAPBEXstdDataEmph 3 2 2 2 3" xfId="17407"/>
    <cellStyle name="SAPBEXstdDataEmph 3 2 2 2 3 2" xfId="17408"/>
    <cellStyle name="SAPBEXstdDataEmph 3 2 2 2 3 2 2" xfId="17409"/>
    <cellStyle name="SAPBEXstdDataEmph 3 2 2 2 4" xfId="17410"/>
    <cellStyle name="SAPBEXstdDataEmph 3 2 2 2 4 2" xfId="17411"/>
    <cellStyle name="SAPBEXstdDataEmph 3 2 2 3" xfId="17412"/>
    <cellStyle name="SAPBEXstdDataEmph 3 2 2 3 2" xfId="17413"/>
    <cellStyle name="SAPBEXstdDataEmph 3 2 2 3 2 2" xfId="17414"/>
    <cellStyle name="SAPBEXstdDataEmph 3 2 2 3 3" xfId="17415"/>
    <cellStyle name="SAPBEXstdDataEmph 3 2 2 4" xfId="17416"/>
    <cellStyle name="SAPBEXstdDataEmph 3 2 2 4 2" xfId="17417"/>
    <cellStyle name="SAPBEXstdDataEmph 3 2 2 4 2 2" xfId="17418"/>
    <cellStyle name="SAPBEXstdDataEmph 3 2 2 5" xfId="17419"/>
    <cellStyle name="SAPBEXstdDataEmph 3 2 2 5 2" xfId="17420"/>
    <cellStyle name="SAPBEXstdDataEmph 3 2 2 6" xfId="44934"/>
    <cellStyle name="SAPBEXstdDataEmph 3 2 2 7" xfId="44935"/>
    <cellStyle name="SAPBEXstdDataEmph 3 2 2 8" xfId="49971"/>
    <cellStyle name="SAPBEXstdDataEmph 3 2 20" xfId="44936"/>
    <cellStyle name="SAPBEXstdDataEmph 3 2 21" xfId="44937"/>
    <cellStyle name="SAPBEXstdDataEmph 3 2 22" xfId="44938"/>
    <cellStyle name="SAPBEXstdDataEmph 3 2 23" xfId="44939"/>
    <cellStyle name="SAPBEXstdDataEmph 3 2 24" xfId="44940"/>
    <cellStyle name="SAPBEXstdDataEmph 3 2 25" xfId="44941"/>
    <cellStyle name="SAPBEXstdDataEmph 3 2 26" xfId="44942"/>
    <cellStyle name="SAPBEXstdDataEmph 3 2 27" xfId="44943"/>
    <cellStyle name="SAPBEXstdDataEmph 3 2 28" xfId="48836"/>
    <cellStyle name="SAPBEXstdDataEmph 3 2 29" xfId="49454"/>
    <cellStyle name="SAPBEXstdDataEmph 3 2 3" xfId="44944"/>
    <cellStyle name="SAPBEXstdDataEmph 3 2 4" xfId="44945"/>
    <cellStyle name="SAPBEXstdDataEmph 3 2 5" xfId="44946"/>
    <cellStyle name="SAPBEXstdDataEmph 3 2 6" xfId="44947"/>
    <cellStyle name="SAPBEXstdDataEmph 3 2 7" xfId="44948"/>
    <cellStyle name="SAPBEXstdDataEmph 3 2 8" xfId="44949"/>
    <cellStyle name="SAPBEXstdDataEmph 3 2 9" xfId="44950"/>
    <cellStyle name="SAPBEXstdDataEmph 3 20" xfId="44951"/>
    <cellStyle name="SAPBEXstdDataEmph 3 21" xfId="44952"/>
    <cellStyle name="SAPBEXstdDataEmph 3 22" xfId="44953"/>
    <cellStyle name="SAPBEXstdDataEmph 3 23" xfId="44954"/>
    <cellStyle name="SAPBEXstdDataEmph 3 24" xfId="44955"/>
    <cellStyle name="SAPBEXstdDataEmph 3 25" xfId="44956"/>
    <cellStyle name="SAPBEXstdDataEmph 3 26" xfId="44957"/>
    <cellStyle name="SAPBEXstdDataEmph 3 27" xfId="44958"/>
    <cellStyle name="SAPBEXstdDataEmph 3 28" xfId="44959"/>
    <cellStyle name="SAPBEXstdDataEmph 3 29" xfId="44960"/>
    <cellStyle name="SAPBEXstdDataEmph 3 3" xfId="1230"/>
    <cellStyle name="SAPBEXstdDataEmph 3 3 10" xfId="44961"/>
    <cellStyle name="SAPBEXstdDataEmph 3 3 11" xfId="44962"/>
    <cellStyle name="SAPBEXstdDataEmph 3 3 12" xfId="44963"/>
    <cellStyle name="SAPBEXstdDataEmph 3 3 13" xfId="44964"/>
    <cellStyle name="SAPBEXstdDataEmph 3 3 14" xfId="44965"/>
    <cellStyle name="SAPBEXstdDataEmph 3 3 15" xfId="44966"/>
    <cellStyle name="SAPBEXstdDataEmph 3 3 16" xfId="44967"/>
    <cellStyle name="SAPBEXstdDataEmph 3 3 17" xfId="44968"/>
    <cellStyle name="SAPBEXstdDataEmph 3 3 18" xfId="44969"/>
    <cellStyle name="SAPBEXstdDataEmph 3 3 19" xfId="44970"/>
    <cellStyle name="SAPBEXstdDataEmph 3 3 2" xfId="2286"/>
    <cellStyle name="SAPBEXstdDataEmph 3 3 2 2" xfId="17421"/>
    <cellStyle name="SAPBEXstdDataEmph 3 3 2 2 2" xfId="17422"/>
    <cellStyle name="SAPBEXstdDataEmph 3 3 2 2 2 2" xfId="17423"/>
    <cellStyle name="SAPBEXstdDataEmph 3 3 2 2 2 2 2" xfId="17424"/>
    <cellStyle name="SAPBEXstdDataEmph 3 3 2 2 2 3" xfId="17425"/>
    <cellStyle name="SAPBEXstdDataEmph 3 3 2 2 3" xfId="17426"/>
    <cellStyle name="SAPBEXstdDataEmph 3 3 2 2 3 2" xfId="17427"/>
    <cellStyle name="SAPBEXstdDataEmph 3 3 2 2 3 2 2" xfId="17428"/>
    <cellStyle name="SAPBEXstdDataEmph 3 3 2 2 4" xfId="17429"/>
    <cellStyle name="SAPBEXstdDataEmph 3 3 2 2 4 2" xfId="17430"/>
    <cellStyle name="SAPBEXstdDataEmph 3 3 2 3" xfId="17431"/>
    <cellStyle name="SAPBEXstdDataEmph 3 3 2 3 2" xfId="17432"/>
    <cellStyle name="SAPBEXstdDataEmph 3 3 2 3 2 2" xfId="17433"/>
    <cellStyle name="SAPBEXstdDataEmph 3 3 2 3 3" xfId="17434"/>
    <cellStyle name="SAPBEXstdDataEmph 3 3 2 4" xfId="17435"/>
    <cellStyle name="SAPBEXstdDataEmph 3 3 2 4 2" xfId="17436"/>
    <cellStyle name="SAPBEXstdDataEmph 3 3 2 4 2 2" xfId="17437"/>
    <cellStyle name="SAPBEXstdDataEmph 3 3 2 5" xfId="17438"/>
    <cellStyle name="SAPBEXstdDataEmph 3 3 2 5 2" xfId="17439"/>
    <cellStyle name="SAPBEXstdDataEmph 3 3 2 6" xfId="44971"/>
    <cellStyle name="SAPBEXstdDataEmph 3 3 2 7" xfId="44972"/>
    <cellStyle name="SAPBEXstdDataEmph 3 3 2 8" xfId="49972"/>
    <cellStyle name="SAPBEXstdDataEmph 3 3 20" xfId="44973"/>
    <cellStyle name="SAPBEXstdDataEmph 3 3 21" xfId="44974"/>
    <cellStyle name="SAPBEXstdDataEmph 3 3 22" xfId="44975"/>
    <cellStyle name="SAPBEXstdDataEmph 3 3 23" xfId="44976"/>
    <cellStyle name="SAPBEXstdDataEmph 3 3 24" xfId="44977"/>
    <cellStyle name="SAPBEXstdDataEmph 3 3 25" xfId="44978"/>
    <cellStyle name="SAPBEXstdDataEmph 3 3 26" xfId="44979"/>
    <cellStyle name="SAPBEXstdDataEmph 3 3 27" xfId="44980"/>
    <cellStyle name="SAPBEXstdDataEmph 3 3 28" xfId="48837"/>
    <cellStyle name="SAPBEXstdDataEmph 3 3 29" xfId="49455"/>
    <cellStyle name="SAPBEXstdDataEmph 3 3 3" xfId="44981"/>
    <cellStyle name="SAPBEXstdDataEmph 3 3 4" xfId="44982"/>
    <cellStyle name="SAPBEXstdDataEmph 3 3 5" xfId="44983"/>
    <cellStyle name="SAPBEXstdDataEmph 3 3 6" xfId="44984"/>
    <cellStyle name="SAPBEXstdDataEmph 3 3 7" xfId="44985"/>
    <cellStyle name="SAPBEXstdDataEmph 3 3 8" xfId="44986"/>
    <cellStyle name="SAPBEXstdDataEmph 3 3 9" xfId="44987"/>
    <cellStyle name="SAPBEXstdDataEmph 3 30" xfId="44988"/>
    <cellStyle name="SAPBEXstdDataEmph 3 31" xfId="44989"/>
    <cellStyle name="SAPBEXstdDataEmph 3 32" xfId="44990"/>
    <cellStyle name="SAPBEXstdDataEmph 3 33" xfId="48838"/>
    <cellStyle name="SAPBEXstdDataEmph 3 34" xfId="49453"/>
    <cellStyle name="SAPBEXstdDataEmph 3 4" xfId="1231"/>
    <cellStyle name="SAPBEXstdDataEmph 3 4 10" xfId="44991"/>
    <cellStyle name="SAPBEXstdDataEmph 3 4 11" xfId="44992"/>
    <cellStyle name="SAPBEXstdDataEmph 3 4 12" xfId="44993"/>
    <cellStyle name="SAPBEXstdDataEmph 3 4 13" xfId="44994"/>
    <cellStyle name="SAPBEXstdDataEmph 3 4 14" xfId="44995"/>
    <cellStyle name="SAPBEXstdDataEmph 3 4 15" xfId="44996"/>
    <cellStyle name="SAPBEXstdDataEmph 3 4 16" xfId="44997"/>
    <cellStyle name="SAPBEXstdDataEmph 3 4 17" xfId="44998"/>
    <cellStyle name="SAPBEXstdDataEmph 3 4 18" xfId="44999"/>
    <cellStyle name="SAPBEXstdDataEmph 3 4 19" xfId="45000"/>
    <cellStyle name="SAPBEXstdDataEmph 3 4 2" xfId="2287"/>
    <cellStyle name="SAPBEXstdDataEmph 3 4 2 2" xfId="17440"/>
    <cellStyle name="SAPBEXstdDataEmph 3 4 2 2 2" xfId="17441"/>
    <cellStyle name="SAPBEXstdDataEmph 3 4 2 2 2 2" xfId="17442"/>
    <cellStyle name="SAPBEXstdDataEmph 3 4 2 2 2 2 2" xfId="17443"/>
    <cellStyle name="SAPBEXstdDataEmph 3 4 2 2 2 3" xfId="17444"/>
    <cellStyle name="SAPBEXstdDataEmph 3 4 2 2 3" xfId="17445"/>
    <cellStyle name="SAPBEXstdDataEmph 3 4 2 2 3 2" xfId="17446"/>
    <cellStyle name="SAPBEXstdDataEmph 3 4 2 2 3 2 2" xfId="17447"/>
    <cellStyle name="SAPBEXstdDataEmph 3 4 2 2 4" xfId="17448"/>
    <cellStyle name="SAPBEXstdDataEmph 3 4 2 2 4 2" xfId="17449"/>
    <cellStyle name="SAPBEXstdDataEmph 3 4 2 3" xfId="17450"/>
    <cellStyle name="SAPBEXstdDataEmph 3 4 2 3 2" xfId="17451"/>
    <cellStyle name="SAPBEXstdDataEmph 3 4 2 3 2 2" xfId="17452"/>
    <cellStyle name="SAPBEXstdDataEmph 3 4 2 3 3" xfId="17453"/>
    <cellStyle name="SAPBEXstdDataEmph 3 4 2 4" xfId="17454"/>
    <cellStyle name="SAPBEXstdDataEmph 3 4 2 4 2" xfId="17455"/>
    <cellStyle name="SAPBEXstdDataEmph 3 4 2 4 2 2" xfId="17456"/>
    <cellStyle name="SAPBEXstdDataEmph 3 4 2 5" xfId="17457"/>
    <cellStyle name="SAPBEXstdDataEmph 3 4 2 5 2" xfId="17458"/>
    <cellStyle name="SAPBEXstdDataEmph 3 4 2 6" xfId="45001"/>
    <cellStyle name="SAPBEXstdDataEmph 3 4 2 7" xfId="45002"/>
    <cellStyle name="SAPBEXstdDataEmph 3 4 2 8" xfId="49973"/>
    <cellStyle name="SAPBEXstdDataEmph 3 4 20" xfId="45003"/>
    <cellStyle name="SAPBEXstdDataEmph 3 4 21" xfId="45004"/>
    <cellStyle name="SAPBEXstdDataEmph 3 4 22" xfId="45005"/>
    <cellStyle name="SAPBEXstdDataEmph 3 4 23" xfId="45006"/>
    <cellStyle name="SAPBEXstdDataEmph 3 4 24" xfId="45007"/>
    <cellStyle name="SAPBEXstdDataEmph 3 4 25" xfId="45008"/>
    <cellStyle name="SAPBEXstdDataEmph 3 4 26" xfId="45009"/>
    <cellStyle name="SAPBEXstdDataEmph 3 4 27" xfId="45010"/>
    <cellStyle name="SAPBEXstdDataEmph 3 4 28" xfId="48839"/>
    <cellStyle name="SAPBEXstdDataEmph 3 4 29" xfId="49456"/>
    <cellStyle name="SAPBEXstdDataEmph 3 4 3" xfId="45011"/>
    <cellStyle name="SAPBEXstdDataEmph 3 4 4" xfId="45012"/>
    <cellStyle name="SAPBEXstdDataEmph 3 4 5" xfId="45013"/>
    <cellStyle name="SAPBEXstdDataEmph 3 4 6" xfId="45014"/>
    <cellStyle name="SAPBEXstdDataEmph 3 4 7" xfId="45015"/>
    <cellStyle name="SAPBEXstdDataEmph 3 4 8" xfId="45016"/>
    <cellStyle name="SAPBEXstdDataEmph 3 4 9" xfId="45017"/>
    <cellStyle name="SAPBEXstdDataEmph 3 5" xfId="1232"/>
    <cellStyle name="SAPBEXstdDataEmph 3 5 10" xfId="45018"/>
    <cellStyle name="SAPBEXstdDataEmph 3 5 11" xfId="45019"/>
    <cellStyle name="SAPBEXstdDataEmph 3 5 12" xfId="45020"/>
    <cellStyle name="SAPBEXstdDataEmph 3 5 13" xfId="45021"/>
    <cellStyle name="SAPBEXstdDataEmph 3 5 14" xfId="45022"/>
    <cellStyle name="SAPBEXstdDataEmph 3 5 15" xfId="45023"/>
    <cellStyle name="SAPBEXstdDataEmph 3 5 16" xfId="45024"/>
    <cellStyle name="SAPBEXstdDataEmph 3 5 17" xfId="45025"/>
    <cellStyle name="SAPBEXstdDataEmph 3 5 18" xfId="45026"/>
    <cellStyle name="SAPBEXstdDataEmph 3 5 19" xfId="45027"/>
    <cellStyle name="SAPBEXstdDataEmph 3 5 2" xfId="2288"/>
    <cellStyle name="SAPBEXstdDataEmph 3 5 2 2" xfId="17459"/>
    <cellStyle name="SAPBEXstdDataEmph 3 5 2 2 2" xfId="17460"/>
    <cellStyle name="SAPBEXstdDataEmph 3 5 2 2 2 2" xfId="17461"/>
    <cellStyle name="SAPBEXstdDataEmph 3 5 2 2 2 2 2" xfId="17462"/>
    <cellStyle name="SAPBEXstdDataEmph 3 5 2 2 2 3" xfId="17463"/>
    <cellStyle name="SAPBEXstdDataEmph 3 5 2 2 3" xfId="17464"/>
    <cellStyle name="SAPBEXstdDataEmph 3 5 2 2 3 2" xfId="17465"/>
    <cellStyle name="SAPBEXstdDataEmph 3 5 2 2 3 2 2" xfId="17466"/>
    <cellStyle name="SAPBEXstdDataEmph 3 5 2 2 4" xfId="17467"/>
    <cellStyle name="SAPBEXstdDataEmph 3 5 2 2 4 2" xfId="17468"/>
    <cellStyle name="SAPBEXstdDataEmph 3 5 2 3" xfId="17469"/>
    <cellStyle name="SAPBEXstdDataEmph 3 5 2 3 2" xfId="17470"/>
    <cellStyle name="SAPBEXstdDataEmph 3 5 2 3 2 2" xfId="17471"/>
    <cellStyle name="SAPBEXstdDataEmph 3 5 2 3 3" xfId="17472"/>
    <cellStyle name="SAPBEXstdDataEmph 3 5 2 4" xfId="17473"/>
    <cellStyle name="SAPBEXstdDataEmph 3 5 2 4 2" xfId="17474"/>
    <cellStyle name="SAPBEXstdDataEmph 3 5 2 4 2 2" xfId="17475"/>
    <cellStyle name="SAPBEXstdDataEmph 3 5 2 5" xfId="17476"/>
    <cellStyle name="SAPBEXstdDataEmph 3 5 2 5 2" xfId="17477"/>
    <cellStyle name="SAPBEXstdDataEmph 3 5 2 6" xfId="45028"/>
    <cellStyle name="SAPBEXstdDataEmph 3 5 2 7" xfId="45029"/>
    <cellStyle name="SAPBEXstdDataEmph 3 5 2 8" xfId="49974"/>
    <cellStyle name="SAPBEXstdDataEmph 3 5 20" xfId="45030"/>
    <cellStyle name="SAPBEXstdDataEmph 3 5 21" xfId="45031"/>
    <cellStyle name="SAPBEXstdDataEmph 3 5 22" xfId="45032"/>
    <cellStyle name="SAPBEXstdDataEmph 3 5 23" xfId="45033"/>
    <cellStyle name="SAPBEXstdDataEmph 3 5 24" xfId="45034"/>
    <cellStyle name="SAPBEXstdDataEmph 3 5 25" xfId="45035"/>
    <cellStyle name="SAPBEXstdDataEmph 3 5 26" xfId="45036"/>
    <cellStyle name="SAPBEXstdDataEmph 3 5 27" xfId="45037"/>
    <cellStyle name="SAPBEXstdDataEmph 3 5 28" xfId="48840"/>
    <cellStyle name="SAPBEXstdDataEmph 3 5 29" xfId="49457"/>
    <cellStyle name="SAPBEXstdDataEmph 3 5 3" xfId="45038"/>
    <cellStyle name="SAPBEXstdDataEmph 3 5 4" xfId="45039"/>
    <cellStyle name="SAPBEXstdDataEmph 3 5 5" xfId="45040"/>
    <cellStyle name="SAPBEXstdDataEmph 3 5 6" xfId="45041"/>
    <cellStyle name="SAPBEXstdDataEmph 3 5 7" xfId="45042"/>
    <cellStyle name="SAPBEXstdDataEmph 3 5 8" xfId="45043"/>
    <cellStyle name="SAPBEXstdDataEmph 3 5 9" xfId="45044"/>
    <cellStyle name="SAPBEXstdDataEmph 3 6" xfId="1233"/>
    <cellStyle name="SAPBEXstdDataEmph 3 6 10" xfId="45045"/>
    <cellStyle name="SAPBEXstdDataEmph 3 6 11" xfId="45046"/>
    <cellStyle name="SAPBEXstdDataEmph 3 6 12" xfId="45047"/>
    <cellStyle name="SAPBEXstdDataEmph 3 6 13" xfId="45048"/>
    <cellStyle name="SAPBEXstdDataEmph 3 6 14" xfId="45049"/>
    <cellStyle name="SAPBEXstdDataEmph 3 6 15" xfId="45050"/>
    <cellStyle name="SAPBEXstdDataEmph 3 6 16" xfId="45051"/>
    <cellStyle name="SAPBEXstdDataEmph 3 6 17" xfId="45052"/>
    <cellStyle name="SAPBEXstdDataEmph 3 6 18" xfId="45053"/>
    <cellStyle name="SAPBEXstdDataEmph 3 6 19" xfId="45054"/>
    <cellStyle name="SAPBEXstdDataEmph 3 6 2" xfId="2289"/>
    <cellStyle name="SAPBEXstdDataEmph 3 6 2 2" xfId="17478"/>
    <cellStyle name="SAPBEXstdDataEmph 3 6 2 2 2" xfId="17479"/>
    <cellStyle name="SAPBEXstdDataEmph 3 6 2 2 2 2" xfId="17480"/>
    <cellStyle name="SAPBEXstdDataEmph 3 6 2 2 2 2 2" xfId="17481"/>
    <cellStyle name="SAPBEXstdDataEmph 3 6 2 2 2 3" xfId="17482"/>
    <cellStyle name="SAPBEXstdDataEmph 3 6 2 2 3" xfId="17483"/>
    <cellStyle name="SAPBEXstdDataEmph 3 6 2 2 3 2" xfId="17484"/>
    <cellStyle name="SAPBEXstdDataEmph 3 6 2 2 3 2 2" xfId="17485"/>
    <cellStyle name="SAPBEXstdDataEmph 3 6 2 2 4" xfId="17486"/>
    <cellStyle name="SAPBEXstdDataEmph 3 6 2 2 4 2" xfId="17487"/>
    <cellStyle name="SAPBEXstdDataEmph 3 6 2 3" xfId="17488"/>
    <cellStyle name="SAPBEXstdDataEmph 3 6 2 3 2" xfId="17489"/>
    <cellStyle name="SAPBEXstdDataEmph 3 6 2 3 2 2" xfId="17490"/>
    <cellStyle name="SAPBEXstdDataEmph 3 6 2 3 3" xfId="17491"/>
    <cellStyle name="SAPBEXstdDataEmph 3 6 2 4" xfId="17492"/>
    <cellStyle name="SAPBEXstdDataEmph 3 6 2 4 2" xfId="17493"/>
    <cellStyle name="SAPBEXstdDataEmph 3 6 2 4 2 2" xfId="17494"/>
    <cellStyle name="SAPBEXstdDataEmph 3 6 2 5" xfId="17495"/>
    <cellStyle name="SAPBEXstdDataEmph 3 6 2 5 2" xfId="17496"/>
    <cellStyle name="SAPBEXstdDataEmph 3 6 2 6" xfId="45055"/>
    <cellStyle name="SAPBEXstdDataEmph 3 6 2 7" xfId="45056"/>
    <cellStyle name="SAPBEXstdDataEmph 3 6 2 8" xfId="49975"/>
    <cellStyle name="SAPBEXstdDataEmph 3 6 20" xfId="45057"/>
    <cellStyle name="SAPBEXstdDataEmph 3 6 21" xfId="45058"/>
    <cellStyle name="SAPBEXstdDataEmph 3 6 22" xfId="45059"/>
    <cellStyle name="SAPBEXstdDataEmph 3 6 23" xfId="45060"/>
    <cellStyle name="SAPBEXstdDataEmph 3 6 24" xfId="45061"/>
    <cellStyle name="SAPBEXstdDataEmph 3 6 25" xfId="45062"/>
    <cellStyle name="SAPBEXstdDataEmph 3 6 26" xfId="45063"/>
    <cellStyle name="SAPBEXstdDataEmph 3 6 27" xfId="45064"/>
    <cellStyle name="SAPBEXstdDataEmph 3 6 28" xfId="48841"/>
    <cellStyle name="SAPBEXstdDataEmph 3 6 29" xfId="49458"/>
    <cellStyle name="SAPBEXstdDataEmph 3 6 3" xfId="45065"/>
    <cellStyle name="SAPBEXstdDataEmph 3 6 4" xfId="45066"/>
    <cellStyle name="SAPBEXstdDataEmph 3 6 5" xfId="45067"/>
    <cellStyle name="SAPBEXstdDataEmph 3 6 6" xfId="45068"/>
    <cellStyle name="SAPBEXstdDataEmph 3 6 7" xfId="45069"/>
    <cellStyle name="SAPBEXstdDataEmph 3 6 8" xfId="45070"/>
    <cellStyle name="SAPBEXstdDataEmph 3 6 9" xfId="45071"/>
    <cellStyle name="SAPBEXstdDataEmph 3 7" xfId="2290"/>
    <cellStyle name="SAPBEXstdDataEmph 3 7 2" xfId="17497"/>
    <cellStyle name="SAPBEXstdDataEmph 3 7 2 2" xfId="17498"/>
    <cellStyle name="SAPBEXstdDataEmph 3 7 2 2 2" xfId="17499"/>
    <cellStyle name="SAPBEXstdDataEmph 3 7 2 2 2 2" xfId="17500"/>
    <cellStyle name="SAPBEXstdDataEmph 3 7 2 2 3" xfId="17501"/>
    <cellStyle name="SAPBEXstdDataEmph 3 7 2 3" xfId="17502"/>
    <cellStyle name="SAPBEXstdDataEmph 3 7 2 3 2" xfId="17503"/>
    <cellStyle name="SAPBEXstdDataEmph 3 7 2 3 2 2" xfId="17504"/>
    <cellStyle name="SAPBEXstdDataEmph 3 7 2 4" xfId="17505"/>
    <cellStyle name="SAPBEXstdDataEmph 3 7 2 4 2" xfId="17506"/>
    <cellStyle name="SAPBEXstdDataEmph 3 7 3" xfId="17507"/>
    <cellStyle name="SAPBEXstdDataEmph 3 7 3 2" xfId="17508"/>
    <cellStyle name="SAPBEXstdDataEmph 3 7 3 2 2" xfId="17509"/>
    <cellStyle name="SAPBEXstdDataEmph 3 7 3 3" xfId="17510"/>
    <cellStyle name="SAPBEXstdDataEmph 3 7 4" xfId="17511"/>
    <cellStyle name="SAPBEXstdDataEmph 3 7 4 2" xfId="17512"/>
    <cellStyle name="SAPBEXstdDataEmph 3 7 4 2 2" xfId="17513"/>
    <cellStyle name="SAPBEXstdDataEmph 3 7 5" xfId="17514"/>
    <cellStyle name="SAPBEXstdDataEmph 3 7 5 2" xfId="17515"/>
    <cellStyle name="SAPBEXstdDataEmph 3 7 6" xfId="45072"/>
    <cellStyle name="SAPBEXstdDataEmph 3 7 7" xfId="45073"/>
    <cellStyle name="SAPBEXstdDataEmph 3 7 8" xfId="49970"/>
    <cellStyle name="SAPBEXstdDataEmph 3 8" xfId="45074"/>
    <cellStyle name="SAPBEXstdDataEmph 3 9" xfId="45075"/>
    <cellStyle name="SAPBEXstdDataEmph 30" xfId="45076"/>
    <cellStyle name="SAPBEXstdDataEmph 31" xfId="45077"/>
    <cellStyle name="SAPBEXstdDataEmph 32" xfId="45078"/>
    <cellStyle name="SAPBEXstdDataEmph 33" xfId="45079"/>
    <cellStyle name="SAPBEXstdDataEmph 34" xfId="45080"/>
    <cellStyle name="SAPBEXstdDataEmph 35" xfId="45081"/>
    <cellStyle name="SAPBEXstdDataEmph 36" xfId="48842"/>
    <cellStyle name="SAPBEXstdDataEmph 37" xfId="49441"/>
    <cellStyle name="SAPBEXstdDataEmph 4" xfId="1234"/>
    <cellStyle name="SAPBEXstdDataEmph 4 10" xfId="45082"/>
    <cellStyle name="SAPBEXstdDataEmph 4 11" xfId="45083"/>
    <cellStyle name="SAPBEXstdDataEmph 4 12" xfId="45084"/>
    <cellStyle name="SAPBEXstdDataEmph 4 13" xfId="45085"/>
    <cellStyle name="SAPBEXstdDataEmph 4 14" xfId="45086"/>
    <cellStyle name="SAPBEXstdDataEmph 4 15" xfId="45087"/>
    <cellStyle name="SAPBEXstdDataEmph 4 16" xfId="45088"/>
    <cellStyle name="SAPBEXstdDataEmph 4 17" xfId="45089"/>
    <cellStyle name="SAPBEXstdDataEmph 4 18" xfId="45090"/>
    <cellStyle name="SAPBEXstdDataEmph 4 19" xfId="45091"/>
    <cellStyle name="SAPBEXstdDataEmph 4 2" xfId="2291"/>
    <cellStyle name="SAPBEXstdDataEmph 4 2 2" xfId="17516"/>
    <cellStyle name="SAPBEXstdDataEmph 4 2 2 2" xfId="17517"/>
    <cellStyle name="SAPBEXstdDataEmph 4 2 2 2 2" xfId="17518"/>
    <cellStyle name="SAPBEXstdDataEmph 4 2 2 2 2 2" xfId="17519"/>
    <cellStyle name="SAPBEXstdDataEmph 4 2 2 2 3" xfId="17520"/>
    <cellStyle name="SAPBEXstdDataEmph 4 2 2 3" xfId="17521"/>
    <cellStyle name="SAPBEXstdDataEmph 4 2 2 3 2" xfId="17522"/>
    <cellStyle name="SAPBEXstdDataEmph 4 2 2 3 2 2" xfId="17523"/>
    <cellStyle name="SAPBEXstdDataEmph 4 2 2 4" xfId="17524"/>
    <cellStyle name="SAPBEXstdDataEmph 4 2 2 4 2" xfId="17525"/>
    <cellStyle name="SAPBEXstdDataEmph 4 2 3" xfId="17526"/>
    <cellStyle name="SAPBEXstdDataEmph 4 2 3 2" xfId="17527"/>
    <cellStyle name="SAPBEXstdDataEmph 4 2 3 2 2" xfId="17528"/>
    <cellStyle name="SAPBEXstdDataEmph 4 2 3 3" xfId="17529"/>
    <cellStyle name="SAPBEXstdDataEmph 4 2 4" xfId="17530"/>
    <cellStyle name="SAPBEXstdDataEmph 4 2 4 2" xfId="17531"/>
    <cellStyle name="SAPBEXstdDataEmph 4 2 4 2 2" xfId="17532"/>
    <cellStyle name="SAPBEXstdDataEmph 4 2 5" xfId="17533"/>
    <cellStyle name="SAPBEXstdDataEmph 4 2 5 2" xfId="17534"/>
    <cellStyle name="SAPBEXstdDataEmph 4 2 6" xfId="45092"/>
    <cellStyle name="SAPBEXstdDataEmph 4 2 7" xfId="45093"/>
    <cellStyle name="SAPBEXstdDataEmph 4 2 8" xfId="49976"/>
    <cellStyle name="SAPBEXstdDataEmph 4 20" xfId="45094"/>
    <cellStyle name="SAPBEXstdDataEmph 4 21" xfId="45095"/>
    <cellStyle name="SAPBEXstdDataEmph 4 22" xfId="45096"/>
    <cellStyle name="SAPBEXstdDataEmph 4 23" xfId="45097"/>
    <cellStyle name="SAPBEXstdDataEmph 4 24" xfId="45098"/>
    <cellStyle name="SAPBEXstdDataEmph 4 25" xfId="45099"/>
    <cellStyle name="SAPBEXstdDataEmph 4 26" xfId="45100"/>
    <cellStyle name="SAPBEXstdDataEmph 4 27" xfId="45101"/>
    <cellStyle name="SAPBEXstdDataEmph 4 28" xfId="48843"/>
    <cellStyle name="SAPBEXstdDataEmph 4 29" xfId="49459"/>
    <cellStyle name="SAPBEXstdDataEmph 4 3" xfId="45102"/>
    <cellStyle name="SAPBEXstdDataEmph 4 4" xfId="45103"/>
    <cellStyle name="SAPBEXstdDataEmph 4 5" xfId="45104"/>
    <cellStyle name="SAPBEXstdDataEmph 4 6" xfId="45105"/>
    <cellStyle name="SAPBEXstdDataEmph 4 7" xfId="45106"/>
    <cellStyle name="SAPBEXstdDataEmph 4 8" xfId="45107"/>
    <cellStyle name="SAPBEXstdDataEmph 4 9" xfId="45108"/>
    <cellStyle name="SAPBEXstdDataEmph 5" xfId="1235"/>
    <cellStyle name="SAPBEXstdDataEmph 5 10" xfId="45109"/>
    <cellStyle name="SAPBEXstdDataEmph 5 11" xfId="45110"/>
    <cellStyle name="SAPBEXstdDataEmph 5 12" xfId="45111"/>
    <cellStyle name="SAPBEXstdDataEmph 5 13" xfId="45112"/>
    <cellStyle name="SAPBEXstdDataEmph 5 14" xfId="45113"/>
    <cellStyle name="SAPBEXstdDataEmph 5 15" xfId="45114"/>
    <cellStyle name="SAPBEXstdDataEmph 5 16" xfId="45115"/>
    <cellStyle name="SAPBEXstdDataEmph 5 17" xfId="45116"/>
    <cellStyle name="SAPBEXstdDataEmph 5 18" xfId="45117"/>
    <cellStyle name="SAPBEXstdDataEmph 5 19" xfId="45118"/>
    <cellStyle name="SAPBEXstdDataEmph 5 2" xfId="2292"/>
    <cellStyle name="SAPBEXstdDataEmph 5 2 2" xfId="17535"/>
    <cellStyle name="SAPBEXstdDataEmph 5 2 2 2" xfId="17536"/>
    <cellStyle name="SAPBEXstdDataEmph 5 2 2 2 2" xfId="17537"/>
    <cellStyle name="SAPBEXstdDataEmph 5 2 2 2 2 2" xfId="17538"/>
    <cellStyle name="SAPBEXstdDataEmph 5 2 2 2 3" xfId="17539"/>
    <cellStyle name="SAPBEXstdDataEmph 5 2 2 3" xfId="17540"/>
    <cellStyle name="SAPBEXstdDataEmph 5 2 2 3 2" xfId="17541"/>
    <cellStyle name="SAPBEXstdDataEmph 5 2 2 3 2 2" xfId="17542"/>
    <cellStyle name="SAPBEXstdDataEmph 5 2 2 4" xfId="17543"/>
    <cellStyle name="SAPBEXstdDataEmph 5 2 2 4 2" xfId="17544"/>
    <cellStyle name="SAPBEXstdDataEmph 5 2 3" xfId="17545"/>
    <cellStyle name="SAPBEXstdDataEmph 5 2 3 2" xfId="17546"/>
    <cellStyle name="SAPBEXstdDataEmph 5 2 3 2 2" xfId="17547"/>
    <cellStyle name="SAPBEXstdDataEmph 5 2 3 3" xfId="17548"/>
    <cellStyle name="SAPBEXstdDataEmph 5 2 4" xfId="17549"/>
    <cellStyle name="SAPBEXstdDataEmph 5 2 4 2" xfId="17550"/>
    <cellStyle name="SAPBEXstdDataEmph 5 2 4 2 2" xfId="17551"/>
    <cellStyle name="SAPBEXstdDataEmph 5 2 5" xfId="17552"/>
    <cellStyle name="SAPBEXstdDataEmph 5 2 5 2" xfId="17553"/>
    <cellStyle name="SAPBEXstdDataEmph 5 2 6" xfId="45119"/>
    <cellStyle name="SAPBEXstdDataEmph 5 2 7" xfId="45120"/>
    <cellStyle name="SAPBEXstdDataEmph 5 2 8" xfId="49977"/>
    <cellStyle name="SAPBEXstdDataEmph 5 20" xfId="45121"/>
    <cellStyle name="SAPBEXstdDataEmph 5 21" xfId="45122"/>
    <cellStyle name="SAPBEXstdDataEmph 5 22" xfId="45123"/>
    <cellStyle name="SAPBEXstdDataEmph 5 23" xfId="45124"/>
    <cellStyle name="SAPBEXstdDataEmph 5 24" xfId="45125"/>
    <cellStyle name="SAPBEXstdDataEmph 5 25" xfId="45126"/>
    <cellStyle name="SAPBEXstdDataEmph 5 26" xfId="45127"/>
    <cellStyle name="SAPBEXstdDataEmph 5 27" xfId="45128"/>
    <cellStyle name="SAPBEXstdDataEmph 5 28" xfId="48844"/>
    <cellStyle name="SAPBEXstdDataEmph 5 29" xfId="49460"/>
    <cellStyle name="SAPBEXstdDataEmph 5 3" xfId="45129"/>
    <cellStyle name="SAPBEXstdDataEmph 5 4" xfId="45130"/>
    <cellStyle name="SAPBEXstdDataEmph 5 5" xfId="45131"/>
    <cellStyle name="SAPBEXstdDataEmph 5 6" xfId="45132"/>
    <cellStyle name="SAPBEXstdDataEmph 5 7" xfId="45133"/>
    <cellStyle name="SAPBEXstdDataEmph 5 8" xfId="45134"/>
    <cellStyle name="SAPBEXstdDataEmph 5 9" xfId="45135"/>
    <cellStyle name="SAPBEXstdDataEmph 6" xfId="1236"/>
    <cellStyle name="SAPBEXstdDataEmph 6 10" xfId="45136"/>
    <cellStyle name="SAPBEXstdDataEmph 6 11" xfId="45137"/>
    <cellStyle name="SAPBEXstdDataEmph 6 12" xfId="45138"/>
    <cellStyle name="SAPBEXstdDataEmph 6 13" xfId="45139"/>
    <cellStyle name="SAPBEXstdDataEmph 6 14" xfId="45140"/>
    <cellStyle name="SAPBEXstdDataEmph 6 15" xfId="45141"/>
    <cellStyle name="SAPBEXstdDataEmph 6 16" xfId="45142"/>
    <cellStyle name="SAPBEXstdDataEmph 6 17" xfId="45143"/>
    <cellStyle name="SAPBEXstdDataEmph 6 18" xfId="45144"/>
    <cellStyle name="SAPBEXstdDataEmph 6 19" xfId="45145"/>
    <cellStyle name="SAPBEXstdDataEmph 6 2" xfId="2293"/>
    <cellStyle name="SAPBEXstdDataEmph 6 2 2" xfId="17554"/>
    <cellStyle name="SAPBEXstdDataEmph 6 2 2 2" xfId="17555"/>
    <cellStyle name="SAPBEXstdDataEmph 6 2 2 2 2" xfId="17556"/>
    <cellStyle name="SAPBEXstdDataEmph 6 2 2 2 2 2" xfId="17557"/>
    <cellStyle name="SAPBEXstdDataEmph 6 2 2 2 3" xfId="17558"/>
    <cellStyle name="SAPBEXstdDataEmph 6 2 2 3" xfId="17559"/>
    <cellStyle name="SAPBEXstdDataEmph 6 2 2 3 2" xfId="17560"/>
    <cellStyle name="SAPBEXstdDataEmph 6 2 2 3 2 2" xfId="17561"/>
    <cellStyle name="SAPBEXstdDataEmph 6 2 2 4" xfId="17562"/>
    <cellStyle name="SAPBEXstdDataEmph 6 2 2 4 2" xfId="17563"/>
    <cellStyle name="SAPBEXstdDataEmph 6 2 3" xfId="17564"/>
    <cellStyle name="SAPBEXstdDataEmph 6 2 3 2" xfId="17565"/>
    <cellStyle name="SAPBEXstdDataEmph 6 2 3 2 2" xfId="17566"/>
    <cellStyle name="SAPBEXstdDataEmph 6 2 3 3" xfId="17567"/>
    <cellStyle name="SAPBEXstdDataEmph 6 2 4" xfId="17568"/>
    <cellStyle name="SAPBEXstdDataEmph 6 2 4 2" xfId="17569"/>
    <cellStyle name="SAPBEXstdDataEmph 6 2 4 2 2" xfId="17570"/>
    <cellStyle name="SAPBEXstdDataEmph 6 2 5" xfId="17571"/>
    <cellStyle name="SAPBEXstdDataEmph 6 2 5 2" xfId="17572"/>
    <cellStyle name="SAPBEXstdDataEmph 6 2 6" xfId="45146"/>
    <cellStyle name="SAPBEXstdDataEmph 6 2 7" xfId="45147"/>
    <cellStyle name="SAPBEXstdDataEmph 6 2 8" xfId="49978"/>
    <cellStyle name="SAPBEXstdDataEmph 6 20" xfId="45148"/>
    <cellStyle name="SAPBEXstdDataEmph 6 21" xfId="45149"/>
    <cellStyle name="SAPBEXstdDataEmph 6 22" xfId="45150"/>
    <cellStyle name="SAPBEXstdDataEmph 6 23" xfId="45151"/>
    <cellStyle name="SAPBEXstdDataEmph 6 24" xfId="45152"/>
    <cellStyle name="SAPBEXstdDataEmph 6 25" xfId="45153"/>
    <cellStyle name="SAPBEXstdDataEmph 6 26" xfId="45154"/>
    <cellStyle name="SAPBEXstdDataEmph 6 27" xfId="45155"/>
    <cellStyle name="SAPBEXstdDataEmph 6 28" xfId="48845"/>
    <cellStyle name="SAPBEXstdDataEmph 6 29" xfId="49461"/>
    <cellStyle name="SAPBEXstdDataEmph 6 3" xfId="45156"/>
    <cellStyle name="SAPBEXstdDataEmph 6 4" xfId="45157"/>
    <cellStyle name="SAPBEXstdDataEmph 6 5" xfId="45158"/>
    <cellStyle name="SAPBEXstdDataEmph 6 6" xfId="45159"/>
    <cellStyle name="SAPBEXstdDataEmph 6 7" xfId="45160"/>
    <cellStyle name="SAPBEXstdDataEmph 6 8" xfId="45161"/>
    <cellStyle name="SAPBEXstdDataEmph 6 9" xfId="45162"/>
    <cellStyle name="SAPBEXstdDataEmph 7" xfId="1237"/>
    <cellStyle name="SAPBEXstdDataEmph 7 10" xfId="45163"/>
    <cellStyle name="SAPBEXstdDataEmph 7 11" xfId="45164"/>
    <cellStyle name="SAPBEXstdDataEmph 7 12" xfId="45165"/>
    <cellStyle name="SAPBEXstdDataEmph 7 13" xfId="45166"/>
    <cellStyle name="SAPBEXstdDataEmph 7 14" xfId="45167"/>
    <cellStyle name="SAPBEXstdDataEmph 7 15" xfId="45168"/>
    <cellStyle name="SAPBEXstdDataEmph 7 16" xfId="45169"/>
    <cellStyle name="SAPBEXstdDataEmph 7 17" xfId="45170"/>
    <cellStyle name="SAPBEXstdDataEmph 7 18" xfId="45171"/>
    <cellStyle name="SAPBEXstdDataEmph 7 19" xfId="45172"/>
    <cellStyle name="SAPBEXstdDataEmph 7 2" xfId="2294"/>
    <cellStyle name="SAPBEXstdDataEmph 7 2 2" xfId="17573"/>
    <cellStyle name="SAPBEXstdDataEmph 7 2 2 2" xfId="17574"/>
    <cellStyle name="SAPBEXstdDataEmph 7 2 2 2 2" xfId="17575"/>
    <cellStyle name="SAPBEXstdDataEmph 7 2 2 2 2 2" xfId="17576"/>
    <cellStyle name="SAPBEXstdDataEmph 7 2 2 2 3" xfId="17577"/>
    <cellStyle name="SAPBEXstdDataEmph 7 2 2 3" xfId="17578"/>
    <cellStyle name="SAPBEXstdDataEmph 7 2 2 3 2" xfId="17579"/>
    <cellStyle name="SAPBEXstdDataEmph 7 2 2 3 2 2" xfId="17580"/>
    <cellStyle name="SAPBEXstdDataEmph 7 2 2 4" xfId="17581"/>
    <cellStyle name="SAPBEXstdDataEmph 7 2 2 4 2" xfId="17582"/>
    <cellStyle name="SAPBEXstdDataEmph 7 2 3" xfId="17583"/>
    <cellStyle name="SAPBEXstdDataEmph 7 2 3 2" xfId="17584"/>
    <cellStyle name="SAPBEXstdDataEmph 7 2 3 2 2" xfId="17585"/>
    <cellStyle name="SAPBEXstdDataEmph 7 2 3 3" xfId="17586"/>
    <cellStyle name="SAPBEXstdDataEmph 7 2 4" xfId="17587"/>
    <cellStyle name="SAPBEXstdDataEmph 7 2 4 2" xfId="17588"/>
    <cellStyle name="SAPBEXstdDataEmph 7 2 4 2 2" xfId="17589"/>
    <cellStyle name="SAPBEXstdDataEmph 7 2 5" xfId="17590"/>
    <cellStyle name="SAPBEXstdDataEmph 7 2 5 2" xfId="17591"/>
    <cellStyle name="SAPBEXstdDataEmph 7 2 6" xfId="45173"/>
    <cellStyle name="SAPBEXstdDataEmph 7 2 7" xfId="45174"/>
    <cellStyle name="SAPBEXstdDataEmph 7 2 8" xfId="49979"/>
    <cellStyle name="SAPBEXstdDataEmph 7 20" xfId="45175"/>
    <cellStyle name="SAPBEXstdDataEmph 7 21" xfId="45176"/>
    <cellStyle name="SAPBEXstdDataEmph 7 22" xfId="45177"/>
    <cellStyle name="SAPBEXstdDataEmph 7 23" xfId="45178"/>
    <cellStyle name="SAPBEXstdDataEmph 7 24" xfId="45179"/>
    <cellStyle name="SAPBEXstdDataEmph 7 25" xfId="45180"/>
    <cellStyle name="SAPBEXstdDataEmph 7 26" xfId="45181"/>
    <cellStyle name="SAPBEXstdDataEmph 7 27" xfId="45182"/>
    <cellStyle name="SAPBEXstdDataEmph 7 28" xfId="48846"/>
    <cellStyle name="SAPBEXstdDataEmph 7 29" xfId="49462"/>
    <cellStyle name="SAPBEXstdDataEmph 7 3" xfId="45183"/>
    <cellStyle name="SAPBEXstdDataEmph 7 4" xfId="45184"/>
    <cellStyle name="SAPBEXstdDataEmph 7 5" xfId="45185"/>
    <cellStyle name="SAPBEXstdDataEmph 7 6" xfId="45186"/>
    <cellStyle name="SAPBEXstdDataEmph 7 7" xfId="45187"/>
    <cellStyle name="SAPBEXstdDataEmph 7 8" xfId="45188"/>
    <cellStyle name="SAPBEXstdDataEmph 7 9" xfId="45189"/>
    <cellStyle name="SAPBEXstdDataEmph 8" xfId="1219"/>
    <cellStyle name="SAPBEXstdDataEmph 8 10" xfId="45190"/>
    <cellStyle name="SAPBEXstdDataEmph 8 11" xfId="45191"/>
    <cellStyle name="SAPBEXstdDataEmph 8 12" xfId="45192"/>
    <cellStyle name="SAPBEXstdDataEmph 8 13" xfId="45193"/>
    <cellStyle name="SAPBEXstdDataEmph 8 14" xfId="45194"/>
    <cellStyle name="SAPBEXstdDataEmph 8 15" xfId="45195"/>
    <cellStyle name="SAPBEXstdDataEmph 8 16" xfId="45196"/>
    <cellStyle name="SAPBEXstdDataEmph 8 17" xfId="45197"/>
    <cellStyle name="SAPBEXstdDataEmph 8 18" xfId="45198"/>
    <cellStyle name="SAPBEXstdDataEmph 8 19" xfId="45199"/>
    <cellStyle name="SAPBEXstdDataEmph 8 2" xfId="2295"/>
    <cellStyle name="SAPBEXstdDataEmph 8 2 2" xfId="17592"/>
    <cellStyle name="SAPBEXstdDataEmph 8 2 2 2" xfId="17593"/>
    <cellStyle name="SAPBEXstdDataEmph 8 2 2 2 2" xfId="17594"/>
    <cellStyle name="SAPBEXstdDataEmph 8 2 2 2 2 2" xfId="17595"/>
    <cellStyle name="SAPBEXstdDataEmph 8 2 2 2 3" xfId="17596"/>
    <cellStyle name="SAPBEXstdDataEmph 8 2 2 3" xfId="17597"/>
    <cellStyle name="SAPBEXstdDataEmph 8 2 2 3 2" xfId="17598"/>
    <cellStyle name="SAPBEXstdDataEmph 8 2 2 3 2 2" xfId="17599"/>
    <cellStyle name="SAPBEXstdDataEmph 8 2 2 4" xfId="17600"/>
    <cellStyle name="SAPBEXstdDataEmph 8 2 2 4 2" xfId="17601"/>
    <cellStyle name="SAPBEXstdDataEmph 8 2 3" xfId="17602"/>
    <cellStyle name="SAPBEXstdDataEmph 8 2 3 2" xfId="17603"/>
    <cellStyle name="SAPBEXstdDataEmph 8 2 3 2 2" xfId="17604"/>
    <cellStyle name="SAPBEXstdDataEmph 8 2 3 3" xfId="17605"/>
    <cellStyle name="SAPBEXstdDataEmph 8 2 4" xfId="17606"/>
    <cellStyle name="SAPBEXstdDataEmph 8 2 4 2" xfId="17607"/>
    <cellStyle name="SAPBEXstdDataEmph 8 2 4 2 2" xfId="17608"/>
    <cellStyle name="SAPBEXstdDataEmph 8 2 5" xfId="17609"/>
    <cellStyle name="SAPBEXstdDataEmph 8 2 5 2" xfId="17610"/>
    <cellStyle name="SAPBEXstdDataEmph 8 2 6" xfId="45200"/>
    <cellStyle name="SAPBEXstdDataEmph 8 2 7" xfId="45201"/>
    <cellStyle name="SAPBEXstdDataEmph 8 20" xfId="45202"/>
    <cellStyle name="SAPBEXstdDataEmph 8 21" xfId="45203"/>
    <cellStyle name="SAPBEXstdDataEmph 8 22" xfId="45204"/>
    <cellStyle name="SAPBEXstdDataEmph 8 23" xfId="45205"/>
    <cellStyle name="SAPBEXstdDataEmph 8 24" xfId="45206"/>
    <cellStyle name="SAPBEXstdDataEmph 8 25" xfId="45207"/>
    <cellStyle name="SAPBEXstdDataEmph 8 26" xfId="45208"/>
    <cellStyle name="SAPBEXstdDataEmph 8 27" xfId="48847"/>
    <cellStyle name="SAPBEXstdDataEmph 8 3" xfId="45209"/>
    <cellStyle name="SAPBEXstdDataEmph 8 4" xfId="45210"/>
    <cellStyle name="SAPBEXstdDataEmph 8 5" xfId="45211"/>
    <cellStyle name="SAPBEXstdDataEmph 8 6" xfId="45212"/>
    <cellStyle name="SAPBEXstdDataEmph 8 7" xfId="45213"/>
    <cellStyle name="SAPBEXstdDataEmph 8 8" xfId="45214"/>
    <cellStyle name="SAPBEXstdDataEmph 8 9" xfId="45215"/>
    <cellStyle name="SAPBEXstdDataEmph 9" xfId="2296"/>
    <cellStyle name="SAPBEXstdDataEmph 9 10" xfId="45216"/>
    <cellStyle name="SAPBEXstdDataEmph 9 11" xfId="45217"/>
    <cellStyle name="SAPBEXstdDataEmph 9 12" xfId="45218"/>
    <cellStyle name="SAPBEXstdDataEmph 9 13" xfId="45219"/>
    <cellStyle name="SAPBEXstdDataEmph 9 14" xfId="45220"/>
    <cellStyle name="SAPBEXstdDataEmph 9 15" xfId="45221"/>
    <cellStyle name="SAPBEXstdDataEmph 9 16" xfId="45222"/>
    <cellStyle name="SAPBEXstdDataEmph 9 17" xfId="45223"/>
    <cellStyle name="SAPBEXstdDataEmph 9 18" xfId="45224"/>
    <cellStyle name="SAPBEXstdDataEmph 9 19" xfId="45225"/>
    <cellStyle name="SAPBEXstdDataEmph 9 2" xfId="2297"/>
    <cellStyle name="SAPBEXstdDataEmph 9 2 2" xfId="17611"/>
    <cellStyle name="SAPBEXstdDataEmph 9 2 2 2" xfId="17612"/>
    <cellStyle name="SAPBEXstdDataEmph 9 2 2 2 2" xfId="17613"/>
    <cellStyle name="SAPBEXstdDataEmph 9 2 2 2 2 2" xfId="17614"/>
    <cellStyle name="SAPBEXstdDataEmph 9 2 2 2 3" xfId="17615"/>
    <cellStyle name="SAPBEXstdDataEmph 9 2 2 3" xfId="17616"/>
    <cellStyle name="SAPBEXstdDataEmph 9 2 2 3 2" xfId="17617"/>
    <cellStyle name="SAPBEXstdDataEmph 9 2 2 3 2 2" xfId="17618"/>
    <cellStyle name="SAPBEXstdDataEmph 9 2 2 4" xfId="17619"/>
    <cellStyle name="SAPBEXstdDataEmph 9 2 2 4 2" xfId="17620"/>
    <cellStyle name="SAPBEXstdDataEmph 9 2 3" xfId="17621"/>
    <cellStyle name="SAPBEXstdDataEmph 9 2 3 2" xfId="17622"/>
    <cellStyle name="SAPBEXstdDataEmph 9 2 3 2 2" xfId="17623"/>
    <cellStyle name="SAPBEXstdDataEmph 9 2 3 3" xfId="17624"/>
    <cellStyle name="SAPBEXstdDataEmph 9 2 4" xfId="17625"/>
    <cellStyle name="SAPBEXstdDataEmph 9 2 4 2" xfId="17626"/>
    <cellStyle name="SAPBEXstdDataEmph 9 2 4 2 2" xfId="17627"/>
    <cellStyle name="SAPBEXstdDataEmph 9 2 5" xfId="17628"/>
    <cellStyle name="SAPBEXstdDataEmph 9 2 5 2" xfId="17629"/>
    <cellStyle name="SAPBEXstdDataEmph 9 2 6" xfId="45226"/>
    <cellStyle name="SAPBEXstdDataEmph 9 2 7" xfId="45227"/>
    <cellStyle name="SAPBEXstdDataEmph 9 2 8" xfId="49980"/>
    <cellStyle name="SAPBEXstdDataEmph 9 20" xfId="45228"/>
    <cellStyle name="SAPBEXstdDataEmph 9 21" xfId="45229"/>
    <cellStyle name="SAPBEXstdDataEmph 9 22" xfId="45230"/>
    <cellStyle name="SAPBEXstdDataEmph 9 23" xfId="45231"/>
    <cellStyle name="SAPBEXstdDataEmph 9 24" xfId="45232"/>
    <cellStyle name="SAPBEXstdDataEmph 9 25" xfId="45233"/>
    <cellStyle name="SAPBEXstdDataEmph 9 26" xfId="45234"/>
    <cellStyle name="SAPBEXstdDataEmph 9 27" xfId="45235"/>
    <cellStyle name="SAPBEXstdDataEmph 9 28" xfId="45236"/>
    <cellStyle name="SAPBEXstdDataEmph 9 29" xfId="48848"/>
    <cellStyle name="SAPBEXstdDataEmph 9 3" xfId="17630"/>
    <cellStyle name="SAPBEXstdDataEmph 9 3 2" xfId="17631"/>
    <cellStyle name="SAPBEXstdDataEmph 9 3 2 2" xfId="17632"/>
    <cellStyle name="SAPBEXstdDataEmph 9 3 2 2 2" xfId="17633"/>
    <cellStyle name="SAPBEXstdDataEmph 9 3 3" xfId="17634"/>
    <cellStyle name="SAPBEXstdDataEmph 9 3 3 2" xfId="17635"/>
    <cellStyle name="SAPBEXstdDataEmph 9 3 4" xfId="45237"/>
    <cellStyle name="SAPBEXstdDataEmph 9 30" xfId="49463"/>
    <cellStyle name="SAPBEXstdDataEmph 9 4" xfId="45238"/>
    <cellStyle name="SAPBEXstdDataEmph 9 5" xfId="45239"/>
    <cellStyle name="SAPBEXstdDataEmph 9 6" xfId="45240"/>
    <cellStyle name="SAPBEXstdDataEmph 9 7" xfId="45241"/>
    <cellStyle name="SAPBEXstdDataEmph 9 8" xfId="45242"/>
    <cellStyle name="SAPBEXstdDataEmph 9 9" xfId="45243"/>
    <cellStyle name="SAPBEXstdDataEmph_20120921_SF-grote-ronde-Liesbethdump2" xfId="449"/>
    <cellStyle name="SAPBEXstdItem" xfId="153"/>
    <cellStyle name="SAPBEXstdItem 10" xfId="45244"/>
    <cellStyle name="SAPBEXstdItem 10 2" xfId="49981"/>
    <cellStyle name="SAPBEXstdItem 11" xfId="45245"/>
    <cellStyle name="SAPBEXstdItem 12" xfId="45246"/>
    <cellStyle name="SAPBEXstdItem 13" xfId="45247"/>
    <cellStyle name="SAPBEXstdItem 14" xfId="45248"/>
    <cellStyle name="SAPBEXstdItem 15" xfId="45249"/>
    <cellStyle name="SAPBEXstdItem 16" xfId="45250"/>
    <cellStyle name="SAPBEXstdItem 17" xfId="45251"/>
    <cellStyle name="SAPBEXstdItem 18" xfId="45252"/>
    <cellStyle name="SAPBEXstdItem 19" xfId="45253"/>
    <cellStyle name="SAPBEXstdItem 2" xfId="226"/>
    <cellStyle name="SAPBEXstdItem 2 10" xfId="45254"/>
    <cellStyle name="SAPBEXstdItem 2 11" xfId="45255"/>
    <cellStyle name="SAPBEXstdItem 2 12" xfId="45256"/>
    <cellStyle name="SAPBEXstdItem 2 13" xfId="45257"/>
    <cellStyle name="SAPBEXstdItem 2 14" xfId="45258"/>
    <cellStyle name="SAPBEXstdItem 2 15" xfId="45259"/>
    <cellStyle name="SAPBEXstdItem 2 16" xfId="45260"/>
    <cellStyle name="SAPBEXstdItem 2 17" xfId="45261"/>
    <cellStyle name="SAPBEXstdItem 2 18" xfId="45262"/>
    <cellStyle name="SAPBEXstdItem 2 19" xfId="45263"/>
    <cellStyle name="SAPBEXstdItem 2 2" xfId="560"/>
    <cellStyle name="SAPBEXstdItem 2 2 10" xfId="45264"/>
    <cellStyle name="SAPBEXstdItem 2 2 11" xfId="45265"/>
    <cellStyle name="SAPBEXstdItem 2 2 12" xfId="45266"/>
    <cellStyle name="SAPBEXstdItem 2 2 13" xfId="45267"/>
    <cellStyle name="SAPBEXstdItem 2 2 14" xfId="45268"/>
    <cellStyle name="SAPBEXstdItem 2 2 15" xfId="45269"/>
    <cellStyle name="SAPBEXstdItem 2 2 16" xfId="45270"/>
    <cellStyle name="SAPBEXstdItem 2 2 17" xfId="45271"/>
    <cellStyle name="SAPBEXstdItem 2 2 18" xfId="45272"/>
    <cellStyle name="SAPBEXstdItem 2 2 19" xfId="45273"/>
    <cellStyle name="SAPBEXstdItem 2 2 2" xfId="1239"/>
    <cellStyle name="SAPBEXstdItem 2 2 2 10" xfId="45274"/>
    <cellStyle name="SAPBEXstdItem 2 2 2 11" xfId="45275"/>
    <cellStyle name="SAPBEXstdItem 2 2 2 12" xfId="45276"/>
    <cellStyle name="SAPBEXstdItem 2 2 2 13" xfId="45277"/>
    <cellStyle name="SAPBEXstdItem 2 2 2 14" xfId="45278"/>
    <cellStyle name="SAPBEXstdItem 2 2 2 15" xfId="45279"/>
    <cellStyle name="SAPBEXstdItem 2 2 2 16" xfId="45280"/>
    <cellStyle name="SAPBEXstdItem 2 2 2 17" xfId="45281"/>
    <cellStyle name="SAPBEXstdItem 2 2 2 18" xfId="45282"/>
    <cellStyle name="SAPBEXstdItem 2 2 2 19" xfId="45283"/>
    <cellStyle name="SAPBEXstdItem 2 2 2 2" xfId="2298"/>
    <cellStyle name="SAPBEXstdItem 2 2 2 2 2" xfId="17636"/>
    <cellStyle name="SAPBEXstdItem 2 2 2 2 2 2" xfId="17637"/>
    <cellStyle name="SAPBEXstdItem 2 2 2 2 2 2 2" xfId="17638"/>
    <cellStyle name="SAPBEXstdItem 2 2 2 2 2 2 2 2" xfId="17639"/>
    <cellStyle name="SAPBEXstdItem 2 2 2 2 2 2 3" xfId="17640"/>
    <cellStyle name="SAPBEXstdItem 2 2 2 2 2 3" xfId="17641"/>
    <cellStyle name="SAPBEXstdItem 2 2 2 2 2 3 2" xfId="17642"/>
    <cellStyle name="SAPBEXstdItem 2 2 2 2 2 3 2 2" xfId="17643"/>
    <cellStyle name="SAPBEXstdItem 2 2 2 2 2 4" xfId="17644"/>
    <cellStyle name="SAPBEXstdItem 2 2 2 2 2 4 2" xfId="17645"/>
    <cellStyle name="SAPBEXstdItem 2 2 2 2 3" xfId="17646"/>
    <cellStyle name="SAPBEXstdItem 2 2 2 2 3 2" xfId="17647"/>
    <cellStyle name="SAPBEXstdItem 2 2 2 2 3 2 2" xfId="17648"/>
    <cellStyle name="SAPBEXstdItem 2 2 2 2 3 3" xfId="17649"/>
    <cellStyle name="SAPBEXstdItem 2 2 2 2 4" xfId="17650"/>
    <cellStyle name="SAPBEXstdItem 2 2 2 2 4 2" xfId="17651"/>
    <cellStyle name="SAPBEXstdItem 2 2 2 2 4 2 2" xfId="17652"/>
    <cellStyle name="SAPBEXstdItem 2 2 2 2 5" xfId="17653"/>
    <cellStyle name="SAPBEXstdItem 2 2 2 2 5 2" xfId="17654"/>
    <cellStyle name="SAPBEXstdItem 2 2 2 2 6" xfId="45284"/>
    <cellStyle name="SAPBEXstdItem 2 2 2 2 7" xfId="45285"/>
    <cellStyle name="SAPBEXstdItem 2 2 2 2 8" xfId="49983"/>
    <cellStyle name="SAPBEXstdItem 2 2 2 20" xfId="45286"/>
    <cellStyle name="SAPBEXstdItem 2 2 2 21" xfId="45287"/>
    <cellStyle name="SAPBEXstdItem 2 2 2 22" xfId="45288"/>
    <cellStyle name="SAPBEXstdItem 2 2 2 23" xfId="45289"/>
    <cellStyle name="SAPBEXstdItem 2 2 2 24" xfId="45290"/>
    <cellStyle name="SAPBEXstdItem 2 2 2 25" xfId="45291"/>
    <cellStyle name="SAPBEXstdItem 2 2 2 26" xfId="45292"/>
    <cellStyle name="SAPBEXstdItem 2 2 2 27" xfId="45293"/>
    <cellStyle name="SAPBEXstdItem 2 2 2 28" xfId="48849"/>
    <cellStyle name="SAPBEXstdItem 2 2 2 29" xfId="49465"/>
    <cellStyle name="SAPBEXstdItem 2 2 2 3" xfId="45294"/>
    <cellStyle name="SAPBEXstdItem 2 2 2 4" xfId="45295"/>
    <cellStyle name="SAPBEXstdItem 2 2 2 5" xfId="45296"/>
    <cellStyle name="SAPBEXstdItem 2 2 2 6" xfId="45297"/>
    <cellStyle name="SAPBEXstdItem 2 2 2 7" xfId="45298"/>
    <cellStyle name="SAPBEXstdItem 2 2 2 8" xfId="45299"/>
    <cellStyle name="SAPBEXstdItem 2 2 2 9" xfId="45300"/>
    <cellStyle name="SAPBEXstdItem 2 2 20" xfId="45301"/>
    <cellStyle name="SAPBEXstdItem 2 2 21" xfId="45302"/>
    <cellStyle name="SAPBEXstdItem 2 2 22" xfId="45303"/>
    <cellStyle name="SAPBEXstdItem 2 2 23" xfId="45304"/>
    <cellStyle name="SAPBEXstdItem 2 2 24" xfId="45305"/>
    <cellStyle name="SAPBEXstdItem 2 2 25" xfId="45306"/>
    <cellStyle name="SAPBEXstdItem 2 2 26" xfId="45307"/>
    <cellStyle name="SAPBEXstdItem 2 2 27" xfId="45308"/>
    <cellStyle name="SAPBEXstdItem 2 2 28" xfId="45309"/>
    <cellStyle name="SAPBEXstdItem 2 2 29" xfId="45310"/>
    <cellStyle name="SAPBEXstdItem 2 2 3" xfId="1240"/>
    <cellStyle name="SAPBEXstdItem 2 2 3 10" xfId="45311"/>
    <cellStyle name="SAPBEXstdItem 2 2 3 11" xfId="45312"/>
    <cellStyle name="SAPBEXstdItem 2 2 3 12" xfId="45313"/>
    <cellStyle name="SAPBEXstdItem 2 2 3 13" xfId="45314"/>
    <cellStyle name="SAPBEXstdItem 2 2 3 14" xfId="45315"/>
    <cellStyle name="SAPBEXstdItem 2 2 3 15" xfId="45316"/>
    <cellStyle name="SAPBEXstdItem 2 2 3 16" xfId="45317"/>
    <cellStyle name="SAPBEXstdItem 2 2 3 17" xfId="45318"/>
    <cellStyle name="SAPBEXstdItem 2 2 3 18" xfId="45319"/>
    <cellStyle name="SAPBEXstdItem 2 2 3 19" xfId="45320"/>
    <cellStyle name="SAPBEXstdItem 2 2 3 2" xfId="2299"/>
    <cellStyle name="SAPBEXstdItem 2 2 3 2 2" xfId="17655"/>
    <cellStyle name="SAPBEXstdItem 2 2 3 2 2 2" xfId="17656"/>
    <cellStyle name="SAPBEXstdItem 2 2 3 2 2 2 2" xfId="17657"/>
    <cellStyle name="SAPBEXstdItem 2 2 3 2 2 2 2 2" xfId="17658"/>
    <cellStyle name="SAPBEXstdItem 2 2 3 2 2 2 3" xfId="17659"/>
    <cellStyle name="SAPBEXstdItem 2 2 3 2 2 3" xfId="17660"/>
    <cellStyle name="SAPBEXstdItem 2 2 3 2 2 3 2" xfId="17661"/>
    <cellStyle name="SAPBEXstdItem 2 2 3 2 2 3 2 2" xfId="17662"/>
    <cellStyle name="SAPBEXstdItem 2 2 3 2 2 4" xfId="17663"/>
    <cellStyle name="SAPBEXstdItem 2 2 3 2 2 4 2" xfId="17664"/>
    <cellStyle name="SAPBEXstdItem 2 2 3 2 3" xfId="17665"/>
    <cellStyle name="SAPBEXstdItem 2 2 3 2 3 2" xfId="17666"/>
    <cellStyle name="SAPBEXstdItem 2 2 3 2 3 2 2" xfId="17667"/>
    <cellStyle name="SAPBEXstdItem 2 2 3 2 3 3" xfId="17668"/>
    <cellStyle name="SAPBEXstdItem 2 2 3 2 4" xfId="17669"/>
    <cellStyle name="SAPBEXstdItem 2 2 3 2 4 2" xfId="17670"/>
    <cellStyle name="SAPBEXstdItem 2 2 3 2 4 2 2" xfId="17671"/>
    <cellStyle name="SAPBEXstdItem 2 2 3 2 5" xfId="17672"/>
    <cellStyle name="SAPBEXstdItem 2 2 3 2 5 2" xfId="17673"/>
    <cellStyle name="SAPBEXstdItem 2 2 3 2 6" xfId="45321"/>
    <cellStyle name="SAPBEXstdItem 2 2 3 2 7" xfId="45322"/>
    <cellStyle name="SAPBEXstdItem 2 2 3 2 8" xfId="49984"/>
    <cellStyle name="SAPBEXstdItem 2 2 3 20" xfId="45323"/>
    <cellStyle name="SAPBEXstdItem 2 2 3 21" xfId="45324"/>
    <cellStyle name="SAPBEXstdItem 2 2 3 22" xfId="45325"/>
    <cellStyle name="SAPBEXstdItem 2 2 3 23" xfId="45326"/>
    <cellStyle name="SAPBEXstdItem 2 2 3 24" xfId="45327"/>
    <cellStyle name="SAPBEXstdItem 2 2 3 25" xfId="45328"/>
    <cellStyle name="SAPBEXstdItem 2 2 3 26" xfId="45329"/>
    <cellStyle name="SAPBEXstdItem 2 2 3 27" xfId="45330"/>
    <cellStyle name="SAPBEXstdItem 2 2 3 28" xfId="48850"/>
    <cellStyle name="SAPBEXstdItem 2 2 3 29" xfId="49466"/>
    <cellStyle name="SAPBEXstdItem 2 2 3 3" xfId="45331"/>
    <cellStyle name="SAPBEXstdItem 2 2 3 4" xfId="45332"/>
    <cellStyle name="SAPBEXstdItem 2 2 3 5" xfId="45333"/>
    <cellStyle name="SAPBEXstdItem 2 2 3 6" xfId="45334"/>
    <cellStyle name="SAPBEXstdItem 2 2 3 7" xfId="45335"/>
    <cellStyle name="SAPBEXstdItem 2 2 3 8" xfId="45336"/>
    <cellStyle name="SAPBEXstdItem 2 2 3 9" xfId="45337"/>
    <cellStyle name="SAPBEXstdItem 2 2 30" xfId="45338"/>
    <cellStyle name="SAPBEXstdItem 2 2 31" xfId="45339"/>
    <cellStyle name="SAPBEXstdItem 2 2 32" xfId="45340"/>
    <cellStyle name="SAPBEXstdItem 2 2 33" xfId="48851"/>
    <cellStyle name="SAPBEXstdItem 2 2 34" xfId="49464"/>
    <cellStyle name="SAPBEXstdItem 2 2 4" xfId="1241"/>
    <cellStyle name="SAPBEXstdItem 2 2 4 10" xfId="45341"/>
    <cellStyle name="SAPBEXstdItem 2 2 4 11" xfId="45342"/>
    <cellStyle name="SAPBEXstdItem 2 2 4 12" xfId="45343"/>
    <cellStyle name="SAPBEXstdItem 2 2 4 13" xfId="45344"/>
    <cellStyle name="SAPBEXstdItem 2 2 4 14" xfId="45345"/>
    <cellStyle name="SAPBEXstdItem 2 2 4 15" xfId="45346"/>
    <cellStyle name="SAPBEXstdItem 2 2 4 16" xfId="45347"/>
    <cellStyle name="SAPBEXstdItem 2 2 4 17" xfId="45348"/>
    <cellStyle name="SAPBEXstdItem 2 2 4 18" xfId="45349"/>
    <cellStyle name="SAPBEXstdItem 2 2 4 19" xfId="45350"/>
    <cellStyle name="SAPBEXstdItem 2 2 4 2" xfId="2300"/>
    <cellStyle name="SAPBEXstdItem 2 2 4 2 2" xfId="17674"/>
    <cellStyle name="SAPBEXstdItem 2 2 4 2 2 2" xfId="17675"/>
    <cellStyle name="SAPBEXstdItem 2 2 4 2 2 2 2" xfId="17676"/>
    <cellStyle name="SAPBEXstdItem 2 2 4 2 2 2 2 2" xfId="17677"/>
    <cellStyle name="SAPBEXstdItem 2 2 4 2 2 2 3" xfId="17678"/>
    <cellStyle name="SAPBEXstdItem 2 2 4 2 2 3" xfId="17679"/>
    <cellStyle name="SAPBEXstdItem 2 2 4 2 2 3 2" xfId="17680"/>
    <cellStyle name="SAPBEXstdItem 2 2 4 2 2 3 2 2" xfId="17681"/>
    <cellStyle name="SAPBEXstdItem 2 2 4 2 2 4" xfId="17682"/>
    <cellStyle name="SAPBEXstdItem 2 2 4 2 2 4 2" xfId="17683"/>
    <cellStyle name="SAPBEXstdItem 2 2 4 2 3" xfId="17684"/>
    <cellStyle name="SAPBEXstdItem 2 2 4 2 3 2" xfId="17685"/>
    <cellStyle name="SAPBEXstdItem 2 2 4 2 3 2 2" xfId="17686"/>
    <cellStyle name="SAPBEXstdItem 2 2 4 2 3 3" xfId="17687"/>
    <cellStyle name="SAPBEXstdItem 2 2 4 2 4" xfId="17688"/>
    <cellStyle name="SAPBEXstdItem 2 2 4 2 4 2" xfId="17689"/>
    <cellStyle name="SAPBEXstdItem 2 2 4 2 4 2 2" xfId="17690"/>
    <cellStyle name="SAPBEXstdItem 2 2 4 2 5" xfId="17691"/>
    <cellStyle name="SAPBEXstdItem 2 2 4 2 5 2" xfId="17692"/>
    <cellStyle name="SAPBEXstdItem 2 2 4 2 6" xfId="45351"/>
    <cellStyle name="SAPBEXstdItem 2 2 4 2 7" xfId="45352"/>
    <cellStyle name="SAPBEXstdItem 2 2 4 2 8" xfId="49985"/>
    <cellStyle name="SAPBEXstdItem 2 2 4 20" xfId="45353"/>
    <cellStyle name="SAPBEXstdItem 2 2 4 21" xfId="45354"/>
    <cellStyle name="SAPBEXstdItem 2 2 4 22" xfId="45355"/>
    <cellStyle name="SAPBEXstdItem 2 2 4 23" xfId="45356"/>
    <cellStyle name="SAPBEXstdItem 2 2 4 24" xfId="45357"/>
    <cellStyle name="SAPBEXstdItem 2 2 4 25" xfId="45358"/>
    <cellStyle name="SAPBEXstdItem 2 2 4 26" xfId="45359"/>
    <cellStyle name="SAPBEXstdItem 2 2 4 27" xfId="45360"/>
    <cellStyle name="SAPBEXstdItem 2 2 4 28" xfId="48852"/>
    <cellStyle name="SAPBEXstdItem 2 2 4 29" xfId="49467"/>
    <cellStyle name="SAPBEXstdItem 2 2 4 3" xfId="45361"/>
    <cellStyle name="SAPBEXstdItem 2 2 4 4" xfId="45362"/>
    <cellStyle name="SAPBEXstdItem 2 2 4 5" xfId="45363"/>
    <cellStyle name="SAPBEXstdItem 2 2 4 6" xfId="45364"/>
    <cellStyle name="SAPBEXstdItem 2 2 4 7" xfId="45365"/>
    <cellStyle name="SAPBEXstdItem 2 2 4 8" xfId="45366"/>
    <cellStyle name="SAPBEXstdItem 2 2 4 9" xfId="45367"/>
    <cellStyle name="SAPBEXstdItem 2 2 5" xfId="1242"/>
    <cellStyle name="SAPBEXstdItem 2 2 5 10" xfId="45368"/>
    <cellStyle name="SAPBEXstdItem 2 2 5 11" xfId="45369"/>
    <cellStyle name="SAPBEXstdItem 2 2 5 12" xfId="45370"/>
    <cellStyle name="SAPBEXstdItem 2 2 5 13" xfId="45371"/>
    <cellStyle name="SAPBEXstdItem 2 2 5 14" xfId="45372"/>
    <cellStyle name="SAPBEXstdItem 2 2 5 15" xfId="45373"/>
    <cellStyle name="SAPBEXstdItem 2 2 5 16" xfId="45374"/>
    <cellStyle name="SAPBEXstdItem 2 2 5 17" xfId="45375"/>
    <cellStyle name="SAPBEXstdItem 2 2 5 18" xfId="45376"/>
    <cellStyle name="SAPBEXstdItem 2 2 5 19" xfId="45377"/>
    <cellStyle name="SAPBEXstdItem 2 2 5 2" xfId="2301"/>
    <cellStyle name="SAPBEXstdItem 2 2 5 2 2" xfId="17693"/>
    <cellStyle name="SAPBEXstdItem 2 2 5 2 2 2" xfId="17694"/>
    <cellStyle name="SAPBEXstdItem 2 2 5 2 2 2 2" xfId="17695"/>
    <cellStyle name="SAPBEXstdItem 2 2 5 2 2 2 2 2" xfId="17696"/>
    <cellStyle name="SAPBEXstdItem 2 2 5 2 2 2 3" xfId="17697"/>
    <cellStyle name="SAPBEXstdItem 2 2 5 2 2 3" xfId="17698"/>
    <cellStyle name="SAPBEXstdItem 2 2 5 2 2 3 2" xfId="17699"/>
    <cellStyle name="SAPBEXstdItem 2 2 5 2 2 3 2 2" xfId="17700"/>
    <cellStyle name="SAPBEXstdItem 2 2 5 2 2 4" xfId="17701"/>
    <cellStyle name="SAPBEXstdItem 2 2 5 2 2 4 2" xfId="17702"/>
    <cellStyle name="SAPBEXstdItem 2 2 5 2 3" xfId="17703"/>
    <cellStyle name="SAPBEXstdItem 2 2 5 2 3 2" xfId="17704"/>
    <cellStyle name="SAPBEXstdItem 2 2 5 2 3 2 2" xfId="17705"/>
    <cellStyle name="SAPBEXstdItem 2 2 5 2 3 3" xfId="17706"/>
    <cellStyle name="SAPBEXstdItem 2 2 5 2 4" xfId="17707"/>
    <cellStyle name="SAPBEXstdItem 2 2 5 2 4 2" xfId="17708"/>
    <cellStyle name="SAPBEXstdItem 2 2 5 2 4 2 2" xfId="17709"/>
    <cellStyle name="SAPBEXstdItem 2 2 5 2 5" xfId="17710"/>
    <cellStyle name="SAPBEXstdItem 2 2 5 2 5 2" xfId="17711"/>
    <cellStyle name="SAPBEXstdItem 2 2 5 2 6" xfId="45378"/>
    <cellStyle name="SAPBEXstdItem 2 2 5 2 7" xfId="45379"/>
    <cellStyle name="SAPBEXstdItem 2 2 5 2 8" xfId="49986"/>
    <cellStyle name="SAPBEXstdItem 2 2 5 20" xfId="45380"/>
    <cellStyle name="SAPBEXstdItem 2 2 5 21" xfId="45381"/>
    <cellStyle name="SAPBEXstdItem 2 2 5 22" xfId="45382"/>
    <cellStyle name="SAPBEXstdItem 2 2 5 23" xfId="45383"/>
    <cellStyle name="SAPBEXstdItem 2 2 5 24" xfId="45384"/>
    <cellStyle name="SAPBEXstdItem 2 2 5 25" xfId="45385"/>
    <cellStyle name="SAPBEXstdItem 2 2 5 26" xfId="45386"/>
    <cellStyle name="SAPBEXstdItem 2 2 5 27" xfId="45387"/>
    <cellStyle name="SAPBEXstdItem 2 2 5 28" xfId="48853"/>
    <cellStyle name="SAPBEXstdItem 2 2 5 29" xfId="49468"/>
    <cellStyle name="SAPBEXstdItem 2 2 5 3" xfId="45388"/>
    <cellStyle name="SAPBEXstdItem 2 2 5 4" xfId="45389"/>
    <cellStyle name="SAPBEXstdItem 2 2 5 5" xfId="45390"/>
    <cellStyle name="SAPBEXstdItem 2 2 5 6" xfId="45391"/>
    <cellStyle name="SAPBEXstdItem 2 2 5 7" xfId="45392"/>
    <cellStyle name="SAPBEXstdItem 2 2 5 8" xfId="45393"/>
    <cellStyle name="SAPBEXstdItem 2 2 5 9" xfId="45394"/>
    <cellStyle name="SAPBEXstdItem 2 2 6" xfId="1243"/>
    <cellStyle name="SAPBEXstdItem 2 2 6 10" xfId="45395"/>
    <cellStyle name="SAPBEXstdItem 2 2 6 11" xfId="45396"/>
    <cellStyle name="SAPBEXstdItem 2 2 6 12" xfId="45397"/>
    <cellStyle name="SAPBEXstdItem 2 2 6 13" xfId="45398"/>
    <cellStyle name="SAPBEXstdItem 2 2 6 14" xfId="45399"/>
    <cellStyle name="SAPBEXstdItem 2 2 6 15" xfId="45400"/>
    <cellStyle name="SAPBEXstdItem 2 2 6 16" xfId="45401"/>
    <cellStyle name="SAPBEXstdItem 2 2 6 17" xfId="45402"/>
    <cellStyle name="SAPBEXstdItem 2 2 6 18" xfId="45403"/>
    <cellStyle name="SAPBEXstdItem 2 2 6 19" xfId="45404"/>
    <cellStyle name="SAPBEXstdItem 2 2 6 2" xfId="2302"/>
    <cellStyle name="SAPBEXstdItem 2 2 6 2 2" xfId="17712"/>
    <cellStyle name="SAPBEXstdItem 2 2 6 2 2 2" xfId="17713"/>
    <cellStyle name="SAPBEXstdItem 2 2 6 2 2 2 2" xfId="17714"/>
    <cellStyle name="SAPBEXstdItem 2 2 6 2 2 2 2 2" xfId="17715"/>
    <cellStyle name="SAPBEXstdItem 2 2 6 2 2 2 3" xfId="17716"/>
    <cellStyle name="SAPBEXstdItem 2 2 6 2 2 3" xfId="17717"/>
    <cellStyle name="SAPBEXstdItem 2 2 6 2 2 3 2" xfId="17718"/>
    <cellStyle name="SAPBEXstdItem 2 2 6 2 2 3 2 2" xfId="17719"/>
    <cellStyle name="SAPBEXstdItem 2 2 6 2 2 4" xfId="17720"/>
    <cellStyle name="SAPBEXstdItem 2 2 6 2 2 4 2" xfId="17721"/>
    <cellStyle name="SAPBEXstdItem 2 2 6 2 3" xfId="17722"/>
    <cellStyle name="SAPBEXstdItem 2 2 6 2 3 2" xfId="17723"/>
    <cellStyle name="SAPBEXstdItem 2 2 6 2 3 2 2" xfId="17724"/>
    <cellStyle name="SAPBEXstdItem 2 2 6 2 3 3" xfId="17725"/>
    <cellStyle name="SAPBEXstdItem 2 2 6 2 4" xfId="17726"/>
    <cellStyle name="SAPBEXstdItem 2 2 6 2 4 2" xfId="17727"/>
    <cellStyle name="SAPBEXstdItem 2 2 6 2 4 2 2" xfId="17728"/>
    <cellStyle name="SAPBEXstdItem 2 2 6 2 5" xfId="17729"/>
    <cellStyle name="SAPBEXstdItem 2 2 6 2 5 2" xfId="17730"/>
    <cellStyle name="SAPBEXstdItem 2 2 6 2 6" xfId="45405"/>
    <cellStyle name="SAPBEXstdItem 2 2 6 2 7" xfId="45406"/>
    <cellStyle name="SAPBEXstdItem 2 2 6 2 8" xfId="49987"/>
    <cellStyle name="SAPBEXstdItem 2 2 6 20" xfId="45407"/>
    <cellStyle name="SAPBEXstdItem 2 2 6 21" xfId="45408"/>
    <cellStyle name="SAPBEXstdItem 2 2 6 22" xfId="45409"/>
    <cellStyle name="SAPBEXstdItem 2 2 6 23" xfId="45410"/>
    <cellStyle name="SAPBEXstdItem 2 2 6 24" xfId="45411"/>
    <cellStyle name="SAPBEXstdItem 2 2 6 25" xfId="45412"/>
    <cellStyle name="SAPBEXstdItem 2 2 6 26" xfId="45413"/>
    <cellStyle name="SAPBEXstdItem 2 2 6 27" xfId="45414"/>
    <cellStyle name="SAPBEXstdItem 2 2 6 28" xfId="48854"/>
    <cellStyle name="SAPBEXstdItem 2 2 6 29" xfId="49469"/>
    <cellStyle name="SAPBEXstdItem 2 2 6 3" xfId="45415"/>
    <cellStyle name="SAPBEXstdItem 2 2 6 4" xfId="45416"/>
    <cellStyle name="SAPBEXstdItem 2 2 6 5" xfId="45417"/>
    <cellStyle name="SAPBEXstdItem 2 2 6 6" xfId="45418"/>
    <cellStyle name="SAPBEXstdItem 2 2 6 7" xfId="45419"/>
    <cellStyle name="SAPBEXstdItem 2 2 6 8" xfId="45420"/>
    <cellStyle name="SAPBEXstdItem 2 2 6 9" xfId="45421"/>
    <cellStyle name="SAPBEXstdItem 2 2 7" xfId="2303"/>
    <cellStyle name="SAPBEXstdItem 2 2 7 2" xfId="17731"/>
    <cellStyle name="SAPBEXstdItem 2 2 7 2 2" xfId="17732"/>
    <cellStyle name="SAPBEXstdItem 2 2 7 2 2 2" xfId="17733"/>
    <cellStyle name="SAPBEXstdItem 2 2 7 2 2 2 2" xfId="17734"/>
    <cellStyle name="SAPBEXstdItem 2 2 7 2 2 3" xfId="17735"/>
    <cellStyle name="SAPBEXstdItem 2 2 7 2 3" xfId="17736"/>
    <cellStyle name="SAPBEXstdItem 2 2 7 2 3 2" xfId="17737"/>
    <cellStyle name="SAPBEXstdItem 2 2 7 2 3 2 2" xfId="17738"/>
    <cellStyle name="SAPBEXstdItem 2 2 7 2 4" xfId="17739"/>
    <cellStyle name="SAPBEXstdItem 2 2 7 2 4 2" xfId="17740"/>
    <cellStyle name="SAPBEXstdItem 2 2 7 3" xfId="17741"/>
    <cellStyle name="SAPBEXstdItem 2 2 7 3 2" xfId="17742"/>
    <cellStyle name="SAPBEXstdItem 2 2 7 3 2 2" xfId="17743"/>
    <cellStyle name="SAPBEXstdItem 2 2 7 3 3" xfId="17744"/>
    <cellStyle name="SAPBEXstdItem 2 2 7 4" xfId="17745"/>
    <cellStyle name="SAPBEXstdItem 2 2 7 4 2" xfId="17746"/>
    <cellStyle name="SAPBEXstdItem 2 2 7 4 2 2" xfId="17747"/>
    <cellStyle name="SAPBEXstdItem 2 2 7 5" xfId="17748"/>
    <cellStyle name="SAPBEXstdItem 2 2 7 5 2" xfId="17749"/>
    <cellStyle name="SAPBEXstdItem 2 2 7 6" xfId="45422"/>
    <cellStyle name="SAPBEXstdItem 2 2 7 7" xfId="45423"/>
    <cellStyle name="SAPBEXstdItem 2 2 7 8" xfId="49982"/>
    <cellStyle name="SAPBEXstdItem 2 2 8" xfId="45424"/>
    <cellStyle name="SAPBEXstdItem 2 2 9" xfId="45425"/>
    <cellStyle name="SAPBEXstdItem 2 20" xfId="45426"/>
    <cellStyle name="SAPBEXstdItem 2 21" xfId="45427"/>
    <cellStyle name="SAPBEXstdItem 2 22" xfId="45428"/>
    <cellStyle name="SAPBEXstdItem 2 23" xfId="45429"/>
    <cellStyle name="SAPBEXstdItem 2 24" xfId="45430"/>
    <cellStyle name="SAPBEXstdItem 2 25" xfId="45431"/>
    <cellStyle name="SAPBEXstdItem 2 26" xfId="45432"/>
    <cellStyle name="SAPBEXstdItem 2 27" xfId="45433"/>
    <cellStyle name="SAPBEXstdItem 2 28" xfId="45434"/>
    <cellStyle name="SAPBEXstdItem 2 29" xfId="45435"/>
    <cellStyle name="SAPBEXstdItem 2 3" xfId="561"/>
    <cellStyle name="SAPBEXstdItem 2 3 10" xfId="45436"/>
    <cellStyle name="SAPBEXstdItem 2 3 11" xfId="45437"/>
    <cellStyle name="SAPBEXstdItem 2 3 12" xfId="45438"/>
    <cellStyle name="SAPBEXstdItem 2 3 13" xfId="45439"/>
    <cellStyle name="SAPBEXstdItem 2 3 14" xfId="45440"/>
    <cellStyle name="SAPBEXstdItem 2 3 15" xfId="45441"/>
    <cellStyle name="SAPBEXstdItem 2 3 16" xfId="45442"/>
    <cellStyle name="SAPBEXstdItem 2 3 17" xfId="45443"/>
    <cellStyle name="SAPBEXstdItem 2 3 18" xfId="45444"/>
    <cellStyle name="SAPBEXstdItem 2 3 19" xfId="45445"/>
    <cellStyle name="SAPBEXstdItem 2 3 2" xfId="2304"/>
    <cellStyle name="SAPBEXstdItem 2 3 2 2" xfId="17750"/>
    <cellStyle name="SAPBEXstdItem 2 3 2 2 2" xfId="17751"/>
    <cellStyle name="SAPBEXstdItem 2 3 2 2 2 2" xfId="17752"/>
    <cellStyle name="SAPBEXstdItem 2 3 2 2 2 2 2" xfId="17753"/>
    <cellStyle name="SAPBEXstdItem 2 3 2 2 2 3" xfId="17754"/>
    <cellStyle name="SAPBEXstdItem 2 3 2 2 3" xfId="17755"/>
    <cellStyle name="SAPBEXstdItem 2 3 2 2 3 2" xfId="17756"/>
    <cellStyle name="SAPBEXstdItem 2 3 2 2 3 2 2" xfId="17757"/>
    <cellStyle name="SAPBEXstdItem 2 3 2 2 4" xfId="17758"/>
    <cellStyle name="SAPBEXstdItem 2 3 2 2 4 2" xfId="17759"/>
    <cellStyle name="SAPBEXstdItem 2 3 2 3" xfId="17760"/>
    <cellStyle name="SAPBEXstdItem 2 3 2 3 2" xfId="17761"/>
    <cellStyle name="SAPBEXstdItem 2 3 2 3 2 2" xfId="17762"/>
    <cellStyle name="SAPBEXstdItem 2 3 2 3 3" xfId="17763"/>
    <cellStyle name="SAPBEXstdItem 2 3 2 4" xfId="17764"/>
    <cellStyle name="SAPBEXstdItem 2 3 2 4 2" xfId="17765"/>
    <cellStyle name="SAPBEXstdItem 2 3 2 4 2 2" xfId="17766"/>
    <cellStyle name="SAPBEXstdItem 2 3 2 5" xfId="17767"/>
    <cellStyle name="SAPBEXstdItem 2 3 2 5 2" xfId="17768"/>
    <cellStyle name="SAPBEXstdItem 2 3 2 6" xfId="45446"/>
    <cellStyle name="SAPBEXstdItem 2 3 2 7" xfId="45447"/>
    <cellStyle name="SAPBEXstdItem 2 3 2 8" xfId="49988"/>
    <cellStyle name="SAPBEXstdItem 2 3 20" xfId="45448"/>
    <cellStyle name="SAPBEXstdItem 2 3 21" xfId="45449"/>
    <cellStyle name="SAPBEXstdItem 2 3 22" xfId="45450"/>
    <cellStyle name="SAPBEXstdItem 2 3 23" xfId="45451"/>
    <cellStyle name="SAPBEXstdItem 2 3 24" xfId="45452"/>
    <cellStyle name="SAPBEXstdItem 2 3 25" xfId="45453"/>
    <cellStyle name="SAPBEXstdItem 2 3 26" xfId="45454"/>
    <cellStyle name="SAPBEXstdItem 2 3 27" xfId="45455"/>
    <cellStyle name="SAPBEXstdItem 2 3 28" xfId="48855"/>
    <cellStyle name="SAPBEXstdItem 2 3 29" xfId="49470"/>
    <cellStyle name="SAPBEXstdItem 2 3 3" xfId="45456"/>
    <cellStyle name="SAPBEXstdItem 2 3 4" xfId="45457"/>
    <cellStyle name="SAPBEXstdItem 2 3 5" xfId="45458"/>
    <cellStyle name="SAPBEXstdItem 2 3 6" xfId="45459"/>
    <cellStyle name="SAPBEXstdItem 2 3 7" xfId="45460"/>
    <cellStyle name="SAPBEXstdItem 2 3 8" xfId="45461"/>
    <cellStyle name="SAPBEXstdItem 2 3 9" xfId="45462"/>
    <cellStyle name="SAPBEXstdItem 2 30" xfId="45463"/>
    <cellStyle name="SAPBEXstdItem 2 31" xfId="45464"/>
    <cellStyle name="SAPBEXstdItem 2 32" xfId="45465"/>
    <cellStyle name="SAPBEXstdItem 2 33" xfId="48856"/>
    <cellStyle name="SAPBEXstdItem 2 34" xfId="48952"/>
    <cellStyle name="SAPBEXstdItem 2 4" xfId="1244"/>
    <cellStyle name="SAPBEXstdItem 2 4 10" xfId="45466"/>
    <cellStyle name="SAPBEXstdItem 2 4 11" xfId="45467"/>
    <cellStyle name="SAPBEXstdItem 2 4 12" xfId="45468"/>
    <cellStyle name="SAPBEXstdItem 2 4 13" xfId="45469"/>
    <cellStyle name="SAPBEXstdItem 2 4 14" xfId="45470"/>
    <cellStyle name="SAPBEXstdItem 2 4 15" xfId="45471"/>
    <cellStyle name="SAPBEXstdItem 2 4 16" xfId="45472"/>
    <cellStyle name="SAPBEXstdItem 2 4 17" xfId="45473"/>
    <cellStyle name="SAPBEXstdItem 2 4 18" xfId="45474"/>
    <cellStyle name="SAPBEXstdItem 2 4 19" xfId="45475"/>
    <cellStyle name="SAPBEXstdItem 2 4 2" xfId="2305"/>
    <cellStyle name="SAPBEXstdItem 2 4 2 2" xfId="17769"/>
    <cellStyle name="SAPBEXstdItem 2 4 2 2 2" xfId="17770"/>
    <cellStyle name="SAPBEXstdItem 2 4 2 2 2 2" xfId="17771"/>
    <cellStyle name="SAPBEXstdItem 2 4 2 2 2 2 2" xfId="17772"/>
    <cellStyle name="SAPBEXstdItem 2 4 2 2 2 3" xfId="17773"/>
    <cellStyle name="SAPBEXstdItem 2 4 2 2 3" xfId="17774"/>
    <cellStyle name="SAPBEXstdItem 2 4 2 2 3 2" xfId="17775"/>
    <cellStyle name="SAPBEXstdItem 2 4 2 2 3 2 2" xfId="17776"/>
    <cellStyle name="SAPBEXstdItem 2 4 2 2 4" xfId="17777"/>
    <cellStyle name="SAPBEXstdItem 2 4 2 2 4 2" xfId="17778"/>
    <cellStyle name="SAPBEXstdItem 2 4 2 3" xfId="17779"/>
    <cellStyle name="SAPBEXstdItem 2 4 2 3 2" xfId="17780"/>
    <cellStyle name="SAPBEXstdItem 2 4 2 3 2 2" xfId="17781"/>
    <cellStyle name="SAPBEXstdItem 2 4 2 3 3" xfId="17782"/>
    <cellStyle name="SAPBEXstdItem 2 4 2 4" xfId="17783"/>
    <cellStyle name="SAPBEXstdItem 2 4 2 4 2" xfId="17784"/>
    <cellStyle name="SAPBEXstdItem 2 4 2 4 2 2" xfId="17785"/>
    <cellStyle name="SAPBEXstdItem 2 4 2 5" xfId="17786"/>
    <cellStyle name="SAPBEXstdItem 2 4 2 5 2" xfId="17787"/>
    <cellStyle name="SAPBEXstdItem 2 4 2 6" xfId="45476"/>
    <cellStyle name="SAPBEXstdItem 2 4 2 7" xfId="45477"/>
    <cellStyle name="SAPBEXstdItem 2 4 2 8" xfId="49989"/>
    <cellStyle name="SAPBEXstdItem 2 4 20" xfId="45478"/>
    <cellStyle name="SAPBEXstdItem 2 4 21" xfId="45479"/>
    <cellStyle name="SAPBEXstdItem 2 4 22" xfId="45480"/>
    <cellStyle name="SAPBEXstdItem 2 4 23" xfId="45481"/>
    <cellStyle name="SAPBEXstdItem 2 4 24" xfId="45482"/>
    <cellStyle name="SAPBEXstdItem 2 4 25" xfId="45483"/>
    <cellStyle name="SAPBEXstdItem 2 4 26" xfId="45484"/>
    <cellStyle name="SAPBEXstdItem 2 4 27" xfId="45485"/>
    <cellStyle name="SAPBEXstdItem 2 4 28" xfId="48857"/>
    <cellStyle name="SAPBEXstdItem 2 4 29" xfId="49471"/>
    <cellStyle name="SAPBEXstdItem 2 4 3" xfId="45486"/>
    <cellStyle name="SAPBEXstdItem 2 4 4" xfId="45487"/>
    <cellStyle name="SAPBEXstdItem 2 4 5" xfId="45488"/>
    <cellStyle name="SAPBEXstdItem 2 4 6" xfId="45489"/>
    <cellStyle name="SAPBEXstdItem 2 4 7" xfId="45490"/>
    <cellStyle name="SAPBEXstdItem 2 4 8" xfId="45491"/>
    <cellStyle name="SAPBEXstdItem 2 4 9" xfId="45492"/>
    <cellStyle name="SAPBEXstdItem 2 5" xfId="1245"/>
    <cellStyle name="SAPBEXstdItem 2 5 10" xfId="45493"/>
    <cellStyle name="SAPBEXstdItem 2 5 11" xfId="45494"/>
    <cellStyle name="SAPBEXstdItem 2 5 12" xfId="45495"/>
    <cellStyle name="SAPBEXstdItem 2 5 13" xfId="45496"/>
    <cellStyle name="SAPBEXstdItem 2 5 14" xfId="45497"/>
    <cellStyle name="SAPBEXstdItem 2 5 15" xfId="45498"/>
    <cellStyle name="SAPBEXstdItem 2 5 16" xfId="45499"/>
    <cellStyle name="SAPBEXstdItem 2 5 17" xfId="45500"/>
    <cellStyle name="SAPBEXstdItem 2 5 18" xfId="45501"/>
    <cellStyle name="SAPBEXstdItem 2 5 19" xfId="45502"/>
    <cellStyle name="SAPBEXstdItem 2 5 2" xfId="2306"/>
    <cellStyle name="SAPBEXstdItem 2 5 2 2" xfId="17788"/>
    <cellStyle name="SAPBEXstdItem 2 5 2 2 2" xfId="17789"/>
    <cellStyle name="SAPBEXstdItem 2 5 2 2 2 2" xfId="17790"/>
    <cellStyle name="SAPBEXstdItem 2 5 2 2 2 2 2" xfId="17791"/>
    <cellStyle name="SAPBEXstdItem 2 5 2 2 2 3" xfId="17792"/>
    <cellStyle name="SAPBEXstdItem 2 5 2 2 3" xfId="17793"/>
    <cellStyle name="SAPBEXstdItem 2 5 2 2 3 2" xfId="17794"/>
    <cellStyle name="SAPBEXstdItem 2 5 2 2 3 2 2" xfId="17795"/>
    <cellStyle name="SAPBEXstdItem 2 5 2 2 4" xfId="17796"/>
    <cellStyle name="SAPBEXstdItem 2 5 2 2 4 2" xfId="17797"/>
    <cellStyle name="SAPBEXstdItem 2 5 2 3" xfId="17798"/>
    <cellStyle name="SAPBEXstdItem 2 5 2 3 2" xfId="17799"/>
    <cellStyle name="SAPBEXstdItem 2 5 2 3 2 2" xfId="17800"/>
    <cellStyle name="SAPBEXstdItem 2 5 2 3 3" xfId="17801"/>
    <cellStyle name="SAPBEXstdItem 2 5 2 4" xfId="17802"/>
    <cellStyle name="SAPBEXstdItem 2 5 2 4 2" xfId="17803"/>
    <cellStyle name="SAPBEXstdItem 2 5 2 4 2 2" xfId="17804"/>
    <cellStyle name="SAPBEXstdItem 2 5 2 5" xfId="17805"/>
    <cellStyle name="SAPBEXstdItem 2 5 2 5 2" xfId="17806"/>
    <cellStyle name="SAPBEXstdItem 2 5 2 6" xfId="45503"/>
    <cellStyle name="SAPBEXstdItem 2 5 2 7" xfId="45504"/>
    <cellStyle name="SAPBEXstdItem 2 5 2 8" xfId="49990"/>
    <cellStyle name="SAPBEXstdItem 2 5 20" xfId="45505"/>
    <cellStyle name="SAPBEXstdItem 2 5 21" xfId="45506"/>
    <cellStyle name="SAPBEXstdItem 2 5 22" xfId="45507"/>
    <cellStyle name="SAPBEXstdItem 2 5 23" xfId="45508"/>
    <cellStyle name="SAPBEXstdItem 2 5 24" xfId="45509"/>
    <cellStyle name="SAPBEXstdItem 2 5 25" xfId="45510"/>
    <cellStyle name="SAPBEXstdItem 2 5 26" xfId="45511"/>
    <cellStyle name="SAPBEXstdItem 2 5 27" xfId="45512"/>
    <cellStyle name="SAPBEXstdItem 2 5 28" xfId="48858"/>
    <cellStyle name="SAPBEXstdItem 2 5 29" xfId="49472"/>
    <cellStyle name="SAPBEXstdItem 2 5 3" xfId="45513"/>
    <cellStyle name="SAPBEXstdItem 2 5 4" xfId="45514"/>
    <cellStyle name="SAPBEXstdItem 2 5 5" xfId="45515"/>
    <cellStyle name="SAPBEXstdItem 2 5 6" xfId="45516"/>
    <cellStyle name="SAPBEXstdItem 2 5 7" xfId="45517"/>
    <cellStyle name="SAPBEXstdItem 2 5 8" xfId="45518"/>
    <cellStyle name="SAPBEXstdItem 2 5 9" xfId="45519"/>
    <cellStyle name="SAPBEXstdItem 2 6" xfId="1246"/>
    <cellStyle name="SAPBEXstdItem 2 6 10" xfId="45520"/>
    <cellStyle name="SAPBEXstdItem 2 6 11" xfId="45521"/>
    <cellStyle name="SAPBEXstdItem 2 6 12" xfId="45522"/>
    <cellStyle name="SAPBEXstdItem 2 6 13" xfId="45523"/>
    <cellStyle name="SAPBEXstdItem 2 6 14" xfId="45524"/>
    <cellStyle name="SAPBEXstdItem 2 6 15" xfId="45525"/>
    <cellStyle name="SAPBEXstdItem 2 6 16" xfId="45526"/>
    <cellStyle name="SAPBEXstdItem 2 6 17" xfId="45527"/>
    <cellStyle name="SAPBEXstdItem 2 6 18" xfId="45528"/>
    <cellStyle name="SAPBEXstdItem 2 6 19" xfId="45529"/>
    <cellStyle name="SAPBEXstdItem 2 6 2" xfId="2307"/>
    <cellStyle name="SAPBEXstdItem 2 6 2 2" xfId="17807"/>
    <cellStyle name="SAPBEXstdItem 2 6 2 2 2" xfId="17808"/>
    <cellStyle name="SAPBEXstdItem 2 6 2 2 2 2" xfId="17809"/>
    <cellStyle name="SAPBEXstdItem 2 6 2 2 2 2 2" xfId="17810"/>
    <cellStyle name="SAPBEXstdItem 2 6 2 2 2 3" xfId="17811"/>
    <cellStyle name="SAPBEXstdItem 2 6 2 2 3" xfId="17812"/>
    <cellStyle name="SAPBEXstdItem 2 6 2 2 3 2" xfId="17813"/>
    <cellStyle name="SAPBEXstdItem 2 6 2 2 3 2 2" xfId="17814"/>
    <cellStyle name="SAPBEXstdItem 2 6 2 2 4" xfId="17815"/>
    <cellStyle name="SAPBEXstdItem 2 6 2 2 4 2" xfId="17816"/>
    <cellStyle name="SAPBEXstdItem 2 6 2 3" xfId="17817"/>
    <cellStyle name="SAPBEXstdItem 2 6 2 3 2" xfId="17818"/>
    <cellStyle name="SAPBEXstdItem 2 6 2 3 2 2" xfId="17819"/>
    <cellStyle name="SAPBEXstdItem 2 6 2 3 3" xfId="17820"/>
    <cellStyle name="SAPBEXstdItem 2 6 2 4" xfId="17821"/>
    <cellStyle name="SAPBEXstdItem 2 6 2 4 2" xfId="17822"/>
    <cellStyle name="SAPBEXstdItem 2 6 2 4 2 2" xfId="17823"/>
    <cellStyle name="SAPBEXstdItem 2 6 2 5" xfId="17824"/>
    <cellStyle name="SAPBEXstdItem 2 6 2 5 2" xfId="17825"/>
    <cellStyle name="SAPBEXstdItem 2 6 2 6" xfId="45530"/>
    <cellStyle name="SAPBEXstdItem 2 6 2 7" xfId="45531"/>
    <cellStyle name="SAPBEXstdItem 2 6 2 8" xfId="49991"/>
    <cellStyle name="SAPBEXstdItem 2 6 20" xfId="45532"/>
    <cellStyle name="SAPBEXstdItem 2 6 21" xfId="45533"/>
    <cellStyle name="SAPBEXstdItem 2 6 22" xfId="45534"/>
    <cellStyle name="SAPBEXstdItem 2 6 23" xfId="45535"/>
    <cellStyle name="SAPBEXstdItem 2 6 24" xfId="45536"/>
    <cellStyle name="SAPBEXstdItem 2 6 25" xfId="45537"/>
    <cellStyle name="SAPBEXstdItem 2 6 26" xfId="45538"/>
    <cellStyle name="SAPBEXstdItem 2 6 27" xfId="45539"/>
    <cellStyle name="SAPBEXstdItem 2 6 28" xfId="48859"/>
    <cellStyle name="SAPBEXstdItem 2 6 29" xfId="49473"/>
    <cellStyle name="SAPBEXstdItem 2 6 3" xfId="45540"/>
    <cellStyle name="SAPBEXstdItem 2 6 4" xfId="45541"/>
    <cellStyle name="SAPBEXstdItem 2 6 5" xfId="45542"/>
    <cellStyle name="SAPBEXstdItem 2 6 6" xfId="45543"/>
    <cellStyle name="SAPBEXstdItem 2 6 7" xfId="45544"/>
    <cellStyle name="SAPBEXstdItem 2 6 8" xfId="45545"/>
    <cellStyle name="SAPBEXstdItem 2 6 9" xfId="45546"/>
    <cellStyle name="SAPBEXstdItem 2 7" xfId="2308"/>
    <cellStyle name="SAPBEXstdItem 2 7 2" xfId="2309"/>
    <cellStyle name="SAPBEXstdItem 2 7 2 2" xfId="17826"/>
    <cellStyle name="SAPBEXstdItem 2 7 2 2 2" xfId="17827"/>
    <cellStyle name="SAPBEXstdItem 2 7 2 2 2 2" xfId="17828"/>
    <cellStyle name="SAPBEXstdItem 2 7 2 2 3" xfId="17829"/>
    <cellStyle name="SAPBEXstdItem 2 7 2 3" xfId="17830"/>
    <cellStyle name="SAPBEXstdItem 2 7 2 3 2" xfId="17831"/>
    <cellStyle name="SAPBEXstdItem 2 7 2 3 2 2" xfId="17832"/>
    <cellStyle name="SAPBEXstdItem 2 7 2 4" xfId="17833"/>
    <cellStyle name="SAPBEXstdItem 2 7 2 4 2" xfId="17834"/>
    <cellStyle name="SAPBEXstdItem 2 7 2 5" xfId="49992"/>
    <cellStyle name="SAPBEXstdItem 2 7 3" xfId="17835"/>
    <cellStyle name="SAPBEXstdItem 2 7 3 2" xfId="17836"/>
    <cellStyle name="SAPBEXstdItem 2 7 3 2 2" xfId="17837"/>
    <cellStyle name="SAPBEXstdItem 2 7 3 2 2 2" xfId="17838"/>
    <cellStyle name="SAPBEXstdItem 2 7 3 2 3" xfId="17839"/>
    <cellStyle name="SAPBEXstdItem 2 7 3 3" xfId="17840"/>
    <cellStyle name="SAPBEXstdItem 2 7 3 3 2" xfId="17841"/>
    <cellStyle name="SAPBEXstdItem 2 7 3 3 2 2" xfId="17842"/>
    <cellStyle name="SAPBEXstdItem 2 7 3 4" xfId="17843"/>
    <cellStyle name="SAPBEXstdItem 2 7 3 4 2" xfId="17844"/>
    <cellStyle name="SAPBEXstdItem 2 7 3 5" xfId="45547"/>
    <cellStyle name="SAPBEXstdItem 2 7 4" xfId="17845"/>
    <cellStyle name="SAPBEXstdItem 2 7 4 2" xfId="17846"/>
    <cellStyle name="SAPBEXstdItem 2 7 4 2 2" xfId="17847"/>
    <cellStyle name="SAPBEXstdItem 2 7 4 2 2 2" xfId="17848"/>
    <cellStyle name="SAPBEXstdItem 2 7 4 3" xfId="17849"/>
    <cellStyle name="SAPBEXstdItem 2 7 4 3 2" xfId="17850"/>
    <cellStyle name="SAPBEXstdItem 2 7 5" xfId="17851"/>
    <cellStyle name="SAPBEXstdItem 2 7 5 2" xfId="17852"/>
    <cellStyle name="SAPBEXstdItem 2 7 5 2 2" xfId="17853"/>
    <cellStyle name="SAPBEXstdItem 2 7 5 3" xfId="17854"/>
    <cellStyle name="SAPBEXstdItem 2 7 6" xfId="17855"/>
    <cellStyle name="SAPBEXstdItem 2 7 6 2" xfId="17856"/>
    <cellStyle name="SAPBEXstdItem 2 7 6 2 2" xfId="17857"/>
    <cellStyle name="SAPBEXstdItem 2 7 7" xfId="17858"/>
    <cellStyle name="SAPBEXstdItem 2 7 7 2" xfId="17859"/>
    <cellStyle name="SAPBEXstdItem 2 7 8" xfId="48860"/>
    <cellStyle name="SAPBEXstdItem 2 7 9" xfId="49474"/>
    <cellStyle name="SAPBEXstdItem 2 8" xfId="45548"/>
    <cellStyle name="SAPBEXstdItem 2 8 2" xfId="49514"/>
    <cellStyle name="SAPBEXstdItem 2 9" xfId="45549"/>
    <cellStyle name="SAPBEXstdItem 20" xfId="45550"/>
    <cellStyle name="SAPBEXstdItem 21" xfId="45551"/>
    <cellStyle name="SAPBEXstdItem 22" xfId="45552"/>
    <cellStyle name="SAPBEXstdItem 23" xfId="45553"/>
    <cellStyle name="SAPBEXstdItem 24" xfId="45554"/>
    <cellStyle name="SAPBEXstdItem 25" xfId="45555"/>
    <cellStyle name="SAPBEXstdItem 26" xfId="45556"/>
    <cellStyle name="SAPBEXstdItem 27" xfId="45557"/>
    <cellStyle name="SAPBEXstdItem 28" xfId="45558"/>
    <cellStyle name="SAPBEXstdItem 29" xfId="45559"/>
    <cellStyle name="SAPBEXstdItem 3" xfId="562"/>
    <cellStyle name="SAPBEXstdItem 3 10" xfId="45560"/>
    <cellStyle name="SAPBEXstdItem 3 11" xfId="45561"/>
    <cellStyle name="SAPBEXstdItem 3 12" xfId="45562"/>
    <cellStyle name="SAPBEXstdItem 3 13" xfId="45563"/>
    <cellStyle name="SAPBEXstdItem 3 14" xfId="45564"/>
    <cellStyle name="SAPBEXstdItem 3 15" xfId="45565"/>
    <cellStyle name="SAPBEXstdItem 3 16" xfId="45566"/>
    <cellStyle name="SAPBEXstdItem 3 17" xfId="45567"/>
    <cellStyle name="SAPBEXstdItem 3 18" xfId="45568"/>
    <cellStyle name="SAPBEXstdItem 3 19" xfId="45569"/>
    <cellStyle name="SAPBEXstdItem 3 2" xfId="1247"/>
    <cellStyle name="SAPBEXstdItem 3 2 10" xfId="45570"/>
    <cellStyle name="SAPBEXstdItem 3 2 11" xfId="45571"/>
    <cellStyle name="SAPBEXstdItem 3 2 12" xfId="45572"/>
    <cellStyle name="SAPBEXstdItem 3 2 13" xfId="45573"/>
    <cellStyle name="SAPBEXstdItem 3 2 14" xfId="45574"/>
    <cellStyle name="SAPBEXstdItem 3 2 15" xfId="45575"/>
    <cellStyle name="SAPBEXstdItem 3 2 16" xfId="45576"/>
    <cellStyle name="SAPBEXstdItem 3 2 17" xfId="45577"/>
    <cellStyle name="SAPBEXstdItem 3 2 18" xfId="45578"/>
    <cellStyle name="SAPBEXstdItem 3 2 19" xfId="45579"/>
    <cellStyle name="SAPBEXstdItem 3 2 2" xfId="2310"/>
    <cellStyle name="SAPBEXstdItem 3 2 2 2" xfId="17860"/>
    <cellStyle name="SAPBEXstdItem 3 2 2 2 2" xfId="17861"/>
    <cellStyle name="SAPBEXstdItem 3 2 2 2 2 2" xfId="17862"/>
    <cellStyle name="SAPBEXstdItem 3 2 2 2 2 2 2" xfId="17863"/>
    <cellStyle name="SAPBEXstdItem 3 2 2 2 2 3" xfId="17864"/>
    <cellStyle name="SAPBEXstdItem 3 2 2 2 3" xfId="17865"/>
    <cellStyle name="SAPBEXstdItem 3 2 2 2 3 2" xfId="17866"/>
    <cellStyle name="SAPBEXstdItem 3 2 2 2 3 2 2" xfId="17867"/>
    <cellStyle name="SAPBEXstdItem 3 2 2 2 4" xfId="17868"/>
    <cellStyle name="SAPBEXstdItem 3 2 2 2 4 2" xfId="17869"/>
    <cellStyle name="SAPBEXstdItem 3 2 2 3" xfId="17870"/>
    <cellStyle name="SAPBEXstdItem 3 2 2 3 2" xfId="17871"/>
    <cellStyle name="SAPBEXstdItem 3 2 2 3 2 2" xfId="17872"/>
    <cellStyle name="SAPBEXstdItem 3 2 2 3 3" xfId="17873"/>
    <cellStyle name="SAPBEXstdItem 3 2 2 4" xfId="17874"/>
    <cellStyle name="SAPBEXstdItem 3 2 2 4 2" xfId="17875"/>
    <cellStyle name="SAPBEXstdItem 3 2 2 4 2 2" xfId="17876"/>
    <cellStyle name="SAPBEXstdItem 3 2 2 5" xfId="17877"/>
    <cellStyle name="SAPBEXstdItem 3 2 2 5 2" xfId="17878"/>
    <cellStyle name="SAPBEXstdItem 3 2 2 6" xfId="45580"/>
    <cellStyle name="SAPBEXstdItem 3 2 2 7" xfId="45581"/>
    <cellStyle name="SAPBEXstdItem 3 2 2 8" xfId="49994"/>
    <cellStyle name="SAPBEXstdItem 3 2 20" xfId="45582"/>
    <cellStyle name="SAPBEXstdItem 3 2 21" xfId="45583"/>
    <cellStyle name="SAPBEXstdItem 3 2 22" xfId="45584"/>
    <cellStyle name="SAPBEXstdItem 3 2 23" xfId="45585"/>
    <cellStyle name="SAPBEXstdItem 3 2 24" xfId="45586"/>
    <cellStyle name="SAPBEXstdItem 3 2 25" xfId="45587"/>
    <cellStyle name="SAPBEXstdItem 3 2 26" xfId="45588"/>
    <cellStyle name="SAPBEXstdItem 3 2 27" xfId="45589"/>
    <cellStyle name="SAPBEXstdItem 3 2 28" xfId="48861"/>
    <cellStyle name="SAPBEXstdItem 3 2 29" xfId="49476"/>
    <cellStyle name="SAPBEXstdItem 3 2 3" xfId="45590"/>
    <cellStyle name="SAPBEXstdItem 3 2 4" xfId="45591"/>
    <cellStyle name="SAPBEXstdItem 3 2 5" xfId="45592"/>
    <cellStyle name="SAPBEXstdItem 3 2 6" xfId="45593"/>
    <cellStyle name="SAPBEXstdItem 3 2 7" xfId="45594"/>
    <cellStyle name="SAPBEXstdItem 3 2 8" xfId="45595"/>
    <cellStyle name="SAPBEXstdItem 3 2 9" xfId="45596"/>
    <cellStyle name="SAPBEXstdItem 3 20" xfId="45597"/>
    <cellStyle name="SAPBEXstdItem 3 21" xfId="45598"/>
    <cellStyle name="SAPBEXstdItem 3 22" xfId="45599"/>
    <cellStyle name="SAPBEXstdItem 3 23" xfId="45600"/>
    <cellStyle name="SAPBEXstdItem 3 24" xfId="45601"/>
    <cellStyle name="SAPBEXstdItem 3 25" xfId="45602"/>
    <cellStyle name="SAPBEXstdItem 3 26" xfId="45603"/>
    <cellStyle name="SAPBEXstdItem 3 27" xfId="45604"/>
    <cellStyle name="SAPBEXstdItem 3 28" xfId="45605"/>
    <cellStyle name="SAPBEXstdItem 3 29" xfId="45606"/>
    <cellStyle name="SAPBEXstdItem 3 3" xfId="1248"/>
    <cellStyle name="SAPBEXstdItem 3 3 10" xfId="45607"/>
    <cellStyle name="SAPBEXstdItem 3 3 11" xfId="45608"/>
    <cellStyle name="SAPBEXstdItem 3 3 12" xfId="45609"/>
    <cellStyle name="SAPBEXstdItem 3 3 13" xfId="45610"/>
    <cellStyle name="SAPBEXstdItem 3 3 14" xfId="45611"/>
    <cellStyle name="SAPBEXstdItem 3 3 15" xfId="45612"/>
    <cellStyle name="SAPBEXstdItem 3 3 16" xfId="45613"/>
    <cellStyle name="SAPBEXstdItem 3 3 17" xfId="45614"/>
    <cellStyle name="SAPBEXstdItem 3 3 18" xfId="45615"/>
    <cellStyle name="SAPBEXstdItem 3 3 19" xfId="45616"/>
    <cellStyle name="SAPBEXstdItem 3 3 2" xfId="2311"/>
    <cellStyle name="SAPBEXstdItem 3 3 2 2" xfId="17879"/>
    <cellStyle name="SAPBEXstdItem 3 3 2 2 2" xfId="17880"/>
    <cellStyle name="SAPBEXstdItem 3 3 2 2 2 2" xfId="17881"/>
    <cellStyle name="SAPBEXstdItem 3 3 2 2 2 2 2" xfId="17882"/>
    <cellStyle name="SAPBEXstdItem 3 3 2 2 2 3" xfId="17883"/>
    <cellStyle name="SAPBEXstdItem 3 3 2 2 3" xfId="17884"/>
    <cellStyle name="SAPBEXstdItem 3 3 2 2 3 2" xfId="17885"/>
    <cellStyle name="SAPBEXstdItem 3 3 2 2 3 2 2" xfId="17886"/>
    <cellStyle name="SAPBEXstdItem 3 3 2 2 4" xfId="17887"/>
    <cellStyle name="SAPBEXstdItem 3 3 2 2 4 2" xfId="17888"/>
    <cellStyle name="SAPBEXstdItem 3 3 2 3" xfId="17889"/>
    <cellStyle name="SAPBEXstdItem 3 3 2 3 2" xfId="17890"/>
    <cellStyle name="SAPBEXstdItem 3 3 2 3 2 2" xfId="17891"/>
    <cellStyle name="SAPBEXstdItem 3 3 2 3 3" xfId="17892"/>
    <cellStyle name="SAPBEXstdItem 3 3 2 4" xfId="17893"/>
    <cellStyle name="SAPBEXstdItem 3 3 2 4 2" xfId="17894"/>
    <cellStyle name="SAPBEXstdItem 3 3 2 4 2 2" xfId="17895"/>
    <cellStyle name="SAPBEXstdItem 3 3 2 5" xfId="17896"/>
    <cellStyle name="SAPBEXstdItem 3 3 2 5 2" xfId="17897"/>
    <cellStyle name="SAPBEXstdItem 3 3 2 6" xfId="45617"/>
    <cellStyle name="SAPBEXstdItem 3 3 2 7" xfId="45618"/>
    <cellStyle name="SAPBEXstdItem 3 3 2 8" xfId="49995"/>
    <cellStyle name="SAPBEXstdItem 3 3 20" xfId="45619"/>
    <cellStyle name="SAPBEXstdItem 3 3 21" xfId="45620"/>
    <cellStyle name="SAPBEXstdItem 3 3 22" xfId="45621"/>
    <cellStyle name="SAPBEXstdItem 3 3 23" xfId="45622"/>
    <cellStyle name="SAPBEXstdItem 3 3 24" xfId="45623"/>
    <cellStyle name="SAPBEXstdItem 3 3 25" xfId="45624"/>
    <cellStyle name="SAPBEXstdItem 3 3 26" xfId="45625"/>
    <cellStyle name="SAPBEXstdItem 3 3 27" xfId="45626"/>
    <cellStyle name="SAPBEXstdItem 3 3 28" xfId="48862"/>
    <cellStyle name="SAPBEXstdItem 3 3 29" xfId="49477"/>
    <cellStyle name="SAPBEXstdItem 3 3 3" xfId="45627"/>
    <cellStyle name="SAPBEXstdItem 3 3 4" xfId="45628"/>
    <cellStyle name="SAPBEXstdItem 3 3 5" xfId="45629"/>
    <cellStyle name="SAPBEXstdItem 3 3 6" xfId="45630"/>
    <cellStyle name="SAPBEXstdItem 3 3 7" xfId="45631"/>
    <cellStyle name="SAPBEXstdItem 3 3 8" xfId="45632"/>
    <cellStyle name="SAPBEXstdItem 3 3 9" xfId="45633"/>
    <cellStyle name="SAPBEXstdItem 3 30" xfId="45634"/>
    <cellStyle name="SAPBEXstdItem 3 31" xfId="45635"/>
    <cellStyle name="SAPBEXstdItem 3 32" xfId="45636"/>
    <cellStyle name="SAPBEXstdItem 3 33" xfId="48863"/>
    <cellStyle name="SAPBEXstdItem 3 34" xfId="49475"/>
    <cellStyle name="SAPBEXstdItem 3 4" xfId="1249"/>
    <cellStyle name="SAPBEXstdItem 3 4 10" xfId="45637"/>
    <cellStyle name="SAPBEXstdItem 3 4 11" xfId="45638"/>
    <cellStyle name="SAPBEXstdItem 3 4 12" xfId="45639"/>
    <cellStyle name="SAPBEXstdItem 3 4 13" xfId="45640"/>
    <cellStyle name="SAPBEXstdItem 3 4 14" xfId="45641"/>
    <cellStyle name="SAPBEXstdItem 3 4 15" xfId="45642"/>
    <cellStyle name="SAPBEXstdItem 3 4 16" xfId="45643"/>
    <cellStyle name="SAPBEXstdItem 3 4 17" xfId="45644"/>
    <cellStyle name="SAPBEXstdItem 3 4 18" xfId="45645"/>
    <cellStyle name="SAPBEXstdItem 3 4 19" xfId="45646"/>
    <cellStyle name="SAPBEXstdItem 3 4 2" xfId="2312"/>
    <cellStyle name="SAPBEXstdItem 3 4 2 2" xfId="17898"/>
    <cellStyle name="SAPBEXstdItem 3 4 2 2 2" xfId="17899"/>
    <cellStyle name="SAPBEXstdItem 3 4 2 2 2 2" xfId="17900"/>
    <cellStyle name="SAPBEXstdItem 3 4 2 2 2 2 2" xfId="17901"/>
    <cellStyle name="SAPBEXstdItem 3 4 2 2 2 3" xfId="17902"/>
    <cellStyle name="SAPBEXstdItem 3 4 2 2 3" xfId="17903"/>
    <cellStyle name="SAPBEXstdItem 3 4 2 2 3 2" xfId="17904"/>
    <cellStyle name="SAPBEXstdItem 3 4 2 2 3 2 2" xfId="17905"/>
    <cellStyle name="SAPBEXstdItem 3 4 2 2 4" xfId="17906"/>
    <cellStyle name="SAPBEXstdItem 3 4 2 2 4 2" xfId="17907"/>
    <cellStyle name="SAPBEXstdItem 3 4 2 3" xfId="17908"/>
    <cellStyle name="SAPBEXstdItem 3 4 2 3 2" xfId="17909"/>
    <cellStyle name="SAPBEXstdItem 3 4 2 3 2 2" xfId="17910"/>
    <cellStyle name="SAPBEXstdItem 3 4 2 3 3" xfId="17911"/>
    <cellStyle name="SAPBEXstdItem 3 4 2 4" xfId="17912"/>
    <cellStyle name="SAPBEXstdItem 3 4 2 4 2" xfId="17913"/>
    <cellStyle name="SAPBEXstdItem 3 4 2 4 2 2" xfId="17914"/>
    <cellStyle name="SAPBEXstdItem 3 4 2 5" xfId="17915"/>
    <cellStyle name="SAPBEXstdItem 3 4 2 5 2" xfId="17916"/>
    <cellStyle name="SAPBEXstdItem 3 4 2 6" xfId="45647"/>
    <cellStyle name="SAPBEXstdItem 3 4 2 7" xfId="45648"/>
    <cellStyle name="SAPBEXstdItem 3 4 2 8" xfId="49996"/>
    <cellStyle name="SAPBEXstdItem 3 4 20" xfId="45649"/>
    <cellStyle name="SAPBEXstdItem 3 4 21" xfId="45650"/>
    <cellStyle name="SAPBEXstdItem 3 4 22" xfId="45651"/>
    <cellStyle name="SAPBEXstdItem 3 4 23" xfId="45652"/>
    <cellStyle name="SAPBEXstdItem 3 4 24" xfId="45653"/>
    <cellStyle name="SAPBEXstdItem 3 4 25" xfId="45654"/>
    <cellStyle name="SAPBEXstdItem 3 4 26" xfId="45655"/>
    <cellStyle name="SAPBEXstdItem 3 4 27" xfId="45656"/>
    <cellStyle name="SAPBEXstdItem 3 4 28" xfId="48864"/>
    <cellStyle name="SAPBEXstdItem 3 4 29" xfId="49478"/>
    <cellStyle name="SAPBEXstdItem 3 4 3" xfId="45657"/>
    <cellStyle name="SAPBEXstdItem 3 4 4" xfId="45658"/>
    <cellStyle name="SAPBEXstdItem 3 4 5" xfId="45659"/>
    <cellStyle name="SAPBEXstdItem 3 4 6" xfId="45660"/>
    <cellStyle name="SAPBEXstdItem 3 4 7" xfId="45661"/>
    <cellStyle name="SAPBEXstdItem 3 4 8" xfId="45662"/>
    <cellStyle name="SAPBEXstdItem 3 4 9" xfId="45663"/>
    <cellStyle name="SAPBEXstdItem 3 5" xfId="1250"/>
    <cellStyle name="SAPBEXstdItem 3 5 10" xfId="45664"/>
    <cellStyle name="SAPBEXstdItem 3 5 11" xfId="45665"/>
    <cellStyle name="SAPBEXstdItem 3 5 12" xfId="45666"/>
    <cellStyle name="SAPBEXstdItem 3 5 13" xfId="45667"/>
    <cellStyle name="SAPBEXstdItem 3 5 14" xfId="45668"/>
    <cellStyle name="SAPBEXstdItem 3 5 15" xfId="45669"/>
    <cellStyle name="SAPBEXstdItem 3 5 16" xfId="45670"/>
    <cellStyle name="SAPBEXstdItem 3 5 17" xfId="45671"/>
    <cellStyle name="SAPBEXstdItem 3 5 18" xfId="45672"/>
    <cellStyle name="SAPBEXstdItem 3 5 19" xfId="45673"/>
    <cellStyle name="SAPBEXstdItem 3 5 2" xfId="2313"/>
    <cellStyle name="SAPBEXstdItem 3 5 2 2" xfId="17917"/>
    <cellStyle name="SAPBEXstdItem 3 5 2 2 2" xfId="17918"/>
    <cellStyle name="SAPBEXstdItem 3 5 2 2 2 2" xfId="17919"/>
    <cellStyle name="SAPBEXstdItem 3 5 2 2 2 2 2" xfId="17920"/>
    <cellStyle name="SAPBEXstdItem 3 5 2 2 2 3" xfId="17921"/>
    <cellStyle name="SAPBEXstdItem 3 5 2 2 3" xfId="17922"/>
    <cellStyle name="SAPBEXstdItem 3 5 2 2 3 2" xfId="17923"/>
    <cellStyle name="SAPBEXstdItem 3 5 2 2 3 2 2" xfId="17924"/>
    <cellStyle name="SAPBEXstdItem 3 5 2 2 4" xfId="17925"/>
    <cellStyle name="SAPBEXstdItem 3 5 2 2 4 2" xfId="17926"/>
    <cellStyle name="SAPBEXstdItem 3 5 2 3" xfId="17927"/>
    <cellStyle name="SAPBEXstdItem 3 5 2 3 2" xfId="17928"/>
    <cellStyle name="SAPBEXstdItem 3 5 2 3 2 2" xfId="17929"/>
    <cellStyle name="SAPBEXstdItem 3 5 2 3 3" xfId="17930"/>
    <cellStyle name="SAPBEXstdItem 3 5 2 4" xfId="17931"/>
    <cellStyle name="SAPBEXstdItem 3 5 2 4 2" xfId="17932"/>
    <cellStyle name="SAPBEXstdItem 3 5 2 4 2 2" xfId="17933"/>
    <cellStyle name="SAPBEXstdItem 3 5 2 5" xfId="17934"/>
    <cellStyle name="SAPBEXstdItem 3 5 2 5 2" xfId="17935"/>
    <cellStyle name="SAPBEXstdItem 3 5 2 6" xfId="45674"/>
    <cellStyle name="SAPBEXstdItem 3 5 2 7" xfId="45675"/>
    <cellStyle name="SAPBEXstdItem 3 5 2 8" xfId="49997"/>
    <cellStyle name="SAPBEXstdItem 3 5 20" xfId="45676"/>
    <cellStyle name="SAPBEXstdItem 3 5 21" xfId="45677"/>
    <cellStyle name="SAPBEXstdItem 3 5 22" xfId="45678"/>
    <cellStyle name="SAPBEXstdItem 3 5 23" xfId="45679"/>
    <cellStyle name="SAPBEXstdItem 3 5 24" xfId="45680"/>
    <cellStyle name="SAPBEXstdItem 3 5 25" xfId="45681"/>
    <cellStyle name="SAPBEXstdItem 3 5 26" xfId="45682"/>
    <cellStyle name="SAPBEXstdItem 3 5 27" xfId="45683"/>
    <cellStyle name="SAPBEXstdItem 3 5 28" xfId="48865"/>
    <cellStyle name="SAPBEXstdItem 3 5 29" xfId="49479"/>
    <cellStyle name="SAPBEXstdItem 3 5 3" xfId="45684"/>
    <cellStyle name="SAPBEXstdItem 3 5 4" xfId="45685"/>
    <cellStyle name="SAPBEXstdItem 3 5 5" xfId="45686"/>
    <cellStyle name="SAPBEXstdItem 3 5 6" xfId="45687"/>
    <cellStyle name="SAPBEXstdItem 3 5 7" xfId="45688"/>
    <cellStyle name="SAPBEXstdItem 3 5 8" xfId="45689"/>
    <cellStyle name="SAPBEXstdItem 3 5 9" xfId="45690"/>
    <cellStyle name="SAPBEXstdItem 3 6" xfId="1251"/>
    <cellStyle name="SAPBEXstdItem 3 6 10" xfId="45691"/>
    <cellStyle name="SAPBEXstdItem 3 6 11" xfId="45692"/>
    <cellStyle name="SAPBEXstdItem 3 6 12" xfId="45693"/>
    <cellStyle name="SAPBEXstdItem 3 6 13" xfId="45694"/>
    <cellStyle name="SAPBEXstdItem 3 6 14" xfId="45695"/>
    <cellStyle name="SAPBEXstdItem 3 6 15" xfId="45696"/>
    <cellStyle name="SAPBEXstdItem 3 6 16" xfId="45697"/>
    <cellStyle name="SAPBEXstdItem 3 6 17" xfId="45698"/>
    <cellStyle name="SAPBEXstdItem 3 6 18" xfId="45699"/>
    <cellStyle name="SAPBEXstdItem 3 6 19" xfId="45700"/>
    <cellStyle name="SAPBEXstdItem 3 6 2" xfId="2314"/>
    <cellStyle name="SAPBEXstdItem 3 6 2 2" xfId="17936"/>
    <cellStyle name="SAPBEXstdItem 3 6 2 2 2" xfId="17937"/>
    <cellStyle name="SAPBEXstdItem 3 6 2 2 2 2" xfId="17938"/>
    <cellStyle name="SAPBEXstdItem 3 6 2 2 2 2 2" xfId="17939"/>
    <cellStyle name="SAPBEXstdItem 3 6 2 2 2 3" xfId="17940"/>
    <cellStyle name="SAPBEXstdItem 3 6 2 2 3" xfId="17941"/>
    <cellStyle name="SAPBEXstdItem 3 6 2 2 3 2" xfId="17942"/>
    <cellStyle name="SAPBEXstdItem 3 6 2 2 3 2 2" xfId="17943"/>
    <cellStyle name="SAPBEXstdItem 3 6 2 2 4" xfId="17944"/>
    <cellStyle name="SAPBEXstdItem 3 6 2 2 4 2" xfId="17945"/>
    <cellStyle name="SAPBEXstdItem 3 6 2 3" xfId="17946"/>
    <cellStyle name="SAPBEXstdItem 3 6 2 3 2" xfId="17947"/>
    <cellStyle name="SAPBEXstdItem 3 6 2 3 2 2" xfId="17948"/>
    <cellStyle name="SAPBEXstdItem 3 6 2 3 3" xfId="17949"/>
    <cellStyle name="SAPBEXstdItem 3 6 2 4" xfId="17950"/>
    <cellStyle name="SAPBEXstdItem 3 6 2 4 2" xfId="17951"/>
    <cellStyle name="SAPBEXstdItem 3 6 2 4 2 2" xfId="17952"/>
    <cellStyle name="SAPBEXstdItem 3 6 2 5" xfId="17953"/>
    <cellStyle name="SAPBEXstdItem 3 6 2 5 2" xfId="17954"/>
    <cellStyle name="SAPBEXstdItem 3 6 2 6" xfId="45701"/>
    <cellStyle name="SAPBEXstdItem 3 6 2 7" xfId="45702"/>
    <cellStyle name="SAPBEXstdItem 3 6 2 8" xfId="49998"/>
    <cellStyle name="SAPBEXstdItem 3 6 20" xfId="45703"/>
    <cellStyle name="SAPBEXstdItem 3 6 21" xfId="45704"/>
    <cellStyle name="SAPBEXstdItem 3 6 22" xfId="45705"/>
    <cellStyle name="SAPBEXstdItem 3 6 23" xfId="45706"/>
    <cellStyle name="SAPBEXstdItem 3 6 24" xfId="45707"/>
    <cellStyle name="SAPBEXstdItem 3 6 25" xfId="45708"/>
    <cellStyle name="SAPBEXstdItem 3 6 26" xfId="45709"/>
    <cellStyle name="SAPBEXstdItem 3 6 27" xfId="45710"/>
    <cellStyle name="SAPBEXstdItem 3 6 28" xfId="48866"/>
    <cellStyle name="SAPBEXstdItem 3 6 29" xfId="49480"/>
    <cellStyle name="SAPBEXstdItem 3 6 3" xfId="45711"/>
    <cellStyle name="SAPBEXstdItem 3 6 4" xfId="45712"/>
    <cellStyle name="SAPBEXstdItem 3 6 5" xfId="45713"/>
    <cellStyle name="SAPBEXstdItem 3 6 6" xfId="45714"/>
    <cellStyle name="SAPBEXstdItem 3 6 7" xfId="45715"/>
    <cellStyle name="SAPBEXstdItem 3 6 8" xfId="45716"/>
    <cellStyle name="SAPBEXstdItem 3 6 9" xfId="45717"/>
    <cellStyle name="SAPBEXstdItem 3 7" xfId="2315"/>
    <cellStyle name="SAPBEXstdItem 3 7 2" xfId="17955"/>
    <cellStyle name="SAPBEXstdItem 3 7 2 2" xfId="17956"/>
    <cellStyle name="SAPBEXstdItem 3 7 2 2 2" xfId="17957"/>
    <cellStyle name="SAPBEXstdItem 3 7 2 2 2 2" xfId="17958"/>
    <cellStyle name="SAPBEXstdItem 3 7 2 2 3" xfId="17959"/>
    <cellStyle name="SAPBEXstdItem 3 7 2 3" xfId="17960"/>
    <cellStyle name="SAPBEXstdItem 3 7 2 3 2" xfId="17961"/>
    <cellStyle name="SAPBEXstdItem 3 7 2 3 2 2" xfId="17962"/>
    <cellStyle name="SAPBEXstdItem 3 7 2 4" xfId="17963"/>
    <cellStyle name="SAPBEXstdItem 3 7 2 4 2" xfId="17964"/>
    <cellStyle name="SAPBEXstdItem 3 7 3" xfId="17965"/>
    <cellStyle name="SAPBEXstdItem 3 7 3 2" xfId="17966"/>
    <cellStyle name="SAPBEXstdItem 3 7 3 2 2" xfId="17967"/>
    <cellStyle name="SAPBEXstdItem 3 7 3 3" xfId="17968"/>
    <cellStyle name="SAPBEXstdItem 3 7 4" xfId="17969"/>
    <cellStyle name="SAPBEXstdItem 3 7 4 2" xfId="17970"/>
    <cellStyle name="SAPBEXstdItem 3 7 4 2 2" xfId="17971"/>
    <cellStyle name="SAPBEXstdItem 3 7 5" xfId="17972"/>
    <cellStyle name="SAPBEXstdItem 3 7 5 2" xfId="17973"/>
    <cellStyle name="SAPBEXstdItem 3 7 6" xfId="45718"/>
    <cellStyle name="SAPBEXstdItem 3 7 7" xfId="45719"/>
    <cellStyle name="SAPBEXstdItem 3 7 8" xfId="49993"/>
    <cellStyle name="SAPBEXstdItem 3 8" xfId="45720"/>
    <cellStyle name="SAPBEXstdItem 3 9" xfId="45721"/>
    <cellStyle name="SAPBEXstdItem 30" xfId="45722"/>
    <cellStyle name="SAPBEXstdItem 31" xfId="45723"/>
    <cellStyle name="SAPBEXstdItem 32" xfId="45724"/>
    <cellStyle name="SAPBEXstdItem 33" xfId="45725"/>
    <cellStyle name="SAPBEXstdItem 34" xfId="45726"/>
    <cellStyle name="SAPBEXstdItem 35" xfId="48867"/>
    <cellStyle name="SAPBEXstdItem 36" xfId="48951"/>
    <cellStyle name="SAPBEXstdItem 4" xfId="563"/>
    <cellStyle name="SAPBEXstdItem 4 10" xfId="45727"/>
    <cellStyle name="SAPBEXstdItem 4 11" xfId="45728"/>
    <cellStyle name="SAPBEXstdItem 4 12" xfId="45729"/>
    <cellStyle name="SAPBEXstdItem 4 13" xfId="45730"/>
    <cellStyle name="SAPBEXstdItem 4 14" xfId="45731"/>
    <cellStyle name="SAPBEXstdItem 4 15" xfId="45732"/>
    <cellStyle name="SAPBEXstdItem 4 16" xfId="45733"/>
    <cellStyle name="SAPBEXstdItem 4 17" xfId="45734"/>
    <cellStyle name="SAPBEXstdItem 4 18" xfId="45735"/>
    <cellStyle name="SAPBEXstdItem 4 19" xfId="45736"/>
    <cellStyle name="SAPBEXstdItem 4 2" xfId="2316"/>
    <cellStyle name="SAPBEXstdItem 4 2 2" xfId="17974"/>
    <cellStyle name="SAPBEXstdItem 4 2 2 2" xfId="17975"/>
    <cellStyle name="SAPBEXstdItem 4 2 2 2 2" xfId="17976"/>
    <cellStyle name="SAPBEXstdItem 4 2 2 2 2 2" xfId="17977"/>
    <cellStyle name="SAPBEXstdItem 4 2 2 2 3" xfId="17978"/>
    <cellStyle name="SAPBEXstdItem 4 2 2 3" xfId="17979"/>
    <cellStyle name="SAPBEXstdItem 4 2 2 3 2" xfId="17980"/>
    <cellStyle name="SAPBEXstdItem 4 2 2 3 2 2" xfId="17981"/>
    <cellStyle name="SAPBEXstdItem 4 2 2 4" xfId="17982"/>
    <cellStyle name="SAPBEXstdItem 4 2 2 4 2" xfId="17983"/>
    <cellStyle name="SAPBEXstdItem 4 2 3" xfId="17984"/>
    <cellStyle name="SAPBEXstdItem 4 2 3 2" xfId="17985"/>
    <cellStyle name="SAPBEXstdItem 4 2 3 2 2" xfId="17986"/>
    <cellStyle name="SAPBEXstdItem 4 2 3 3" xfId="17987"/>
    <cellStyle name="SAPBEXstdItem 4 2 4" xfId="17988"/>
    <cellStyle name="SAPBEXstdItem 4 2 4 2" xfId="17989"/>
    <cellStyle name="SAPBEXstdItem 4 2 4 2 2" xfId="17990"/>
    <cellStyle name="SAPBEXstdItem 4 2 5" xfId="17991"/>
    <cellStyle name="SAPBEXstdItem 4 2 5 2" xfId="17992"/>
    <cellStyle name="SAPBEXstdItem 4 2 6" xfId="45737"/>
    <cellStyle name="SAPBEXstdItem 4 2 7" xfId="45738"/>
    <cellStyle name="SAPBEXstdItem 4 2 8" xfId="49999"/>
    <cellStyle name="SAPBEXstdItem 4 20" xfId="45739"/>
    <cellStyle name="SAPBEXstdItem 4 21" xfId="45740"/>
    <cellStyle name="SAPBEXstdItem 4 22" xfId="45741"/>
    <cellStyle name="SAPBEXstdItem 4 23" xfId="45742"/>
    <cellStyle name="SAPBEXstdItem 4 24" xfId="45743"/>
    <cellStyle name="SAPBEXstdItem 4 25" xfId="45744"/>
    <cellStyle name="SAPBEXstdItem 4 26" xfId="45745"/>
    <cellStyle name="SAPBEXstdItem 4 27" xfId="45746"/>
    <cellStyle name="SAPBEXstdItem 4 28" xfId="48868"/>
    <cellStyle name="SAPBEXstdItem 4 29" xfId="49481"/>
    <cellStyle name="SAPBEXstdItem 4 3" xfId="45747"/>
    <cellStyle name="SAPBEXstdItem 4 4" xfId="45748"/>
    <cellStyle name="SAPBEXstdItem 4 5" xfId="45749"/>
    <cellStyle name="SAPBEXstdItem 4 6" xfId="45750"/>
    <cellStyle name="SAPBEXstdItem 4 7" xfId="45751"/>
    <cellStyle name="SAPBEXstdItem 4 8" xfId="45752"/>
    <cellStyle name="SAPBEXstdItem 4 9" xfId="45753"/>
    <cellStyle name="SAPBEXstdItem 5" xfId="1252"/>
    <cellStyle name="SAPBEXstdItem 5 10" xfId="45754"/>
    <cellStyle name="SAPBEXstdItem 5 11" xfId="45755"/>
    <cellStyle name="SAPBEXstdItem 5 12" xfId="45756"/>
    <cellStyle name="SAPBEXstdItem 5 13" xfId="45757"/>
    <cellStyle name="SAPBEXstdItem 5 14" xfId="45758"/>
    <cellStyle name="SAPBEXstdItem 5 15" xfId="45759"/>
    <cellStyle name="SAPBEXstdItem 5 16" xfId="45760"/>
    <cellStyle name="SAPBEXstdItem 5 17" xfId="45761"/>
    <cellStyle name="SAPBEXstdItem 5 18" xfId="45762"/>
    <cellStyle name="SAPBEXstdItem 5 19" xfId="45763"/>
    <cellStyle name="SAPBEXstdItem 5 2" xfId="2317"/>
    <cellStyle name="SAPBEXstdItem 5 2 2" xfId="17993"/>
    <cellStyle name="SAPBEXstdItem 5 2 2 2" xfId="17994"/>
    <cellStyle name="SAPBEXstdItem 5 2 2 2 2" xfId="17995"/>
    <cellStyle name="SAPBEXstdItem 5 2 2 2 2 2" xfId="17996"/>
    <cellStyle name="SAPBEXstdItem 5 2 2 2 3" xfId="17997"/>
    <cellStyle name="SAPBEXstdItem 5 2 2 3" xfId="17998"/>
    <cellStyle name="SAPBEXstdItem 5 2 2 3 2" xfId="17999"/>
    <cellStyle name="SAPBEXstdItem 5 2 2 3 2 2" xfId="18000"/>
    <cellStyle name="SAPBEXstdItem 5 2 2 4" xfId="18001"/>
    <cellStyle name="SAPBEXstdItem 5 2 2 4 2" xfId="18002"/>
    <cellStyle name="SAPBEXstdItem 5 2 3" xfId="18003"/>
    <cellStyle name="SAPBEXstdItem 5 2 3 2" xfId="18004"/>
    <cellStyle name="SAPBEXstdItem 5 2 3 2 2" xfId="18005"/>
    <cellStyle name="SAPBEXstdItem 5 2 3 3" xfId="18006"/>
    <cellStyle name="SAPBEXstdItem 5 2 4" xfId="18007"/>
    <cellStyle name="SAPBEXstdItem 5 2 4 2" xfId="18008"/>
    <cellStyle name="SAPBEXstdItem 5 2 4 2 2" xfId="18009"/>
    <cellStyle name="SAPBEXstdItem 5 2 5" xfId="18010"/>
    <cellStyle name="SAPBEXstdItem 5 2 5 2" xfId="18011"/>
    <cellStyle name="SAPBEXstdItem 5 2 6" xfId="45764"/>
    <cellStyle name="SAPBEXstdItem 5 2 7" xfId="45765"/>
    <cellStyle name="SAPBEXstdItem 5 2 8" xfId="50000"/>
    <cellStyle name="SAPBEXstdItem 5 20" xfId="45766"/>
    <cellStyle name="SAPBEXstdItem 5 21" xfId="45767"/>
    <cellStyle name="SAPBEXstdItem 5 22" xfId="45768"/>
    <cellStyle name="SAPBEXstdItem 5 23" xfId="45769"/>
    <cellStyle name="SAPBEXstdItem 5 24" xfId="45770"/>
    <cellStyle name="SAPBEXstdItem 5 25" xfId="45771"/>
    <cellStyle name="SAPBEXstdItem 5 26" xfId="45772"/>
    <cellStyle name="SAPBEXstdItem 5 27" xfId="45773"/>
    <cellStyle name="SAPBEXstdItem 5 28" xfId="48869"/>
    <cellStyle name="SAPBEXstdItem 5 29" xfId="49482"/>
    <cellStyle name="SAPBEXstdItem 5 3" xfId="45774"/>
    <cellStyle name="SAPBEXstdItem 5 4" xfId="45775"/>
    <cellStyle name="SAPBEXstdItem 5 5" xfId="45776"/>
    <cellStyle name="SAPBEXstdItem 5 6" xfId="45777"/>
    <cellStyle name="SAPBEXstdItem 5 7" xfId="45778"/>
    <cellStyle name="SAPBEXstdItem 5 8" xfId="45779"/>
    <cellStyle name="SAPBEXstdItem 5 9" xfId="45780"/>
    <cellStyle name="SAPBEXstdItem 6" xfId="1253"/>
    <cellStyle name="SAPBEXstdItem 6 10" xfId="45781"/>
    <cellStyle name="SAPBEXstdItem 6 11" xfId="45782"/>
    <cellStyle name="SAPBEXstdItem 6 12" xfId="45783"/>
    <cellStyle name="SAPBEXstdItem 6 13" xfId="45784"/>
    <cellStyle name="SAPBEXstdItem 6 14" xfId="45785"/>
    <cellStyle name="SAPBEXstdItem 6 15" xfId="45786"/>
    <cellStyle name="SAPBEXstdItem 6 16" xfId="45787"/>
    <cellStyle name="SAPBEXstdItem 6 17" xfId="45788"/>
    <cellStyle name="SAPBEXstdItem 6 18" xfId="45789"/>
    <cellStyle name="SAPBEXstdItem 6 19" xfId="45790"/>
    <cellStyle name="SAPBEXstdItem 6 2" xfId="2318"/>
    <cellStyle name="SAPBEXstdItem 6 2 2" xfId="18012"/>
    <cellStyle name="SAPBEXstdItem 6 2 2 2" xfId="18013"/>
    <cellStyle name="SAPBEXstdItem 6 2 2 2 2" xfId="18014"/>
    <cellStyle name="SAPBEXstdItem 6 2 2 2 2 2" xfId="18015"/>
    <cellStyle name="SAPBEXstdItem 6 2 2 2 3" xfId="18016"/>
    <cellStyle name="SAPBEXstdItem 6 2 2 3" xfId="18017"/>
    <cellStyle name="SAPBEXstdItem 6 2 2 3 2" xfId="18018"/>
    <cellStyle name="SAPBEXstdItem 6 2 2 3 2 2" xfId="18019"/>
    <cellStyle name="SAPBEXstdItem 6 2 2 4" xfId="18020"/>
    <cellStyle name="SAPBEXstdItem 6 2 2 4 2" xfId="18021"/>
    <cellStyle name="SAPBEXstdItem 6 2 3" xfId="18022"/>
    <cellStyle name="SAPBEXstdItem 6 2 3 2" xfId="18023"/>
    <cellStyle name="SAPBEXstdItem 6 2 3 2 2" xfId="18024"/>
    <cellStyle name="SAPBEXstdItem 6 2 3 3" xfId="18025"/>
    <cellStyle name="SAPBEXstdItem 6 2 4" xfId="18026"/>
    <cellStyle name="SAPBEXstdItem 6 2 4 2" xfId="18027"/>
    <cellStyle name="SAPBEXstdItem 6 2 4 2 2" xfId="18028"/>
    <cellStyle name="SAPBEXstdItem 6 2 5" xfId="18029"/>
    <cellStyle name="SAPBEXstdItem 6 2 5 2" xfId="18030"/>
    <cellStyle name="SAPBEXstdItem 6 2 6" xfId="45791"/>
    <cellStyle name="SAPBEXstdItem 6 2 7" xfId="45792"/>
    <cellStyle name="SAPBEXstdItem 6 2 8" xfId="50001"/>
    <cellStyle name="SAPBEXstdItem 6 20" xfId="45793"/>
    <cellStyle name="SAPBEXstdItem 6 21" xfId="45794"/>
    <cellStyle name="SAPBEXstdItem 6 22" xfId="45795"/>
    <cellStyle name="SAPBEXstdItem 6 23" xfId="45796"/>
    <cellStyle name="SAPBEXstdItem 6 24" xfId="45797"/>
    <cellStyle name="SAPBEXstdItem 6 25" xfId="45798"/>
    <cellStyle name="SAPBEXstdItem 6 26" xfId="45799"/>
    <cellStyle name="SAPBEXstdItem 6 27" xfId="45800"/>
    <cellStyle name="SAPBEXstdItem 6 28" xfId="48870"/>
    <cellStyle name="SAPBEXstdItem 6 29" xfId="49483"/>
    <cellStyle name="SAPBEXstdItem 6 3" xfId="45801"/>
    <cellStyle name="SAPBEXstdItem 6 4" xfId="45802"/>
    <cellStyle name="SAPBEXstdItem 6 5" xfId="45803"/>
    <cellStyle name="SAPBEXstdItem 6 6" xfId="45804"/>
    <cellStyle name="SAPBEXstdItem 6 7" xfId="45805"/>
    <cellStyle name="SAPBEXstdItem 6 8" xfId="45806"/>
    <cellStyle name="SAPBEXstdItem 6 9" xfId="45807"/>
    <cellStyle name="SAPBEXstdItem 7" xfId="1254"/>
    <cellStyle name="SAPBEXstdItem 7 10" xfId="45808"/>
    <cellStyle name="SAPBEXstdItem 7 11" xfId="45809"/>
    <cellStyle name="SAPBEXstdItem 7 12" xfId="45810"/>
    <cellStyle name="SAPBEXstdItem 7 13" xfId="45811"/>
    <cellStyle name="SAPBEXstdItem 7 14" xfId="45812"/>
    <cellStyle name="SAPBEXstdItem 7 15" xfId="45813"/>
    <cellStyle name="SAPBEXstdItem 7 16" xfId="45814"/>
    <cellStyle name="SAPBEXstdItem 7 17" xfId="45815"/>
    <cellStyle name="SAPBEXstdItem 7 18" xfId="45816"/>
    <cellStyle name="SAPBEXstdItem 7 19" xfId="45817"/>
    <cellStyle name="SAPBEXstdItem 7 2" xfId="2319"/>
    <cellStyle name="SAPBEXstdItem 7 2 2" xfId="18031"/>
    <cellStyle name="SAPBEXstdItem 7 2 2 2" xfId="18032"/>
    <cellStyle name="SAPBEXstdItem 7 2 2 2 2" xfId="18033"/>
    <cellStyle name="SAPBEXstdItem 7 2 2 2 2 2" xfId="18034"/>
    <cellStyle name="SAPBEXstdItem 7 2 2 2 3" xfId="18035"/>
    <cellStyle name="SAPBEXstdItem 7 2 2 3" xfId="18036"/>
    <cellStyle name="SAPBEXstdItem 7 2 2 3 2" xfId="18037"/>
    <cellStyle name="SAPBEXstdItem 7 2 2 3 2 2" xfId="18038"/>
    <cellStyle name="SAPBEXstdItem 7 2 2 4" xfId="18039"/>
    <cellStyle name="SAPBEXstdItem 7 2 2 4 2" xfId="18040"/>
    <cellStyle name="SAPBEXstdItem 7 2 3" xfId="18041"/>
    <cellStyle name="SAPBEXstdItem 7 2 3 2" xfId="18042"/>
    <cellStyle name="SAPBEXstdItem 7 2 3 2 2" xfId="18043"/>
    <cellStyle name="SAPBEXstdItem 7 2 3 3" xfId="18044"/>
    <cellStyle name="SAPBEXstdItem 7 2 4" xfId="18045"/>
    <cellStyle name="SAPBEXstdItem 7 2 4 2" xfId="18046"/>
    <cellStyle name="SAPBEXstdItem 7 2 4 2 2" xfId="18047"/>
    <cellStyle name="SAPBEXstdItem 7 2 5" xfId="18048"/>
    <cellStyle name="SAPBEXstdItem 7 2 5 2" xfId="18049"/>
    <cellStyle name="SAPBEXstdItem 7 2 6" xfId="45818"/>
    <cellStyle name="SAPBEXstdItem 7 2 7" xfId="45819"/>
    <cellStyle name="SAPBEXstdItem 7 2 8" xfId="50002"/>
    <cellStyle name="SAPBEXstdItem 7 20" xfId="45820"/>
    <cellStyle name="SAPBEXstdItem 7 21" xfId="45821"/>
    <cellStyle name="SAPBEXstdItem 7 22" xfId="45822"/>
    <cellStyle name="SAPBEXstdItem 7 23" xfId="45823"/>
    <cellStyle name="SAPBEXstdItem 7 24" xfId="45824"/>
    <cellStyle name="SAPBEXstdItem 7 25" xfId="45825"/>
    <cellStyle name="SAPBEXstdItem 7 26" xfId="45826"/>
    <cellStyle name="SAPBEXstdItem 7 27" xfId="45827"/>
    <cellStyle name="SAPBEXstdItem 7 28" xfId="48871"/>
    <cellStyle name="SAPBEXstdItem 7 29" xfId="49484"/>
    <cellStyle name="SAPBEXstdItem 7 3" xfId="45828"/>
    <cellStyle name="SAPBEXstdItem 7 4" xfId="45829"/>
    <cellStyle name="SAPBEXstdItem 7 5" xfId="45830"/>
    <cellStyle name="SAPBEXstdItem 7 6" xfId="45831"/>
    <cellStyle name="SAPBEXstdItem 7 7" xfId="45832"/>
    <cellStyle name="SAPBEXstdItem 7 8" xfId="45833"/>
    <cellStyle name="SAPBEXstdItem 7 9" xfId="45834"/>
    <cellStyle name="SAPBEXstdItem 8" xfId="1238"/>
    <cellStyle name="SAPBEXstdItem 8 10" xfId="45835"/>
    <cellStyle name="SAPBEXstdItem 8 11" xfId="45836"/>
    <cellStyle name="SAPBEXstdItem 8 12" xfId="45837"/>
    <cellStyle name="SAPBEXstdItem 8 13" xfId="45838"/>
    <cellStyle name="SAPBEXstdItem 8 14" xfId="45839"/>
    <cellStyle name="SAPBEXstdItem 8 15" xfId="45840"/>
    <cellStyle name="SAPBEXstdItem 8 16" xfId="45841"/>
    <cellStyle name="SAPBEXstdItem 8 17" xfId="45842"/>
    <cellStyle name="SAPBEXstdItem 8 18" xfId="45843"/>
    <cellStyle name="SAPBEXstdItem 8 19" xfId="45844"/>
    <cellStyle name="SAPBEXstdItem 8 2" xfId="2320"/>
    <cellStyle name="SAPBEXstdItem 8 2 2" xfId="18050"/>
    <cellStyle name="SAPBEXstdItem 8 2 2 2" xfId="18051"/>
    <cellStyle name="SAPBEXstdItem 8 2 2 2 2" xfId="18052"/>
    <cellStyle name="SAPBEXstdItem 8 2 2 2 2 2" xfId="18053"/>
    <cellStyle name="SAPBEXstdItem 8 2 2 2 3" xfId="18054"/>
    <cellStyle name="SAPBEXstdItem 8 2 2 3" xfId="18055"/>
    <cellStyle name="SAPBEXstdItem 8 2 2 3 2" xfId="18056"/>
    <cellStyle name="SAPBEXstdItem 8 2 2 3 2 2" xfId="18057"/>
    <cellStyle name="SAPBEXstdItem 8 2 2 4" xfId="18058"/>
    <cellStyle name="SAPBEXstdItem 8 2 2 4 2" xfId="18059"/>
    <cellStyle name="SAPBEXstdItem 8 2 3" xfId="18060"/>
    <cellStyle name="SAPBEXstdItem 8 2 3 2" xfId="18061"/>
    <cellStyle name="SAPBEXstdItem 8 2 3 2 2" xfId="18062"/>
    <cellStyle name="SAPBEXstdItem 8 2 3 3" xfId="18063"/>
    <cellStyle name="SAPBEXstdItem 8 2 4" xfId="18064"/>
    <cellStyle name="SAPBEXstdItem 8 2 4 2" xfId="18065"/>
    <cellStyle name="SAPBEXstdItem 8 2 4 2 2" xfId="18066"/>
    <cellStyle name="SAPBEXstdItem 8 2 5" xfId="18067"/>
    <cellStyle name="SAPBEXstdItem 8 2 5 2" xfId="18068"/>
    <cellStyle name="SAPBEXstdItem 8 2 6" xfId="45845"/>
    <cellStyle name="SAPBEXstdItem 8 2 7" xfId="45846"/>
    <cellStyle name="SAPBEXstdItem 8 20" xfId="45847"/>
    <cellStyle name="SAPBEXstdItem 8 21" xfId="45848"/>
    <cellStyle name="SAPBEXstdItem 8 22" xfId="45849"/>
    <cellStyle name="SAPBEXstdItem 8 23" xfId="45850"/>
    <cellStyle name="SAPBEXstdItem 8 24" xfId="45851"/>
    <cellStyle name="SAPBEXstdItem 8 25" xfId="45852"/>
    <cellStyle name="SAPBEXstdItem 8 26" xfId="45853"/>
    <cellStyle name="SAPBEXstdItem 8 27" xfId="48872"/>
    <cellStyle name="SAPBEXstdItem 8 3" xfId="18069"/>
    <cellStyle name="SAPBEXstdItem 8 4" xfId="45854"/>
    <cellStyle name="SAPBEXstdItem 8 5" xfId="45855"/>
    <cellStyle name="SAPBEXstdItem 8 6" xfId="45856"/>
    <cellStyle name="SAPBEXstdItem 8 7" xfId="45857"/>
    <cellStyle name="SAPBEXstdItem 8 8" xfId="45858"/>
    <cellStyle name="SAPBEXstdItem 8 9" xfId="45859"/>
    <cellStyle name="SAPBEXstdItem 9" xfId="2321"/>
    <cellStyle name="SAPBEXstdItem 9 2" xfId="2322"/>
    <cellStyle name="SAPBEXstdItem 9 2 2" xfId="18070"/>
    <cellStyle name="SAPBEXstdItem 9 2 2 2" xfId="18071"/>
    <cellStyle name="SAPBEXstdItem 9 2 2 2 2" xfId="18072"/>
    <cellStyle name="SAPBEXstdItem 9 2 2 3" xfId="18073"/>
    <cellStyle name="SAPBEXstdItem 9 2 3" xfId="18074"/>
    <cellStyle name="SAPBEXstdItem 9 2 3 2" xfId="18075"/>
    <cellStyle name="SAPBEXstdItem 9 2 3 2 2" xfId="18076"/>
    <cellStyle name="SAPBEXstdItem 9 2 4" xfId="18077"/>
    <cellStyle name="SAPBEXstdItem 9 2 4 2" xfId="18078"/>
    <cellStyle name="SAPBEXstdItem 9 2 5" xfId="50003"/>
    <cellStyle name="SAPBEXstdItem 9 3" xfId="18079"/>
    <cellStyle name="SAPBEXstdItem 9 3 2" xfId="18080"/>
    <cellStyle name="SAPBEXstdItem 9 3 2 2" xfId="18081"/>
    <cellStyle name="SAPBEXstdItem 9 3 2 2 2" xfId="18082"/>
    <cellStyle name="SAPBEXstdItem 9 3 2 3" xfId="18083"/>
    <cellStyle name="SAPBEXstdItem 9 3 3" xfId="18084"/>
    <cellStyle name="SAPBEXstdItem 9 3 3 2" xfId="18085"/>
    <cellStyle name="SAPBEXstdItem 9 3 3 2 2" xfId="18086"/>
    <cellStyle name="SAPBEXstdItem 9 3 4" xfId="18087"/>
    <cellStyle name="SAPBEXstdItem 9 3 4 2" xfId="18088"/>
    <cellStyle name="SAPBEXstdItem 9 3 5" xfId="45860"/>
    <cellStyle name="SAPBEXstdItem 9 4" xfId="18089"/>
    <cellStyle name="SAPBEXstdItem 9 4 2" xfId="18090"/>
    <cellStyle name="SAPBEXstdItem 9 4 2 2" xfId="18091"/>
    <cellStyle name="SAPBEXstdItem 9 4 2 2 2" xfId="18092"/>
    <cellStyle name="SAPBEXstdItem 9 4 3" xfId="18093"/>
    <cellStyle name="SAPBEXstdItem 9 4 3 2" xfId="18094"/>
    <cellStyle name="SAPBEXstdItem 9 5" xfId="18095"/>
    <cellStyle name="SAPBEXstdItem 9 5 2" xfId="18096"/>
    <cellStyle name="SAPBEXstdItem 9 5 2 2" xfId="18097"/>
    <cellStyle name="SAPBEXstdItem 9 5 3" xfId="18098"/>
    <cellStyle name="SAPBEXstdItem 9 6" xfId="18099"/>
    <cellStyle name="SAPBEXstdItem 9 6 2" xfId="18100"/>
    <cellStyle name="SAPBEXstdItem 9 6 2 2" xfId="18101"/>
    <cellStyle name="SAPBEXstdItem 9 7" xfId="18102"/>
    <cellStyle name="SAPBEXstdItem 9 7 2" xfId="18103"/>
    <cellStyle name="SAPBEXstdItem 9 8" xfId="48873"/>
    <cellStyle name="SAPBEXstdItem 9 9" xfId="49485"/>
    <cellStyle name="SAPBEXstdItem_20120921_SF-grote-ronde-Liesbethdump2" xfId="450"/>
    <cellStyle name="SAPBEXstdItemX" xfId="154"/>
    <cellStyle name="SAPBEXstdItemX 10" xfId="45861"/>
    <cellStyle name="SAPBEXstdItemX 11" xfId="45862"/>
    <cellStyle name="SAPBEXstdItemX 12" xfId="45863"/>
    <cellStyle name="SAPBEXstdItemX 13" xfId="45864"/>
    <cellStyle name="SAPBEXstdItemX 14" xfId="45865"/>
    <cellStyle name="SAPBEXstdItemX 15" xfId="45866"/>
    <cellStyle name="SAPBEXstdItemX 16" xfId="45867"/>
    <cellStyle name="SAPBEXstdItemX 17" xfId="45868"/>
    <cellStyle name="SAPBEXstdItemX 18" xfId="45869"/>
    <cellStyle name="SAPBEXstdItemX 19" xfId="45870"/>
    <cellStyle name="SAPBEXstdItemX 2" xfId="564"/>
    <cellStyle name="SAPBEXstdItemX 2 10" xfId="45871"/>
    <cellStyle name="SAPBEXstdItemX 2 11" xfId="45872"/>
    <cellStyle name="SAPBEXstdItemX 2 12" xfId="45873"/>
    <cellStyle name="SAPBEXstdItemX 2 13" xfId="45874"/>
    <cellStyle name="SAPBEXstdItemX 2 14" xfId="45875"/>
    <cellStyle name="SAPBEXstdItemX 2 15" xfId="45876"/>
    <cellStyle name="SAPBEXstdItemX 2 16" xfId="45877"/>
    <cellStyle name="SAPBEXstdItemX 2 17" xfId="45878"/>
    <cellStyle name="SAPBEXstdItemX 2 18" xfId="45879"/>
    <cellStyle name="SAPBEXstdItemX 2 19" xfId="45880"/>
    <cellStyle name="SAPBEXstdItemX 2 2" xfId="1256"/>
    <cellStyle name="SAPBEXstdItemX 2 2 10" xfId="45881"/>
    <cellStyle name="SAPBEXstdItemX 2 2 11" xfId="45882"/>
    <cellStyle name="SAPBEXstdItemX 2 2 12" xfId="45883"/>
    <cellStyle name="SAPBEXstdItemX 2 2 13" xfId="45884"/>
    <cellStyle name="SAPBEXstdItemX 2 2 14" xfId="45885"/>
    <cellStyle name="SAPBEXstdItemX 2 2 15" xfId="45886"/>
    <cellStyle name="SAPBEXstdItemX 2 2 16" xfId="45887"/>
    <cellStyle name="SAPBEXstdItemX 2 2 17" xfId="45888"/>
    <cellStyle name="SAPBEXstdItemX 2 2 18" xfId="45889"/>
    <cellStyle name="SAPBEXstdItemX 2 2 19" xfId="45890"/>
    <cellStyle name="SAPBEXstdItemX 2 2 2" xfId="2323"/>
    <cellStyle name="SAPBEXstdItemX 2 2 2 2" xfId="18104"/>
    <cellStyle name="SAPBEXstdItemX 2 2 2 2 2" xfId="18105"/>
    <cellStyle name="SAPBEXstdItemX 2 2 2 2 2 2" xfId="18106"/>
    <cellStyle name="SAPBEXstdItemX 2 2 2 2 2 2 2" xfId="18107"/>
    <cellStyle name="SAPBEXstdItemX 2 2 2 2 2 3" xfId="18108"/>
    <cellStyle name="SAPBEXstdItemX 2 2 2 2 3" xfId="18109"/>
    <cellStyle name="SAPBEXstdItemX 2 2 2 2 3 2" xfId="18110"/>
    <cellStyle name="SAPBEXstdItemX 2 2 2 2 3 2 2" xfId="18111"/>
    <cellStyle name="SAPBEXstdItemX 2 2 2 2 4" xfId="18112"/>
    <cellStyle name="SAPBEXstdItemX 2 2 2 2 4 2" xfId="18113"/>
    <cellStyle name="SAPBEXstdItemX 2 2 2 3" xfId="18114"/>
    <cellStyle name="SAPBEXstdItemX 2 2 2 3 2" xfId="18115"/>
    <cellStyle name="SAPBEXstdItemX 2 2 2 3 2 2" xfId="18116"/>
    <cellStyle name="SAPBEXstdItemX 2 2 2 3 3" xfId="18117"/>
    <cellStyle name="SAPBEXstdItemX 2 2 2 4" xfId="18118"/>
    <cellStyle name="SAPBEXstdItemX 2 2 2 4 2" xfId="18119"/>
    <cellStyle name="SAPBEXstdItemX 2 2 2 4 2 2" xfId="18120"/>
    <cellStyle name="SAPBEXstdItemX 2 2 2 5" xfId="18121"/>
    <cellStyle name="SAPBEXstdItemX 2 2 2 5 2" xfId="18122"/>
    <cellStyle name="SAPBEXstdItemX 2 2 2 6" xfId="45891"/>
    <cellStyle name="SAPBEXstdItemX 2 2 2 7" xfId="45892"/>
    <cellStyle name="SAPBEXstdItemX 2 2 20" xfId="45893"/>
    <cellStyle name="SAPBEXstdItemX 2 2 21" xfId="45894"/>
    <cellStyle name="SAPBEXstdItemX 2 2 22" xfId="45895"/>
    <cellStyle name="SAPBEXstdItemX 2 2 23" xfId="45896"/>
    <cellStyle name="SAPBEXstdItemX 2 2 24" xfId="45897"/>
    <cellStyle name="SAPBEXstdItemX 2 2 25" xfId="45898"/>
    <cellStyle name="SAPBEXstdItemX 2 2 26" xfId="45899"/>
    <cellStyle name="SAPBEXstdItemX 2 2 27" xfId="48874"/>
    <cellStyle name="SAPBEXstdItemX 2 2 3" xfId="45900"/>
    <cellStyle name="SAPBEXstdItemX 2 2 4" xfId="45901"/>
    <cellStyle name="SAPBEXstdItemX 2 2 5" xfId="45902"/>
    <cellStyle name="SAPBEXstdItemX 2 2 6" xfId="45903"/>
    <cellStyle name="SAPBEXstdItemX 2 2 7" xfId="45904"/>
    <cellStyle name="SAPBEXstdItemX 2 2 8" xfId="45905"/>
    <cellStyle name="SAPBEXstdItemX 2 2 9" xfId="45906"/>
    <cellStyle name="SAPBEXstdItemX 2 20" xfId="45907"/>
    <cellStyle name="SAPBEXstdItemX 2 21" xfId="45908"/>
    <cellStyle name="SAPBEXstdItemX 2 22" xfId="45909"/>
    <cellStyle name="SAPBEXstdItemX 2 23" xfId="45910"/>
    <cellStyle name="SAPBEXstdItemX 2 24" xfId="45911"/>
    <cellStyle name="SAPBEXstdItemX 2 25" xfId="45912"/>
    <cellStyle name="SAPBEXstdItemX 2 26" xfId="45913"/>
    <cellStyle name="SAPBEXstdItemX 2 27" xfId="45914"/>
    <cellStyle name="SAPBEXstdItemX 2 28" xfId="45915"/>
    <cellStyle name="SAPBEXstdItemX 2 29" xfId="45916"/>
    <cellStyle name="SAPBEXstdItemX 2 3" xfId="1257"/>
    <cellStyle name="SAPBEXstdItemX 2 3 10" xfId="45917"/>
    <cellStyle name="SAPBEXstdItemX 2 3 11" xfId="45918"/>
    <cellStyle name="SAPBEXstdItemX 2 3 12" xfId="45919"/>
    <cellStyle name="SAPBEXstdItemX 2 3 13" xfId="45920"/>
    <cellStyle name="SAPBEXstdItemX 2 3 14" xfId="45921"/>
    <cellStyle name="SAPBEXstdItemX 2 3 15" xfId="45922"/>
    <cellStyle name="SAPBEXstdItemX 2 3 16" xfId="45923"/>
    <cellStyle name="SAPBEXstdItemX 2 3 17" xfId="45924"/>
    <cellStyle name="SAPBEXstdItemX 2 3 18" xfId="45925"/>
    <cellStyle name="SAPBEXstdItemX 2 3 19" xfId="45926"/>
    <cellStyle name="SAPBEXstdItemX 2 3 2" xfId="2324"/>
    <cellStyle name="SAPBEXstdItemX 2 3 2 2" xfId="18123"/>
    <cellStyle name="SAPBEXstdItemX 2 3 2 2 2" xfId="18124"/>
    <cellStyle name="SAPBEXstdItemX 2 3 2 2 2 2" xfId="18125"/>
    <cellStyle name="SAPBEXstdItemX 2 3 2 2 2 2 2" xfId="18126"/>
    <cellStyle name="SAPBEXstdItemX 2 3 2 2 2 3" xfId="18127"/>
    <cellStyle name="SAPBEXstdItemX 2 3 2 2 3" xfId="18128"/>
    <cellStyle name="SAPBEXstdItemX 2 3 2 2 3 2" xfId="18129"/>
    <cellStyle name="SAPBEXstdItemX 2 3 2 2 3 2 2" xfId="18130"/>
    <cellStyle name="SAPBEXstdItemX 2 3 2 2 4" xfId="18131"/>
    <cellStyle name="SAPBEXstdItemX 2 3 2 2 4 2" xfId="18132"/>
    <cellStyle name="SAPBEXstdItemX 2 3 2 3" xfId="18133"/>
    <cellStyle name="SAPBEXstdItemX 2 3 2 3 2" xfId="18134"/>
    <cellStyle name="SAPBEXstdItemX 2 3 2 3 2 2" xfId="18135"/>
    <cellStyle name="SAPBEXstdItemX 2 3 2 3 3" xfId="18136"/>
    <cellStyle name="SAPBEXstdItemX 2 3 2 4" xfId="18137"/>
    <cellStyle name="SAPBEXstdItemX 2 3 2 4 2" xfId="18138"/>
    <cellStyle name="SAPBEXstdItemX 2 3 2 4 2 2" xfId="18139"/>
    <cellStyle name="SAPBEXstdItemX 2 3 2 5" xfId="18140"/>
    <cellStyle name="SAPBEXstdItemX 2 3 2 5 2" xfId="18141"/>
    <cellStyle name="SAPBEXstdItemX 2 3 2 6" xfId="45927"/>
    <cellStyle name="SAPBEXstdItemX 2 3 2 7" xfId="45928"/>
    <cellStyle name="SAPBEXstdItemX 2 3 20" xfId="45929"/>
    <cellStyle name="SAPBEXstdItemX 2 3 21" xfId="45930"/>
    <cellStyle name="SAPBEXstdItemX 2 3 22" xfId="45931"/>
    <cellStyle name="SAPBEXstdItemX 2 3 23" xfId="45932"/>
    <cellStyle name="SAPBEXstdItemX 2 3 24" xfId="45933"/>
    <cellStyle name="SAPBEXstdItemX 2 3 25" xfId="45934"/>
    <cellStyle name="SAPBEXstdItemX 2 3 26" xfId="45935"/>
    <cellStyle name="SAPBEXstdItemX 2 3 27" xfId="48875"/>
    <cellStyle name="SAPBEXstdItemX 2 3 3" xfId="45936"/>
    <cellStyle name="SAPBEXstdItemX 2 3 4" xfId="45937"/>
    <cellStyle name="SAPBEXstdItemX 2 3 5" xfId="45938"/>
    <cellStyle name="SAPBEXstdItemX 2 3 6" xfId="45939"/>
    <cellStyle name="SAPBEXstdItemX 2 3 7" xfId="45940"/>
    <cellStyle name="SAPBEXstdItemX 2 3 8" xfId="45941"/>
    <cellStyle name="SAPBEXstdItemX 2 3 9" xfId="45942"/>
    <cellStyle name="SAPBEXstdItemX 2 30" xfId="45943"/>
    <cellStyle name="SAPBEXstdItemX 2 31" xfId="45944"/>
    <cellStyle name="SAPBEXstdItemX 2 32" xfId="48876"/>
    <cellStyle name="SAPBEXstdItemX 2 4" xfId="1258"/>
    <cellStyle name="SAPBEXstdItemX 2 4 10" xfId="45945"/>
    <cellStyle name="SAPBEXstdItemX 2 4 11" xfId="45946"/>
    <cellStyle name="SAPBEXstdItemX 2 4 12" xfId="45947"/>
    <cellStyle name="SAPBEXstdItemX 2 4 13" xfId="45948"/>
    <cellStyle name="SAPBEXstdItemX 2 4 14" xfId="45949"/>
    <cellStyle name="SAPBEXstdItemX 2 4 15" xfId="45950"/>
    <cellStyle name="SAPBEXstdItemX 2 4 16" xfId="45951"/>
    <cellStyle name="SAPBEXstdItemX 2 4 17" xfId="45952"/>
    <cellStyle name="SAPBEXstdItemX 2 4 18" xfId="45953"/>
    <cellStyle name="SAPBEXstdItemX 2 4 19" xfId="45954"/>
    <cellStyle name="SAPBEXstdItemX 2 4 2" xfId="2325"/>
    <cellStyle name="SAPBEXstdItemX 2 4 2 2" xfId="18142"/>
    <cellStyle name="SAPBEXstdItemX 2 4 2 2 2" xfId="18143"/>
    <cellStyle name="SAPBEXstdItemX 2 4 2 2 2 2" xfId="18144"/>
    <cellStyle name="SAPBEXstdItemX 2 4 2 2 2 2 2" xfId="18145"/>
    <cellStyle name="SAPBEXstdItemX 2 4 2 2 2 3" xfId="18146"/>
    <cellStyle name="SAPBEXstdItemX 2 4 2 2 3" xfId="18147"/>
    <cellStyle name="SAPBEXstdItemX 2 4 2 2 3 2" xfId="18148"/>
    <cellStyle name="SAPBEXstdItemX 2 4 2 2 3 2 2" xfId="18149"/>
    <cellStyle name="SAPBEXstdItemX 2 4 2 2 4" xfId="18150"/>
    <cellStyle name="SAPBEXstdItemX 2 4 2 2 4 2" xfId="18151"/>
    <cellStyle name="SAPBEXstdItemX 2 4 2 3" xfId="18152"/>
    <cellStyle name="SAPBEXstdItemX 2 4 2 3 2" xfId="18153"/>
    <cellStyle name="SAPBEXstdItemX 2 4 2 3 2 2" xfId="18154"/>
    <cellStyle name="SAPBEXstdItemX 2 4 2 3 3" xfId="18155"/>
    <cellStyle name="SAPBEXstdItemX 2 4 2 4" xfId="18156"/>
    <cellStyle name="SAPBEXstdItemX 2 4 2 4 2" xfId="18157"/>
    <cellStyle name="SAPBEXstdItemX 2 4 2 4 2 2" xfId="18158"/>
    <cellStyle name="SAPBEXstdItemX 2 4 2 5" xfId="18159"/>
    <cellStyle name="SAPBEXstdItemX 2 4 2 5 2" xfId="18160"/>
    <cellStyle name="SAPBEXstdItemX 2 4 2 6" xfId="45955"/>
    <cellStyle name="SAPBEXstdItemX 2 4 2 7" xfId="45956"/>
    <cellStyle name="SAPBEXstdItemX 2 4 20" xfId="45957"/>
    <cellStyle name="SAPBEXstdItemX 2 4 21" xfId="45958"/>
    <cellStyle name="SAPBEXstdItemX 2 4 22" xfId="45959"/>
    <cellStyle name="SAPBEXstdItemX 2 4 23" xfId="45960"/>
    <cellStyle name="SAPBEXstdItemX 2 4 24" xfId="45961"/>
    <cellStyle name="SAPBEXstdItemX 2 4 25" xfId="45962"/>
    <cellStyle name="SAPBEXstdItemX 2 4 26" xfId="45963"/>
    <cellStyle name="SAPBEXstdItemX 2 4 27" xfId="48877"/>
    <cellStyle name="SAPBEXstdItemX 2 4 3" xfId="45964"/>
    <cellStyle name="SAPBEXstdItemX 2 4 4" xfId="45965"/>
    <cellStyle name="SAPBEXstdItemX 2 4 5" xfId="45966"/>
    <cellStyle name="SAPBEXstdItemX 2 4 6" xfId="45967"/>
    <cellStyle name="SAPBEXstdItemX 2 4 7" xfId="45968"/>
    <cellStyle name="SAPBEXstdItemX 2 4 8" xfId="45969"/>
    <cellStyle name="SAPBEXstdItemX 2 4 9" xfId="45970"/>
    <cellStyle name="SAPBEXstdItemX 2 5" xfId="1259"/>
    <cellStyle name="SAPBEXstdItemX 2 5 10" xfId="45971"/>
    <cellStyle name="SAPBEXstdItemX 2 5 11" xfId="45972"/>
    <cellStyle name="SAPBEXstdItemX 2 5 12" xfId="45973"/>
    <cellStyle name="SAPBEXstdItemX 2 5 13" xfId="45974"/>
    <cellStyle name="SAPBEXstdItemX 2 5 14" xfId="45975"/>
    <cellStyle name="SAPBEXstdItemX 2 5 15" xfId="45976"/>
    <cellStyle name="SAPBEXstdItemX 2 5 16" xfId="45977"/>
    <cellStyle name="SAPBEXstdItemX 2 5 17" xfId="45978"/>
    <cellStyle name="SAPBEXstdItemX 2 5 18" xfId="45979"/>
    <cellStyle name="SAPBEXstdItemX 2 5 19" xfId="45980"/>
    <cellStyle name="SAPBEXstdItemX 2 5 2" xfId="2326"/>
    <cellStyle name="SAPBEXstdItemX 2 5 2 2" xfId="18161"/>
    <cellStyle name="SAPBEXstdItemX 2 5 2 2 2" xfId="18162"/>
    <cellStyle name="SAPBEXstdItemX 2 5 2 2 2 2" xfId="18163"/>
    <cellStyle name="SAPBEXstdItemX 2 5 2 2 2 2 2" xfId="18164"/>
    <cellStyle name="SAPBEXstdItemX 2 5 2 2 2 3" xfId="18165"/>
    <cellStyle name="SAPBEXstdItemX 2 5 2 2 3" xfId="18166"/>
    <cellStyle name="SAPBEXstdItemX 2 5 2 2 3 2" xfId="18167"/>
    <cellStyle name="SAPBEXstdItemX 2 5 2 2 3 2 2" xfId="18168"/>
    <cellStyle name="SAPBEXstdItemX 2 5 2 2 4" xfId="18169"/>
    <cellStyle name="SAPBEXstdItemX 2 5 2 2 4 2" xfId="18170"/>
    <cellStyle name="SAPBEXstdItemX 2 5 2 3" xfId="18171"/>
    <cellStyle name="SAPBEXstdItemX 2 5 2 3 2" xfId="18172"/>
    <cellStyle name="SAPBEXstdItemX 2 5 2 3 2 2" xfId="18173"/>
    <cellStyle name="SAPBEXstdItemX 2 5 2 3 3" xfId="18174"/>
    <cellStyle name="SAPBEXstdItemX 2 5 2 4" xfId="18175"/>
    <cellStyle name="SAPBEXstdItemX 2 5 2 4 2" xfId="18176"/>
    <cellStyle name="SAPBEXstdItemX 2 5 2 4 2 2" xfId="18177"/>
    <cellStyle name="SAPBEXstdItemX 2 5 2 5" xfId="18178"/>
    <cellStyle name="SAPBEXstdItemX 2 5 2 5 2" xfId="18179"/>
    <cellStyle name="SAPBEXstdItemX 2 5 2 6" xfId="45981"/>
    <cellStyle name="SAPBEXstdItemX 2 5 2 7" xfId="45982"/>
    <cellStyle name="SAPBEXstdItemX 2 5 20" xfId="45983"/>
    <cellStyle name="SAPBEXstdItemX 2 5 21" xfId="45984"/>
    <cellStyle name="SAPBEXstdItemX 2 5 22" xfId="45985"/>
    <cellStyle name="SAPBEXstdItemX 2 5 23" xfId="45986"/>
    <cellStyle name="SAPBEXstdItemX 2 5 24" xfId="45987"/>
    <cellStyle name="SAPBEXstdItemX 2 5 25" xfId="45988"/>
    <cellStyle name="SAPBEXstdItemX 2 5 26" xfId="45989"/>
    <cellStyle name="SAPBEXstdItemX 2 5 27" xfId="48878"/>
    <cellStyle name="SAPBEXstdItemX 2 5 3" xfId="45990"/>
    <cellStyle name="SAPBEXstdItemX 2 5 4" xfId="45991"/>
    <cellStyle name="SAPBEXstdItemX 2 5 5" xfId="45992"/>
    <cellStyle name="SAPBEXstdItemX 2 5 6" xfId="45993"/>
    <cellStyle name="SAPBEXstdItemX 2 5 7" xfId="45994"/>
    <cellStyle name="SAPBEXstdItemX 2 5 8" xfId="45995"/>
    <cellStyle name="SAPBEXstdItemX 2 5 9" xfId="45996"/>
    <cellStyle name="SAPBEXstdItemX 2 6" xfId="1260"/>
    <cellStyle name="SAPBEXstdItemX 2 6 10" xfId="45997"/>
    <cellStyle name="SAPBEXstdItemX 2 6 11" xfId="45998"/>
    <cellStyle name="SAPBEXstdItemX 2 6 12" xfId="45999"/>
    <cellStyle name="SAPBEXstdItemX 2 6 13" xfId="46000"/>
    <cellStyle name="SAPBEXstdItemX 2 6 14" xfId="46001"/>
    <cellStyle name="SAPBEXstdItemX 2 6 15" xfId="46002"/>
    <cellStyle name="SAPBEXstdItemX 2 6 16" xfId="46003"/>
    <cellStyle name="SAPBEXstdItemX 2 6 17" xfId="46004"/>
    <cellStyle name="SAPBEXstdItemX 2 6 18" xfId="46005"/>
    <cellStyle name="SAPBEXstdItemX 2 6 19" xfId="46006"/>
    <cellStyle name="SAPBEXstdItemX 2 6 2" xfId="2327"/>
    <cellStyle name="SAPBEXstdItemX 2 6 2 2" xfId="18180"/>
    <cellStyle name="SAPBEXstdItemX 2 6 2 2 2" xfId="18181"/>
    <cellStyle name="SAPBEXstdItemX 2 6 2 2 2 2" xfId="18182"/>
    <cellStyle name="SAPBEXstdItemX 2 6 2 2 2 2 2" xfId="18183"/>
    <cellStyle name="SAPBEXstdItemX 2 6 2 2 2 3" xfId="18184"/>
    <cellStyle name="SAPBEXstdItemX 2 6 2 2 3" xfId="18185"/>
    <cellStyle name="SAPBEXstdItemX 2 6 2 2 3 2" xfId="18186"/>
    <cellStyle name="SAPBEXstdItemX 2 6 2 2 3 2 2" xfId="18187"/>
    <cellStyle name="SAPBEXstdItemX 2 6 2 2 4" xfId="18188"/>
    <cellStyle name="SAPBEXstdItemX 2 6 2 2 4 2" xfId="18189"/>
    <cellStyle name="SAPBEXstdItemX 2 6 2 3" xfId="18190"/>
    <cellStyle name="SAPBEXstdItemX 2 6 2 3 2" xfId="18191"/>
    <cellStyle name="SAPBEXstdItemX 2 6 2 3 2 2" xfId="18192"/>
    <cellStyle name="SAPBEXstdItemX 2 6 2 3 3" xfId="18193"/>
    <cellStyle name="SAPBEXstdItemX 2 6 2 4" xfId="18194"/>
    <cellStyle name="SAPBEXstdItemX 2 6 2 4 2" xfId="18195"/>
    <cellStyle name="SAPBEXstdItemX 2 6 2 4 2 2" xfId="18196"/>
    <cellStyle name="SAPBEXstdItemX 2 6 2 5" xfId="18197"/>
    <cellStyle name="SAPBEXstdItemX 2 6 2 5 2" xfId="18198"/>
    <cellStyle name="SAPBEXstdItemX 2 6 2 6" xfId="46007"/>
    <cellStyle name="SAPBEXstdItemX 2 6 2 7" xfId="46008"/>
    <cellStyle name="SAPBEXstdItemX 2 6 20" xfId="46009"/>
    <cellStyle name="SAPBEXstdItemX 2 6 21" xfId="46010"/>
    <cellStyle name="SAPBEXstdItemX 2 6 22" xfId="46011"/>
    <cellStyle name="SAPBEXstdItemX 2 6 23" xfId="46012"/>
    <cellStyle name="SAPBEXstdItemX 2 6 24" xfId="46013"/>
    <cellStyle name="SAPBEXstdItemX 2 6 25" xfId="46014"/>
    <cellStyle name="SAPBEXstdItemX 2 6 26" xfId="46015"/>
    <cellStyle name="SAPBEXstdItemX 2 6 27" xfId="48879"/>
    <cellStyle name="SAPBEXstdItemX 2 6 3" xfId="46016"/>
    <cellStyle name="SAPBEXstdItemX 2 6 4" xfId="46017"/>
    <cellStyle name="SAPBEXstdItemX 2 6 5" xfId="46018"/>
    <cellStyle name="SAPBEXstdItemX 2 6 6" xfId="46019"/>
    <cellStyle name="SAPBEXstdItemX 2 6 7" xfId="46020"/>
    <cellStyle name="SAPBEXstdItemX 2 6 8" xfId="46021"/>
    <cellStyle name="SAPBEXstdItemX 2 6 9" xfId="46022"/>
    <cellStyle name="SAPBEXstdItemX 2 7" xfId="2328"/>
    <cellStyle name="SAPBEXstdItemX 2 7 2" xfId="18199"/>
    <cellStyle name="SAPBEXstdItemX 2 7 2 2" xfId="18200"/>
    <cellStyle name="SAPBEXstdItemX 2 7 2 2 2" xfId="18201"/>
    <cellStyle name="SAPBEXstdItemX 2 7 2 2 2 2" xfId="18202"/>
    <cellStyle name="SAPBEXstdItemX 2 7 2 2 3" xfId="18203"/>
    <cellStyle name="SAPBEXstdItemX 2 7 2 3" xfId="18204"/>
    <cellStyle name="SAPBEXstdItemX 2 7 2 3 2" xfId="18205"/>
    <cellStyle name="SAPBEXstdItemX 2 7 2 3 2 2" xfId="18206"/>
    <cellStyle name="SAPBEXstdItemX 2 7 2 4" xfId="18207"/>
    <cellStyle name="SAPBEXstdItemX 2 7 2 4 2" xfId="18208"/>
    <cellStyle name="SAPBEXstdItemX 2 7 3" xfId="18209"/>
    <cellStyle name="SAPBEXstdItemX 2 7 3 2" xfId="18210"/>
    <cellStyle name="SAPBEXstdItemX 2 7 3 2 2" xfId="18211"/>
    <cellStyle name="SAPBEXstdItemX 2 7 3 3" xfId="18212"/>
    <cellStyle name="SAPBEXstdItemX 2 7 4" xfId="18213"/>
    <cellStyle name="SAPBEXstdItemX 2 7 4 2" xfId="18214"/>
    <cellStyle name="SAPBEXstdItemX 2 7 4 2 2" xfId="18215"/>
    <cellStyle name="SAPBEXstdItemX 2 7 5" xfId="18216"/>
    <cellStyle name="SAPBEXstdItemX 2 7 5 2" xfId="18217"/>
    <cellStyle name="SAPBEXstdItemX 2 7 6" xfId="46023"/>
    <cellStyle name="SAPBEXstdItemX 2 7 7" xfId="46024"/>
    <cellStyle name="SAPBEXstdItemX 2 8" xfId="46025"/>
    <cellStyle name="SAPBEXstdItemX 2 9" xfId="46026"/>
    <cellStyle name="SAPBEXstdItemX 20" xfId="46027"/>
    <cellStyle name="SAPBEXstdItemX 21" xfId="46028"/>
    <cellStyle name="SAPBEXstdItemX 22" xfId="46029"/>
    <cellStyle name="SAPBEXstdItemX 23" xfId="46030"/>
    <cellStyle name="SAPBEXstdItemX 24" xfId="46031"/>
    <cellStyle name="SAPBEXstdItemX 25" xfId="46032"/>
    <cellStyle name="SAPBEXstdItemX 26" xfId="46033"/>
    <cellStyle name="SAPBEXstdItemX 27" xfId="46034"/>
    <cellStyle name="SAPBEXstdItemX 28" xfId="46035"/>
    <cellStyle name="SAPBEXstdItemX 29" xfId="46036"/>
    <cellStyle name="SAPBEXstdItemX 3" xfId="1261"/>
    <cellStyle name="SAPBEXstdItemX 3 10" xfId="46037"/>
    <cellStyle name="SAPBEXstdItemX 3 11" xfId="46038"/>
    <cellStyle name="SAPBEXstdItemX 3 12" xfId="46039"/>
    <cellStyle name="SAPBEXstdItemX 3 13" xfId="46040"/>
    <cellStyle name="SAPBEXstdItemX 3 14" xfId="46041"/>
    <cellStyle name="SAPBEXstdItemX 3 15" xfId="46042"/>
    <cellStyle name="SAPBEXstdItemX 3 16" xfId="46043"/>
    <cellStyle name="SAPBEXstdItemX 3 17" xfId="46044"/>
    <cellStyle name="SAPBEXstdItemX 3 18" xfId="46045"/>
    <cellStyle name="SAPBEXstdItemX 3 19" xfId="46046"/>
    <cellStyle name="SAPBEXstdItemX 3 2" xfId="2329"/>
    <cellStyle name="SAPBEXstdItemX 3 2 2" xfId="18218"/>
    <cellStyle name="SAPBEXstdItemX 3 2 2 2" xfId="18219"/>
    <cellStyle name="SAPBEXstdItemX 3 2 2 2 2" xfId="18220"/>
    <cellStyle name="SAPBEXstdItemX 3 2 2 2 2 2" xfId="18221"/>
    <cellStyle name="SAPBEXstdItemX 3 2 2 2 3" xfId="18222"/>
    <cellStyle name="SAPBEXstdItemX 3 2 2 3" xfId="18223"/>
    <cellStyle name="SAPBEXstdItemX 3 2 2 3 2" xfId="18224"/>
    <cellStyle name="SAPBEXstdItemX 3 2 2 3 2 2" xfId="18225"/>
    <cellStyle name="SAPBEXstdItemX 3 2 2 4" xfId="18226"/>
    <cellStyle name="SAPBEXstdItemX 3 2 2 4 2" xfId="18227"/>
    <cellStyle name="SAPBEXstdItemX 3 2 3" xfId="18228"/>
    <cellStyle name="SAPBEXstdItemX 3 2 3 2" xfId="18229"/>
    <cellStyle name="SAPBEXstdItemX 3 2 3 2 2" xfId="18230"/>
    <cellStyle name="SAPBEXstdItemX 3 2 3 3" xfId="18231"/>
    <cellStyle name="SAPBEXstdItemX 3 2 4" xfId="18232"/>
    <cellStyle name="SAPBEXstdItemX 3 2 4 2" xfId="18233"/>
    <cellStyle name="SAPBEXstdItemX 3 2 4 2 2" xfId="18234"/>
    <cellStyle name="SAPBEXstdItemX 3 2 5" xfId="18235"/>
    <cellStyle name="SAPBEXstdItemX 3 2 5 2" xfId="18236"/>
    <cellStyle name="SAPBEXstdItemX 3 2 6" xfId="46047"/>
    <cellStyle name="SAPBEXstdItemX 3 2 7" xfId="46048"/>
    <cellStyle name="SAPBEXstdItemX 3 20" xfId="46049"/>
    <cellStyle name="SAPBEXstdItemX 3 21" xfId="46050"/>
    <cellStyle name="SAPBEXstdItemX 3 22" xfId="46051"/>
    <cellStyle name="SAPBEXstdItemX 3 23" xfId="46052"/>
    <cellStyle name="SAPBEXstdItemX 3 24" xfId="46053"/>
    <cellStyle name="SAPBEXstdItemX 3 25" xfId="46054"/>
    <cellStyle name="SAPBEXstdItemX 3 26" xfId="46055"/>
    <cellStyle name="SAPBEXstdItemX 3 27" xfId="48880"/>
    <cellStyle name="SAPBEXstdItemX 3 3" xfId="46056"/>
    <cellStyle name="SAPBEXstdItemX 3 4" xfId="46057"/>
    <cellStyle name="SAPBEXstdItemX 3 5" xfId="46058"/>
    <cellStyle name="SAPBEXstdItemX 3 6" xfId="46059"/>
    <cellStyle name="SAPBEXstdItemX 3 7" xfId="46060"/>
    <cellStyle name="SAPBEXstdItemX 3 8" xfId="46061"/>
    <cellStyle name="SAPBEXstdItemX 3 9" xfId="46062"/>
    <cellStyle name="SAPBEXstdItemX 30" xfId="46063"/>
    <cellStyle name="SAPBEXstdItemX 31" xfId="46064"/>
    <cellStyle name="SAPBEXstdItemX 32" xfId="46065"/>
    <cellStyle name="SAPBEXstdItemX 33" xfId="46066"/>
    <cellStyle name="SAPBEXstdItemX 34" xfId="48881"/>
    <cellStyle name="SAPBEXstdItemX 4" xfId="1262"/>
    <cellStyle name="SAPBEXstdItemX 4 10" xfId="46067"/>
    <cellStyle name="SAPBEXstdItemX 4 11" xfId="46068"/>
    <cellStyle name="SAPBEXstdItemX 4 12" xfId="46069"/>
    <cellStyle name="SAPBEXstdItemX 4 13" xfId="46070"/>
    <cellStyle name="SAPBEXstdItemX 4 14" xfId="46071"/>
    <cellStyle name="SAPBEXstdItemX 4 15" xfId="46072"/>
    <cellStyle name="SAPBEXstdItemX 4 16" xfId="46073"/>
    <cellStyle name="SAPBEXstdItemX 4 17" xfId="46074"/>
    <cellStyle name="SAPBEXstdItemX 4 18" xfId="46075"/>
    <cellStyle name="SAPBEXstdItemX 4 19" xfId="46076"/>
    <cellStyle name="SAPBEXstdItemX 4 2" xfId="2330"/>
    <cellStyle name="SAPBEXstdItemX 4 2 2" xfId="18237"/>
    <cellStyle name="SAPBEXstdItemX 4 2 2 2" xfId="18238"/>
    <cellStyle name="SAPBEXstdItemX 4 2 2 2 2" xfId="18239"/>
    <cellStyle name="SAPBEXstdItemX 4 2 2 2 2 2" xfId="18240"/>
    <cellStyle name="SAPBEXstdItemX 4 2 2 2 3" xfId="18241"/>
    <cellStyle name="SAPBEXstdItemX 4 2 2 3" xfId="18242"/>
    <cellStyle name="SAPBEXstdItemX 4 2 2 3 2" xfId="18243"/>
    <cellStyle name="SAPBEXstdItemX 4 2 2 3 2 2" xfId="18244"/>
    <cellStyle name="SAPBEXstdItemX 4 2 2 4" xfId="18245"/>
    <cellStyle name="SAPBEXstdItemX 4 2 2 4 2" xfId="18246"/>
    <cellStyle name="SAPBEXstdItemX 4 2 3" xfId="18247"/>
    <cellStyle name="SAPBEXstdItemX 4 2 3 2" xfId="18248"/>
    <cellStyle name="SAPBEXstdItemX 4 2 3 2 2" xfId="18249"/>
    <cellStyle name="SAPBEXstdItemX 4 2 3 3" xfId="18250"/>
    <cellStyle name="SAPBEXstdItemX 4 2 4" xfId="18251"/>
    <cellStyle name="SAPBEXstdItemX 4 2 4 2" xfId="18252"/>
    <cellStyle name="SAPBEXstdItemX 4 2 4 2 2" xfId="18253"/>
    <cellStyle name="SAPBEXstdItemX 4 2 5" xfId="18254"/>
    <cellStyle name="SAPBEXstdItemX 4 2 5 2" xfId="18255"/>
    <cellStyle name="SAPBEXstdItemX 4 2 6" xfId="46077"/>
    <cellStyle name="SAPBEXstdItemX 4 2 7" xfId="46078"/>
    <cellStyle name="SAPBEXstdItemX 4 20" xfId="46079"/>
    <cellStyle name="SAPBEXstdItemX 4 21" xfId="46080"/>
    <cellStyle name="SAPBEXstdItemX 4 22" xfId="46081"/>
    <cellStyle name="SAPBEXstdItemX 4 23" xfId="46082"/>
    <cellStyle name="SAPBEXstdItemX 4 24" xfId="46083"/>
    <cellStyle name="SAPBEXstdItemX 4 25" xfId="46084"/>
    <cellStyle name="SAPBEXstdItemX 4 26" xfId="46085"/>
    <cellStyle name="SAPBEXstdItemX 4 27" xfId="48882"/>
    <cellStyle name="SAPBEXstdItemX 4 3" xfId="46086"/>
    <cellStyle name="SAPBEXstdItemX 4 4" xfId="46087"/>
    <cellStyle name="SAPBEXstdItemX 4 5" xfId="46088"/>
    <cellStyle name="SAPBEXstdItemX 4 6" xfId="46089"/>
    <cellStyle name="SAPBEXstdItemX 4 7" xfId="46090"/>
    <cellStyle name="SAPBEXstdItemX 4 8" xfId="46091"/>
    <cellStyle name="SAPBEXstdItemX 4 9" xfId="46092"/>
    <cellStyle name="SAPBEXstdItemX 5" xfId="1263"/>
    <cellStyle name="SAPBEXstdItemX 5 10" xfId="46093"/>
    <cellStyle name="SAPBEXstdItemX 5 11" xfId="46094"/>
    <cellStyle name="SAPBEXstdItemX 5 12" xfId="46095"/>
    <cellStyle name="SAPBEXstdItemX 5 13" xfId="46096"/>
    <cellStyle name="SAPBEXstdItemX 5 14" xfId="46097"/>
    <cellStyle name="SAPBEXstdItemX 5 15" xfId="46098"/>
    <cellStyle name="SAPBEXstdItemX 5 16" xfId="46099"/>
    <cellStyle name="SAPBEXstdItemX 5 17" xfId="46100"/>
    <cellStyle name="SAPBEXstdItemX 5 18" xfId="46101"/>
    <cellStyle name="SAPBEXstdItemX 5 19" xfId="46102"/>
    <cellStyle name="SAPBEXstdItemX 5 2" xfId="2331"/>
    <cellStyle name="SAPBEXstdItemX 5 2 2" xfId="18256"/>
    <cellStyle name="SAPBEXstdItemX 5 2 2 2" xfId="18257"/>
    <cellStyle name="SAPBEXstdItemX 5 2 2 2 2" xfId="18258"/>
    <cellStyle name="SAPBEXstdItemX 5 2 2 2 2 2" xfId="18259"/>
    <cellStyle name="SAPBEXstdItemX 5 2 2 2 3" xfId="18260"/>
    <cellStyle name="SAPBEXstdItemX 5 2 2 3" xfId="18261"/>
    <cellStyle name="SAPBEXstdItemX 5 2 2 3 2" xfId="18262"/>
    <cellStyle name="SAPBEXstdItemX 5 2 2 3 2 2" xfId="18263"/>
    <cellStyle name="SAPBEXstdItemX 5 2 2 4" xfId="18264"/>
    <cellStyle name="SAPBEXstdItemX 5 2 2 4 2" xfId="18265"/>
    <cellStyle name="SAPBEXstdItemX 5 2 3" xfId="18266"/>
    <cellStyle name="SAPBEXstdItemX 5 2 3 2" xfId="18267"/>
    <cellStyle name="SAPBEXstdItemX 5 2 3 2 2" xfId="18268"/>
    <cellStyle name="SAPBEXstdItemX 5 2 3 3" xfId="18269"/>
    <cellStyle name="SAPBEXstdItemX 5 2 4" xfId="18270"/>
    <cellStyle name="SAPBEXstdItemX 5 2 4 2" xfId="18271"/>
    <cellStyle name="SAPBEXstdItemX 5 2 4 2 2" xfId="18272"/>
    <cellStyle name="SAPBEXstdItemX 5 2 5" xfId="18273"/>
    <cellStyle name="SAPBEXstdItemX 5 2 5 2" xfId="18274"/>
    <cellStyle name="SAPBEXstdItemX 5 2 6" xfId="46103"/>
    <cellStyle name="SAPBEXstdItemX 5 2 7" xfId="46104"/>
    <cellStyle name="SAPBEXstdItemX 5 20" xfId="46105"/>
    <cellStyle name="SAPBEXstdItemX 5 21" xfId="46106"/>
    <cellStyle name="SAPBEXstdItemX 5 22" xfId="46107"/>
    <cellStyle name="SAPBEXstdItemX 5 23" xfId="46108"/>
    <cellStyle name="SAPBEXstdItemX 5 24" xfId="46109"/>
    <cellStyle name="SAPBEXstdItemX 5 25" xfId="46110"/>
    <cellStyle name="SAPBEXstdItemX 5 26" xfId="46111"/>
    <cellStyle name="SAPBEXstdItemX 5 27" xfId="48883"/>
    <cellStyle name="SAPBEXstdItemX 5 3" xfId="46112"/>
    <cellStyle name="SAPBEXstdItemX 5 4" xfId="46113"/>
    <cellStyle name="SAPBEXstdItemX 5 5" xfId="46114"/>
    <cellStyle name="SAPBEXstdItemX 5 6" xfId="46115"/>
    <cellStyle name="SAPBEXstdItemX 5 7" xfId="46116"/>
    <cellStyle name="SAPBEXstdItemX 5 8" xfId="46117"/>
    <cellStyle name="SAPBEXstdItemX 5 9" xfId="46118"/>
    <cellStyle name="SAPBEXstdItemX 6" xfId="1264"/>
    <cellStyle name="SAPBEXstdItemX 6 10" xfId="46119"/>
    <cellStyle name="SAPBEXstdItemX 6 11" xfId="46120"/>
    <cellStyle name="SAPBEXstdItemX 6 12" xfId="46121"/>
    <cellStyle name="SAPBEXstdItemX 6 13" xfId="46122"/>
    <cellStyle name="SAPBEXstdItemX 6 14" xfId="46123"/>
    <cellStyle name="SAPBEXstdItemX 6 15" xfId="46124"/>
    <cellStyle name="SAPBEXstdItemX 6 16" xfId="46125"/>
    <cellStyle name="SAPBEXstdItemX 6 17" xfId="46126"/>
    <cellStyle name="SAPBEXstdItemX 6 18" xfId="46127"/>
    <cellStyle name="SAPBEXstdItemX 6 19" xfId="46128"/>
    <cellStyle name="SAPBEXstdItemX 6 2" xfId="2332"/>
    <cellStyle name="SAPBEXstdItemX 6 2 2" xfId="18275"/>
    <cellStyle name="SAPBEXstdItemX 6 2 2 2" xfId="18276"/>
    <cellStyle name="SAPBEXstdItemX 6 2 2 2 2" xfId="18277"/>
    <cellStyle name="SAPBEXstdItemX 6 2 2 2 2 2" xfId="18278"/>
    <cellStyle name="SAPBEXstdItemX 6 2 2 2 3" xfId="18279"/>
    <cellStyle name="SAPBEXstdItemX 6 2 2 3" xfId="18280"/>
    <cellStyle name="SAPBEXstdItemX 6 2 2 3 2" xfId="18281"/>
    <cellStyle name="SAPBEXstdItemX 6 2 2 3 2 2" xfId="18282"/>
    <cellStyle name="SAPBEXstdItemX 6 2 2 4" xfId="18283"/>
    <cellStyle name="SAPBEXstdItemX 6 2 2 4 2" xfId="18284"/>
    <cellStyle name="SAPBEXstdItemX 6 2 3" xfId="18285"/>
    <cellStyle name="SAPBEXstdItemX 6 2 3 2" xfId="18286"/>
    <cellStyle name="SAPBEXstdItemX 6 2 3 2 2" xfId="18287"/>
    <cellStyle name="SAPBEXstdItemX 6 2 3 3" xfId="18288"/>
    <cellStyle name="SAPBEXstdItemX 6 2 4" xfId="18289"/>
    <cellStyle name="SAPBEXstdItemX 6 2 4 2" xfId="18290"/>
    <cellStyle name="SAPBEXstdItemX 6 2 4 2 2" xfId="18291"/>
    <cellStyle name="SAPBEXstdItemX 6 2 5" xfId="18292"/>
    <cellStyle name="SAPBEXstdItemX 6 2 5 2" xfId="18293"/>
    <cellStyle name="SAPBEXstdItemX 6 2 6" xfId="46129"/>
    <cellStyle name="SAPBEXstdItemX 6 2 7" xfId="46130"/>
    <cellStyle name="SAPBEXstdItemX 6 20" xfId="46131"/>
    <cellStyle name="SAPBEXstdItemX 6 21" xfId="46132"/>
    <cellStyle name="SAPBEXstdItemX 6 22" xfId="46133"/>
    <cellStyle name="SAPBEXstdItemX 6 23" xfId="46134"/>
    <cellStyle name="SAPBEXstdItemX 6 24" xfId="46135"/>
    <cellStyle name="SAPBEXstdItemX 6 25" xfId="46136"/>
    <cellStyle name="SAPBEXstdItemX 6 26" xfId="46137"/>
    <cellStyle name="SAPBEXstdItemX 6 27" xfId="48884"/>
    <cellStyle name="SAPBEXstdItemX 6 3" xfId="46138"/>
    <cellStyle name="SAPBEXstdItemX 6 4" xfId="46139"/>
    <cellStyle name="SAPBEXstdItemX 6 5" xfId="46140"/>
    <cellStyle name="SAPBEXstdItemX 6 6" xfId="46141"/>
    <cellStyle name="SAPBEXstdItemX 6 7" xfId="46142"/>
    <cellStyle name="SAPBEXstdItemX 6 8" xfId="46143"/>
    <cellStyle name="SAPBEXstdItemX 6 9" xfId="46144"/>
    <cellStyle name="SAPBEXstdItemX 7" xfId="1265"/>
    <cellStyle name="SAPBEXstdItemX 7 10" xfId="46145"/>
    <cellStyle name="SAPBEXstdItemX 7 11" xfId="46146"/>
    <cellStyle name="SAPBEXstdItemX 7 12" xfId="46147"/>
    <cellStyle name="SAPBEXstdItemX 7 13" xfId="46148"/>
    <cellStyle name="SAPBEXstdItemX 7 14" xfId="46149"/>
    <cellStyle name="SAPBEXstdItemX 7 15" xfId="46150"/>
    <cellStyle name="SAPBEXstdItemX 7 16" xfId="46151"/>
    <cellStyle name="SAPBEXstdItemX 7 17" xfId="46152"/>
    <cellStyle name="SAPBEXstdItemX 7 18" xfId="46153"/>
    <cellStyle name="SAPBEXstdItemX 7 19" xfId="46154"/>
    <cellStyle name="SAPBEXstdItemX 7 2" xfId="2333"/>
    <cellStyle name="SAPBEXstdItemX 7 2 2" xfId="18294"/>
    <cellStyle name="SAPBEXstdItemX 7 2 2 2" xfId="18295"/>
    <cellStyle name="SAPBEXstdItemX 7 2 2 2 2" xfId="18296"/>
    <cellStyle name="SAPBEXstdItemX 7 2 2 2 2 2" xfId="18297"/>
    <cellStyle name="SAPBEXstdItemX 7 2 2 2 3" xfId="18298"/>
    <cellStyle name="SAPBEXstdItemX 7 2 2 3" xfId="18299"/>
    <cellStyle name="SAPBEXstdItemX 7 2 2 3 2" xfId="18300"/>
    <cellStyle name="SAPBEXstdItemX 7 2 2 3 2 2" xfId="18301"/>
    <cellStyle name="SAPBEXstdItemX 7 2 2 4" xfId="18302"/>
    <cellStyle name="SAPBEXstdItemX 7 2 2 4 2" xfId="18303"/>
    <cellStyle name="SAPBEXstdItemX 7 2 3" xfId="18304"/>
    <cellStyle name="SAPBEXstdItemX 7 2 3 2" xfId="18305"/>
    <cellStyle name="SAPBEXstdItemX 7 2 3 2 2" xfId="18306"/>
    <cellStyle name="SAPBEXstdItemX 7 2 3 3" xfId="18307"/>
    <cellStyle name="SAPBEXstdItemX 7 2 4" xfId="18308"/>
    <cellStyle name="SAPBEXstdItemX 7 2 4 2" xfId="18309"/>
    <cellStyle name="SAPBEXstdItemX 7 2 4 2 2" xfId="18310"/>
    <cellStyle name="SAPBEXstdItemX 7 2 5" xfId="18311"/>
    <cellStyle name="SAPBEXstdItemX 7 2 5 2" xfId="18312"/>
    <cellStyle name="SAPBEXstdItemX 7 2 6" xfId="46155"/>
    <cellStyle name="SAPBEXstdItemX 7 2 7" xfId="46156"/>
    <cellStyle name="SAPBEXstdItemX 7 20" xfId="46157"/>
    <cellStyle name="SAPBEXstdItemX 7 21" xfId="46158"/>
    <cellStyle name="SAPBEXstdItemX 7 22" xfId="46159"/>
    <cellStyle name="SAPBEXstdItemX 7 23" xfId="46160"/>
    <cellStyle name="SAPBEXstdItemX 7 24" xfId="46161"/>
    <cellStyle name="SAPBEXstdItemX 7 25" xfId="46162"/>
    <cellStyle name="SAPBEXstdItemX 7 26" xfId="46163"/>
    <cellStyle name="SAPBEXstdItemX 7 27" xfId="48885"/>
    <cellStyle name="SAPBEXstdItemX 7 3" xfId="46164"/>
    <cellStyle name="SAPBEXstdItemX 7 4" xfId="46165"/>
    <cellStyle name="SAPBEXstdItemX 7 5" xfId="46166"/>
    <cellStyle name="SAPBEXstdItemX 7 6" xfId="46167"/>
    <cellStyle name="SAPBEXstdItemX 7 7" xfId="46168"/>
    <cellStyle name="SAPBEXstdItemX 7 8" xfId="46169"/>
    <cellStyle name="SAPBEXstdItemX 7 9" xfId="46170"/>
    <cellStyle name="SAPBEXstdItemX 8" xfId="1255"/>
    <cellStyle name="SAPBEXstdItemX 8 10" xfId="46171"/>
    <cellStyle name="SAPBEXstdItemX 8 11" xfId="46172"/>
    <cellStyle name="SAPBEXstdItemX 8 12" xfId="46173"/>
    <cellStyle name="SAPBEXstdItemX 8 13" xfId="46174"/>
    <cellStyle name="SAPBEXstdItemX 8 14" xfId="46175"/>
    <cellStyle name="SAPBEXstdItemX 8 15" xfId="46176"/>
    <cellStyle name="SAPBEXstdItemX 8 16" xfId="46177"/>
    <cellStyle name="SAPBEXstdItemX 8 17" xfId="46178"/>
    <cellStyle name="SAPBEXstdItemX 8 18" xfId="46179"/>
    <cellStyle name="SAPBEXstdItemX 8 19" xfId="46180"/>
    <cellStyle name="SAPBEXstdItemX 8 2" xfId="2334"/>
    <cellStyle name="SAPBEXstdItemX 8 2 2" xfId="18313"/>
    <cellStyle name="SAPBEXstdItemX 8 2 2 2" xfId="18314"/>
    <cellStyle name="SAPBEXstdItemX 8 2 2 2 2" xfId="18315"/>
    <cellStyle name="SAPBEXstdItemX 8 2 2 2 2 2" xfId="18316"/>
    <cellStyle name="SAPBEXstdItemX 8 2 2 2 3" xfId="18317"/>
    <cellStyle name="SAPBEXstdItemX 8 2 2 3" xfId="18318"/>
    <cellStyle name="SAPBEXstdItemX 8 2 2 3 2" xfId="18319"/>
    <cellStyle name="SAPBEXstdItemX 8 2 2 3 2 2" xfId="18320"/>
    <cellStyle name="SAPBEXstdItemX 8 2 2 4" xfId="18321"/>
    <cellStyle name="SAPBEXstdItemX 8 2 2 4 2" xfId="18322"/>
    <cellStyle name="SAPBEXstdItemX 8 2 3" xfId="18323"/>
    <cellStyle name="SAPBEXstdItemX 8 2 3 2" xfId="18324"/>
    <cellStyle name="SAPBEXstdItemX 8 2 3 2 2" xfId="18325"/>
    <cellStyle name="SAPBEXstdItemX 8 2 3 3" xfId="18326"/>
    <cellStyle name="SAPBEXstdItemX 8 2 4" xfId="18327"/>
    <cellStyle name="SAPBEXstdItemX 8 2 4 2" xfId="18328"/>
    <cellStyle name="SAPBEXstdItemX 8 2 4 2 2" xfId="18329"/>
    <cellStyle name="SAPBEXstdItemX 8 2 5" xfId="18330"/>
    <cellStyle name="SAPBEXstdItemX 8 2 5 2" xfId="18331"/>
    <cellStyle name="SAPBEXstdItemX 8 2 6" xfId="46181"/>
    <cellStyle name="SAPBEXstdItemX 8 2 7" xfId="46182"/>
    <cellStyle name="SAPBEXstdItemX 8 20" xfId="46183"/>
    <cellStyle name="SAPBEXstdItemX 8 21" xfId="46184"/>
    <cellStyle name="SAPBEXstdItemX 8 22" xfId="46185"/>
    <cellStyle name="SAPBEXstdItemX 8 23" xfId="46186"/>
    <cellStyle name="SAPBEXstdItemX 8 24" xfId="46187"/>
    <cellStyle name="SAPBEXstdItemX 8 25" xfId="46188"/>
    <cellStyle name="SAPBEXstdItemX 8 26" xfId="46189"/>
    <cellStyle name="SAPBEXstdItemX 8 27" xfId="48886"/>
    <cellStyle name="SAPBEXstdItemX 8 3" xfId="18332"/>
    <cellStyle name="SAPBEXstdItemX 8 4" xfId="46190"/>
    <cellStyle name="SAPBEXstdItemX 8 5" xfId="46191"/>
    <cellStyle name="SAPBEXstdItemX 8 6" xfId="46192"/>
    <cellStyle name="SAPBEXstdItemX 8 7" xfId="46193"/>
    <cellStyle name="SAPBEXstdItemX 8 8" xfId="46194"/>
    <cellStyle name="SAPBEXstdItemX 8 9" xfId="46195"/>
    <cellStyle name="SAPBEXstdItemX 9" xfId="2335"/>
    <cellStyle name="SAPBEXstdItemX 9 2" xfId="2336"/>
    <cellStyle name="SAPBEXstdItemX 9 2 2" xfId="18333"/>
    <cellStyle name="SAPBEXstdItemX 9 2 2 2" xfId="18334"/>
    <cellStyle name="SAPBEXstdItemX 9 2 2 2 2" xfId="18335"/>
    <cellStyle name="SAPBEXstdItemX 9 2 2 3" xfId="18336"/>
    <cellStyle name="SAPBEXstdItemX 9 2 3" xfId="18337"/>
    <cellStyle name="SAPBEXstdItemX 9 2 3 2" xfId="18338"/>
    <cellStyle name="SAPBEXstdItemX 9 2 3 2 2" xfId="18339"/>
    <cellStyle name="SAPBEXstdItemX 9 2 4" xfId="18340"/>
    <cellStyle name="SAPBEXstdItemX 9 2 4 2" xfId="18341"/>
    <cellStyle name="SAPBEXstdItemX 9 3" xfId="18342"/>
    <cellStyle name="SAPBEXstdItemX 9 3 2" xfId="18343"/>
    <cellStyle name="SAPBEXstdItemX 9 3 2 2" xfId="18344"/>
    <cellStyle name="SAPBEXstdItemX 9 3 2 2 2" xfId="18345"/>
    <cellStyle name="SAPBEXstdItemX 9 3 2 3" xfId="18346"/>
    <cellStyle name="SAPBEXstdItemX 9 3 3" xfId="18347"/>
    <cellStyle name="SAPBEXstdItemX 9 3 3 2" xfId="18348"/>
    <cellStyle name="SAPBEXstdItemX 9 3 3 2 2" xfId="18349"/>
    <cellStyle name="SAPBEXstdItemX 9 3 4" xfId="18350"/>
    <cellStyle name="SAPBEXstdItemX 9 3 4 2" xfId="18351"/>
    <cellStyle name="SAPBEXstdItemX 9 3 5" xfId="46196"/>
    <cellStyle name="SAPBEXstdItemX 9 4" xfId="18352"/>
    <cellStyle name="SAPBEXstdItemX 9 5" xfId="18353"/>
    <cellStyle name="SAPBEXstdItemX 9 5 2" xfId="18354"/>
    <cellStyle name="SAPBEXstdItemX 9 5 2 2" xfId="18355"/>
    <cellStyle name="SAPBEXstdItemX 9 5 3" xfId="18356"/>
    <cellStyle name="SAPBEXstdItemX 9 6" xfId="18357"/>
    <cellStyle name="SAPBEXstdItemX 9 6 2" xfId="18358"/>
    <cellStyle name="SAPBEXstdItemX 9 6 2 2" xfId="18359"/>
    <cellStyle name="SAPBEXstdItemX 9 7" xfId="18360"/>
    <cellStyle name="SAPBEXstdItemX 9 7 2" xfId="18361"/>
    <cellStyle name="SAPBEXstdItemX 9 8" xfId="48887"/>
    <cellStyle name="SAPBEXtitle" xfId="155"/>
    <cellStyle name="SAPBEXtitle 10" xfId="46197"/>
    <cellStyle name="SAPBEXtitle 11" xfId="46198"/>
    <cellStyle name="SAPBEXtitle 12" xfId="46199"/>
    <cellStyle name="SAPBEXtitle 13" xfId="46200"/>
    <cellStyle name="SAPBEXtitle 14" xfId="46201"/>
    <cellStyle name="SAPBEXtitle 15" xfId="46202"/>
    <cellStyle name="SAPBEXtitle 16" xfId="46203"/>
    <cellStyle name="SAPBEXtitle 17" xfId="46204"/>
    <cellStyle name="SAPBEXtitle 18" xfId="46205"/>
    <cellStyle name="SAPBEXtitle 19" xfId="46206"/>
    <cellStyle name="SAPBEXtitle 2" xfId="565"/>
    <cellStyle name="SAPBEXtitle 2 10" xfId="46207"/>
    <cellStyle name="SAPBEXtitle 2 11" xfId="46208"/>
    <cellStyle name="SAPBEXtitle 2 12" xfId="46209"/>
    <cellStyle name="SAPBEXtitle 2 13" xfId="46210"/>
    <cellStyle name="SAPBEXtitle 2 14" xfId="46211"/>
    <cellStyle name="SAPBEXtitle 2 15" xfId="46212"/>
    <cellStyle name="SAPBEXtitle 2 16" xfId="46213"/>
    <cellStyle name="SAPBEXtitle 2 17" xfId="46214"/>
    <cellStyle name="SAPBEXtitle 2 18" xfId="46215"/>
    <cellStyle name="SAPBEXtitle 2 19" xfId="46216"/>
    <cellStyle name="SAPBEXtitle 2 2" xfId="1267"/>
    <cellStyle name="SAPBEXtitle 2 2 10" xfId="46217"/>
    <cellStyle name="SAPBEXtitle 2 2 11" xfId="46218"/>
    <cellStyle name="SAPBEXtitle 2 2 12" xfId="46219"/>
    <cellStyle name="SAPBEXtitle 2 2 13" xfId="46220"/>
    <cellStyle name="SAPBEXtitle 2 2 14" xfId="46221"/>
    <cellStyle name="SAPBEXtitle 2 2 15" xfId="46222"/>
    <cellStyle name="SAPBEXtitle 2 2 16" xfId="46223"/>
    <cellStyle name="SAPBEXtitle 2 2 17" xfId="46224"/>
    <cellStyle name="SAPBEXtitle 2 2 18" xfId="46225"/>
    <cellStyle name="SAPBEXtitle 2 2 19" xfId="46226"/>
    <cellStyle name="SAPBEXtitle 2 2 2" xfId="2337"/>
    <cellStyle name="SAPBEXtitle 2 2 2 2" xfId="18362"/>
    <cellStyle name="SAPBEXtitle 2 2 2 2 2" xfId="18363"/>
    <cellStyle name="SAPBEXtitle 2 2 2 2 2 2" xfId="18364"/>
    <cellStyle name="SAPBEXtitle 2 2 2 2 2 2 2" xfId="18365"/>
    <cellStyle name="SAPBEXtitle 2 2 2 2 2 3" xfId="18366"/>
    <cellStyle name="SAPBEXtitle 2 2 2 2 3" xfId="18367"/>
    <cellStyle name="SAPBEXtitle 2 2 2 2 3 2" xfId="18368"/>
    <cellStyle name="SAPBEXtitle 2 2 2 2 3 2 2" xfId="18369"/>
    <cellStyle name="SAPBEXtitle 2 2 2 2 4" xfId="18370"/>
    <cellStyle name="SAPBEXtitle 2 2 2 2 4 2" xfId="18371"/>
    <cellStyle name="SAPBEXtitle 2 2 2 3" xfId="18372"/>
    <cellStyle name="SAPBEXtitle 2 2 2 3 2" xfId="18373"/>
    <cellStyle name="SAPBEXtitle 2 2 2 3 2 2" xfId="18374"/>
    <cellStyle name="SAPBEXtitle 2 2 2 3 3" xfId="18375"/>
    <cellStyle name="SAPBEXtitle 2 2 2 4" xfId="18376"/>
    <cellStyle name="SAPBEXtitle 2 2 2 4 2" xfId="18377"/>
    <cellStyle name="SAPBEXtitle 2 2 2 4 2 2" xfId="18378"/>
    <cellStyle name="SAPBEXtitle 2 2 2 5" xfId="18379"/>
    <cellStyle name="SAPBEXtitle 2 2 2 5 2" xfId="18380"/>
    <cellStyle name="SAPBEXtitle 2 2 2 6" xfId="46227"/>
    <cellStyle name="SAPBEXtitle 2 2 2 7" xfId="46228"/>
    <cellStyle name="SAPBEXtitle 2 2 20" xfId="46229"/>
    <cellStyle name="SAPBEXtitle 2 2 21" xfId="46230"/>
    <cellStyle name="SAPBEXtitle 2 2 22" xfId="46231"/>
    <cellStyle name="SAPBEXtitle 2 2 23" xfId="46232"/>
    <cellStyle name="SAPBEXtitle 2 2 24" xfId="46233"/>
    <cellStyle name="SAPBEXtitle 2 2 25" xfId="46234"/>
    <cellStyle name="SAPBEXtitle 2 2 26" xfId="46235"/>
    <cellStyle name="SAPBEXtitle 2 2 27" xfId="46236"/>
    <cellStyle name="SAPBEXtitle 2 2 28" xfId="48888"/>
    <cellStyle name="SAPBEXtitle 2 2 3" xfId="46237"/>
    <cellStyle name="SAPBEXtitle 2 2 4" xfId="46238"/>
    <cellStyle name="SAPBEXtitle 2 2 5" xfId="46239"/>
    <cellStyle name="SAPBEXtitle 2 2 6" xfId="46240"/>
    <cellStyle name="SAPBEXtitle 2 2 7" xfId="46241"/>
    <cellStyle name="SAPBEXtitle 2 2 8" xfId="46242"/>
    <cellStyle name="SAPBEXtitle 2 2 9" xfId="46243"/>
    <cellStyle name="SAPBEXtitle 2 20" xfId="46244"/>
    <cellStyle name="SAPBEXtitle 2 21" xfId="46245"/>
    <cellStyle name="SAPBEXtitle 2 22" xfId="46246"/>
    <cellStyle name="SAPBEXtitle 2 23" xfId="46247"/>
    <cellStyle name="SAPBEXtitle 2 24" xfId="46248"/>
    <cellStyle name="SAPBEXtitle 2 25" xfId="46249"/>
    <cellStyle name="SAPBEXtitle 2 26" xfId="46250"/>
    <cellStyle name="SAPBEXtitle 2 27" xfId="46251"/>
    <cellStyle name="SAPBEXtitle 2 28" xfId="46252"/>
    <cellStyle name="SAPBEXtitle 2 29" xfId="46253"/>
    <cellStyle name="SAPBEXtitle 2 3" xfId="1268"/>
    <cellStyle name="SAPBEXtitle 2 3 10" xfId="46254"/>
    <cellStyle name="SAPBEXtitle 2 3 11" xfId="46255"/>
    <cellStyle name="SAPBEXtitle 2 3 12" xfId="46256"/>
    <cellStyle name="SAPBEXtitle 2 3 13" xfId="46257"/>
    <cellStyle name="SAPBEXtitle 2 3 14" xfId="46258"/>
    <cellStyle name="SAPBEXtitle 2 3 15" xfId="46259"/>
    <cellStyle name="SAPBEXtitle 2 3 16" xfId="46260"/>
    <cellStyle name="SAPBEXtitle 2 3 17" xfId="46261"/>
    <cellStyle name="SAPBEXtitle 2 3 18" xfId="46262"/>
    <cellStyle name="SAPBEXtitle 2 3 19" xfId="46263"/>
    <cellStyle name="SAPBEXtitle 2 3 2" xfId="2338"/>
    <cellStyle name="SAPBEXtitle 2 3 2 2" xfId="18381"/>
    <cellStyle name="SAPBEXtitle 2 3 2 2 2" xfId="18382"/>
    <cellStyle name="SAPBEXtitle 2 3 2 2 2 2" xfId="18383"/>
    <cellStyle name="SAPBEXtitle 2 3 2 2 2 2 2" xfId="18384"/>
    <cellStyle name="SAPBEXtitle 2 3 2 2 2 3" xfId="18385"/>
    <cellStyle name="SAPBEXtitle 2 3 2 2 3" xfId="18386"/>
    <cellStyle name="SAPBEXtitle 2 3 2 2 3 2" xfId="18387"/>
    <cellStyle name="SAPBEXtitle 2 3 2 2 3 2 2" xfId="18388"/>
    <cellStyle name="SAPBEXtitle 2 3 2 2 4" xfId="18389"/>
    <cellStyle name="SAPBEXtitle 2 3 2 2 4 2" xfId="18390"/>
    <cellStyle name="SAPBEXtitle 2 3 2 3" xfId="18391"/>
    <cellStyle name="SAPBEXtitle 2 3 2 3 2" xfId="18392"/>
    <cellStyle name="SAPBEXtitle 2 3 2 3 2 2" xfId="18393"/>
    <cellStyle name="SAPBEXtitle 2 3 2 3 3" xfId="18394"/>
    <cellStyle name="SAPBEXtitle 2 3 2 4" xfId="18395"/>
    <cellStyle name="SAPBEXtitle 2 3 2 4 2" xfId="18396"/>
    <cellStyle name="SAPBEXtitle 2 3 2 4 2 2" xfId="18397"/>
    <cellStyle name="SAPBEXtitle 2 3 2 5" xfId="18398"/>
    <cellStyle name="SAPBEXtitle 2 3 2 5 2" xfId="18399"/>
    <cellStyle name="SAPBEXtitle 2 3 2 6" xfId="46264"/>
    <cellStyle name="SAPBEXtitle 2 3 2 7" xfId="46265"/>
    <cellStyle name="SAPBEXtitle 2 3 20" xfId="46266"/>
    <cellStyle name="SAPBEXtitle 2 3 21" xfId="46267"/>
    <cellStyle name="SAPBEXtitle 2 3 22" xfId="46268"/>
    <cellStyle name="SAPBEXtitle 2 3 23" xfId="46269"/>
    <cellStyle name="SAPBEXtitle 2 3 24" xfId="46270"/>
    <cellStyle name="SAPBEXtitle 2 3 25" xfId="46271"/>
    <cellStyle name="SAPBEXtitle 2 3 26" xfId="46272"/>
    <cellStyle name="SAPBEXtitle 2 3 27" xfId="46273"/>
    <cellStyle name="SAPBEXtitle 2 3 28" xfId="48889"/>
    <cellStyle name="SAPBEXtitle 2 3 3" xfId="46274"/>
    <cellStyle name="SAPBEXtitle 2 3 4" xfId="46275"/>
    <cellStyle name="SAPBEXtitle 2 3 5" xfId="46276"/>
    <cellStyle name="SAPBEXtitle 2 3 6" xfId="46277"/>
    <cellStyle name="SAPBEXtitle 2 3 7" xfId="46278"/>
    <cellStyle name="SAPBEXtitle 2 3 8" xfId="46279"/>
    <cellStyle name="SAPBEXtitle 2 3 9" xfId="46280"/>
    <cellStyle name="SAPBEXtitle 2 30" xfId="46281"/>
    <cellStyle name="SAPBEXtitle 2 31" xfId="46282"/>
    <cellStyle name="SAPBEXtitle 2 32" xfId="46283"/>
    <cellStyle name="SAPBEXtitle 2 33" xfId="48890"/>
    <cellStyle name="SAPBEXtitle 2 4" xfId="1269"/>
    <cellStyle name="SAPBEXtitle 2 4 10" xfId="46284"/>
    <cellStyle name="SAPBEXtitle 2 4 11" xfId="46285"/>
    <cellStyle name="SAPBEXtitle 2 4 12" xfId="46286"/>
    <cellStyle name="SAPBEXtitle 2 4 13" xfId="46287"/>
    <cellStyle name="SAPBEXtitle 2 4 14" xfId="46288"/>
    <cellStyle name="SAPBEXtitle 2 4 15" xfId="46289"/>
    <cellStyle name="SAPBEXtitle 2 4 16" xfId="46290"/>
    <cellStyle name="SAPBEXtitle 2 4 17" xfId="46291"/>
    <cellStyle name="SAPBEXtitle 2 4 18" xfId="46292"/>
    <cellStyle name="SAPBEXtitle 2 4 19" xfId="46293"/>
    <cellStyle name="SAPBEXtitle 2 4 2" xfId="2339"/>
    <cellStyle name="SAPBEXtitle 2 4 2 2" xfId="18400"/>
    <cellStyle name="SAPBEXtitle 2 4 2 2 2" xfId="18401"/>
    <cellStyle name="SAPBEXtitle 2 4 2 2 2 2" xfId="18402"/>
    <cellStyle name="SAPBEXtitle 2 4 2 2 2 2 2" xfId="18403"/>
    <cellStyle name="SAPBEXtitle 2 4 2 2 2 3" xfId="18404"/>
    <cellStyle name="SAPBEXtitle 2 4 2 2 3" xfId="18405"/>
    <cellStyle name="SAPBEXtitle 2 4 2 2 3 2" xfId="18406"/>
    <cellStyle name="SAPBEXtitle 2 4 2 2 3 2 2" xfId="18407"/>
    <cellStyle name="SAPBEXtitle 2 4 2 2 4" xfId="18408"/>
    <cellStyle name="SAPBEXtitle 2 4 2 2 4 2" xfId="18409"/>
    <cellStyle name="SAPBEXtitle 2 4 2 3" xfId="18410"/>
    <cellStyle name="SAPBEXtitle 2 4 2 3 2" xfId="18411"/>
    <cellStyle name="SAPBEXtitle 2 4 2 3 2 2" xfId="18412"/>
    <cellStyle name="SAPBEXtitle 2 4 2 3 3" xfId="18413"/>
    <cellStyle name="SAPBEXtitle 2 4 2 4" xfId="18414"/>
    <cellStyle name="SAPBEXtitle 2 4 2 4 2" xfId="18415"/>
    <cellStyle name="SAPBEXtitle 2 4 2 4 2 2" xfId="18416"/>
    <cellStyle name="SAPBEXtitle 2 4 2 5" xfId="18417"/>
    <cellStyle name="SAPBEXtitle 2 4 2 5 2" xfId="18418"/>
    <cellStyle name="SAPBEXtitle 2 4 2 6" xfId="46294"/>
    <cellStyle name="SAPBEXtitle 2 4 2 7" xfId="46295"/>
    <cellStyle name="SAPBEXtitle 2 4 20" xfId="46296"/>
    <cellStyle name="SAPBEXtitle 2 4 21" xfId="46297"/>
    <cellStyle name="SAPBEXtitle 2 4 22" xfId="46298"/>
    <cellStyle name="SAPBEXtitle 2 4 23" xfId="46299"/>
    <cellStyle name="SAPBEXtitle 2 4 24" xfId="46300"/>
    <cellStyle name="SAPBEXtitle 2 4 25" xfId="46301"/>
    <cellStyle name="SAPBEXtitle 2 4 26" xfId="46302"/>
    <cellStyle name="SAPBEXtitle 2 4 27" xfId="46303"/>
    <cellStyle name="SAPBEXtitle 2 4 28" xfId="48891"/>
    <cellStyle name="SAPBEXtitle 2 4 3" xfId="46304"/>
    <cellStyle name="SAPBEXtitle 2 4 4" xfId="46305"/>
    <cellStyle name="SAPBEXtitle 2 4 5" xfId="46306"/>
    <cellStyle name="SAPBEXtitle 2 4 6" xfId="46307"/>
    <cellStyle name="SAPBEXtitle 2 4 7" xfId="46308"/>
    <cellStyle name="SAPBEXtitle 2 4 8" xfId="46309"/>
    <cellStyle name="SAPBEXtitle 2 4 9" xfId="46310"/>
    <cellStyle name="SAPBEXtitle 2 5" xfId="1270"/>
    <cellStyle name="SAPBEXtitle 2 5 10" xfId="46311"/>
    <cellStyle name="SAPBEXtitle 2 5 11" xfId="46312"/>
    <cellStyle name="SAPBEXtitle 2 5 12" xfId="46313"/>
    <cellStyle name="SAPBEXtitle 2 5 13" xfId="46314"/>
    <cellStyle name="SAPBEXtitle 2 5 14" xfId="46315"/>
    <cellStyle name="SAPBEXtitle 2 5 15" xfId="46316"/>
    <cellStyle name="SAPBEXtitle 2 5 16" xfId="46317"/>
    <cellStyle name="SAPBEXtitle 2 5 17" xfId="46318"/>
    <cellStyle name="SAPBEXtitle 2 5 18" xfId="46319"/>
    <cellStyle name="SAPBEXtitle 2 5 19" xfId="46320"/>
    <cellStyle name="SAPBEXtitle 2 5 2" xfId="2340"/>
    <cellStyle name="SAPBEXtitle 2 5 2 2" xfId="18419"/>
    <cellStyle name="SAPBEXtitle 2 5 2 2 2" xfId="18420"/>
    <cellStyle name="SAPBEXtitle 2 5 2 2 2 2" xfId="18421"/>
    <cellStyle name="SAPBEXtitle 2 5 2 2 2 2 2" xfId="18422"/>
    <cellStyle name="SAPBEXtitle 2 5 2 2 2 3" xfId="18423"/>
    <cellStyle name="SAPBEXtitle 2 5 2 2 3" xfId="18424"/>
    <cellStyle name="SAPBEXtitle 2 5 2 2 3 2" xfId="18425"/>
    <cellStyle name="SAPBEXtitle 2 5 2 2 3 2 2" xfId="18426"/>
    <cellStyle name="SAPBEXtitle 2 5 2 2 4" xfId="18427"/>
    <cellStyle name="SAPBEXtitle 2 5 2 2 4 2" xfId="18428"/>
    <cellStyle name="SAPBEXtitle 2 5 2 3" xfId="18429"/>
    <cellStyle name="SAPBEXtitle 2 5 2 3 2" xfId="18430"/>
    <cellStyle name="SAPBEXtitle 2 5 2 3 2 2" xfId="18431"/>
    <cellStyle name="SAPBEXtitle 2 5 2 3 3" xfId="18432"/>
    <cellStyle name="SAPBEXtitle 2 5 2 4" xfId="18433"/>
    <cellStyle name="SAPBEXtitle 2 5 2 4 2" xfId="18434"/>
    <cellStyle name="SAPBEXtitle 2 5 2 4 2 2" xfId="18435"/>
    <cellStyle name="SAPBEXtitle 2 5 2 5" xfId="18436"/>
    <cellStyle name="SAPBEXtitle 2 5 2 5 2" xfId="18437"/>
    <cellStyle name="SAPBEXtitle 2 5 2 6" xfId="46321"/>
    <cellStyle name="SAPBEXtitle 2 5 2 7" xfId="46322"/>
    <cellStyle name="SAPBEXtitle 2 5 20" xfId="46323"/>
    <cellStyle name="SAPBEXtitle 2 5 21" xfId="46324"/>
    <cellStyle name="SAPBEXtitle 2 5 22" xfId="46325"/>
    <cellStyle name="SAPBEXtitle 2 5 23" xfId="46326"/>
    <cellStyle name="SAPBEXtitle 2 5 24" xfId="46327"/>
    <cellStyle name="SAPBEXtitle 2 5 25" xfId="46328"/>
    <cellStyle name="SAPBEXtitle 2 5 26" xfId="46329"/>
    <cellStyle name="SAPBEXtitle 2 5 27" xfId="46330"/>
    <cellStyle name="SAPBEXtitle 2 5 28" xfId="48892"/>
    <cellStyle name="SAPBEXtitle 2 5 3" xfId="46331"/>
    <cellStyle name="SAPBEXtitle 2 5 4" xfId="46332"/>
    <cellStyle name="SAPBEXtitle 2 5 5" xfId="46333"/>
    <cellStyle name="SAPBEXtitle 2 5 6" xfId="46334"/>
    <cellStyle name="SAPBEXtitle 2 5 7" xfId="46335"/>
    <cellStyle name="SAPBEXtitle 2 5 8" xfId="46336"/>
    <cellStyle name="SAPBEXtitle 2 5 9" xfId="46337"/>
    <cellStyle name="SAPBEXtitle 2 6" xfId="1271"/>
    <cellStyle name="SAPBEXtitle 2 6 10" xfId="46338"/>
    <cellStyle name="SAPBEXtitle 2 6 11" xfId="46339"/>
    <cellStyle name="SAPBEXtitle 2 6 12" xfId="46340"/>
    <cellStyle name="SAPBEXtitle 2 6 13" xfId="46341"/>
    <cellStyle name="SAPBEXtitle 2 6 14" xfId="46342"/>
    <cellStyle name="SAPBEXtitle 2 6 15" xfId="46343"/>
    <cellStyle name="SAPBEXtitle 2 6 16" xfId="46344"/>
    <cellStyle name="SAPBEXtitle 2 6 17" xfId="46345"/>
    <cellStyle name="SAPBEXtitle 2 6 18" xfId="46346"/>
    <cellStyle name="SAPBEXtitle 2 6 19" xfId="46347"/>
    <cellStyle name="SAPBEXtitle 2 6 2" xfId="2341"/>
    <cellStyle name="SAPBEXtitle 2 6 2 2" xfId="18438"/>
    <cellStyle name="SAPBEXtitle 2 6 2 2 2" xfId="18439"/>
    <cellStyle name="SAPBEXtitle 2 6 2 2 2 2" xfId="18440"/>
    <cellStyle name="SAPBEXtitle 2 6 2 2 2 2 2" xfId="18441"/>
    <cellStyle name="SAPBEXtitle 2 6 2 2 2 3" xfId="18442"/>
    <cellStyle name="SAPBEXtitle 2 6 2 2 3" xfId="18443"/>
    <cellStyle name="SAPBEXtitle 2 6 2 2 3 2" xfId="18444"/>
    <cellStyle name="SAPBEXtitle 2 6 2 2 3 2 2" xfId="18445"/>
    <cellStyle name="SAPBEXtitle 2 6 2 2 4" xfId="18446"/>
    <cellStyle name="SAPBEXtitle 2 6 2 2 4 2" xfId="18447"/>
    <cellStyle name="SAPBEXtitle 2 6 2 3" xfId="18448"/>
    <cellStyle name="SAPBEXtitle 2 6 2 3 2" xfId="18449"/>
    <cellStyle name="SAPBEXtitle 2 6 2 3 2 2" xfId="18450"/>
    <cellStyle name="SAPBEXtitle 2 6 2 3 3" xfId="18451"/>
    <cellStyle name="SAPBEXtitle 2 6 2 4" xfId="18452"/>
    <cellStyle name="SAPBEXtitle 2 6 2 4 2" xfId="18453"/>
    <cellStyle name="SAPBEXtitle 2 6 2 4 2 2" xfId="18454"/>
    <cellStyle name="SAPBEXtitle 2 6 2 5" xfId="18455"/>
    <cellStyle name="SAPBEXtitle 2 6 2 5 2" xfId="18456"/>
    <cellStyle name="SAPBEXtitle 2 6 2 6" xfId="46348"/>
    <cellStyle name="SAPBEXtitle 2 6 2 7" xfId="46349"/>
    <cellStyle name="SAPBEXtitle 2 6 20" xfId="46350"/>
    <cellStyle name="SAPBEXtitle 2 6 21" xfId="46351"/>
    <cellStyle name="SAPBEXtitle 2 6 22" xfId="46352"/>
    <cellStyle name="SAPBEXtitle 2 6 23" xfId="46353"/>
    <cellStyle name="SAPBEXtitle 2 6 24" xfId="46354"/>
    <cellStyle name="SAPBEXtitle 2 6 25" xfId="46355"/>
    <cellStyle name="SAPBEXtitle 2 6 26" xfId="46356"/>
    <cellStyle name="SAPBEXtitle 2 6 27" xfId="46357"/>
    <cellStyle name="SAPBEXtitle 2 6 28" xfId="48893"/>
    <cellStyle name="SAPBEXtitle 2 6 3" xfId="46358"/>
    <cellStyle name="SAPBEXtitle 2 6 4" xfId="46359"/>
    <cellStyle name="SAPBEXtitle 2 6 5" xfId="46360"/>
    <cellStyle name="SAPBEXtitle 2 6 6" xfId="46361"/>
    <cellStyle name="SAPBEXtitle 2 6 7" xfId="46362"/>
    <cellStyle name="SAPBEXtitle 2 6 8" xfId="46363"/>
    <cellStyle name="SAPBEXtitle 2 6 9" xfId="46364"/>
    <cellStyle name="SAPBEXtitle 2 7" xfId="2342"/>
    <cellStyle name="SAPBEXtitle 2 7 2" xfId="18457"/>
    <cellStyle name="SAPBEXtitle 2 7 2 2" xfId="18458"/>
    <cellStyle name="SAPBEXtitle 2 7 2 2 2" xfId="18459"/>
    <cellStyle name="SAPBEXtitle 2 7 2 2 2 2" xfId="18460"/>
    <cellStyle name="SAPBEXtitle 2 7 2 2 3" xfId="18461"/>
    <cellStyle name="SAPBEXtitle 2 7 2 3" xfId="18462"/>
    <cellStyle name="SAPBEXtitle 2 7 2 3 2" xfId="18463"/>
    <cellStyle name="SAPBEXtitle 2 7 2 3 2 2" xfId="18464"/>
    <cellStyle name="SAPBEXtitle 2 7 2 4" xfId="18465"/>
    <cellStyle name="SAPBEXtitle 2 7 2 4 2" xfId="18466"/>
    <cellStyle name="SAPBEXtitle 2 7 3" xfId="18467"/>
    <cellStyle name="SAPBEXtitle 2 7 3 2" xfId="18468"/>
    <cellStyle name="SAPBEXtitle 2 7 3 2 2" xfId="18469"/>
    <cellStyle name="SAPBEXtitle 2 7 3 3" xfId="18470"/>
    <cellStyle name="SAPBEXtitle 2 7 4" xfId="18471"/>
    <cellStyle name="SAPBEXtitle 2 7 4 2" xfId="18472"/>
    <cellStyle name="SAPBEXtitle 2 7 4 2 2" xfId="18473"/>
    <cellStyle name="SAPBEXtitle 2 7 5" xfId="18474"/>
    <cellStyle name="SAPBEXtitle 2 7 5 2" xfId="18475"/>
    <cellStyle name="SAPBEXtitle 2 7 6" xfId="46365"/>
    <cellStyle name="SAPBEXtitle 2 7 7" xfId="46366"/>
    <cellStyle name="SAPBEXtitle 2 8" xfId="46367"/>
    <cellStyle name="SAPBEXtitle 2 9" xfId="46368"/>
    <cellStyle name="SAPBEXtitle 20" xfId="46369"/>
    <cellStyle name="SAPBEXtitle 21" xfId="46370"/>
    <cellStyle name="SAPBEXtitle 22" xfId="46371"/>
    <cellStyle name="SAPBEXtitle 23" xfId="46372"/>
    <cellStyle name="SAPBEXtitle 24" xfId="46373"/>
    <cellStyle name="SAPBEXtitle 25" xfId="46374"/>
    <cellStyle name="SAPBEXtitle 26" xfId="46375"/>
    <cellStyle name="SAPBEXtitle 27" xfId="46376"/>
    <cellStyle name="SAPBEXtitle 28" xfId="46377"/>
    <cellStyle name="SAPBEXtitle 29" xfId="46378"/>
    <cellStyle name="SAPBEXtitle 3" xfId="1272"/>
    <cellStyle name="SAPBEXtitle 3 10" xfId="46379"/>
    <cellStyle name="SAPBEXtitle 3 11" xfId="46380"/>
    <cellStyle name="SAPBEXtitle 3 12" xfId="46381"/>
    <cellStyle name="SAPBEXtitle 3 13" xfId="46382"/>
    <cellStyle name="SAPBEXtitle 3 14" xfId="46383"/>
    <cellStyle name="SAPBEXtitle 3 15" xfId="46384"/>
    <cellStyle name="SAPBEXtitle 3 16" xfId="46385"/>
    <cellStyle name="SAPBEXtitle 3 17" xfId="46386"/>
    <cellStyle name="SAPBEXtitle 3 18" xfId="46387"/>
    <cellStyle name="SAPBEXtitle 3 19" xfId="46388"/>
    <cellStyle name="SAPBEXtitle 3 2" xfId="2343"/>
    <cellStyle name="SAPBEXtitle 3 2 2" xfId="18476"/>
    <cellStyle name="SAPBEXtitle 3 2 2 2" xfId="18477"/>
    <cellStyle name="SAPBEXtitle 3 2 2 2 2" xfId="18478"/>
    <cellStyle name="SAPBEXtitle 3 2 2 2 2 2" xfId="18479"/>
    <cellStyle name="SAPBEXtitle 3 2 2 2 3" xfId="18480"/>
    <cellStyle name="SAPBEXtitle 3 2 2 3" xfId="18481"/>
    <cellStyle name="SAPBEXtitle 3 2 2 3 2" xfId="18482"/>
    <cellStyle name="SAPBEXtitle 3 2 2 3 2 2" xfId="18483"/>
    <cellStyle name="SAPBEXtitle 3 2 2 4" xfId="18484"/>
    <cellStyle name="SAPBEXtitle 3 2 2 4 2" xfId="18485"/>
    <cellStyle name="SAPBEXtitle 3 2 3" xfId="18486"/>
    <cellStyle name="SAPBEXtitle 3 2 3 2" xfId="18487"/>
    <cellStyle name="SAPBEXtitle 3 2 3 2 2" xfId="18488"/>
    <cellStyle name="SAPBEXtitle 3 2 3 3" xfId="18489"/>
    <cellStyle name="SAPBEXtitle 3 2 4" xfId="18490"/>
    <cellStyle name="SAPBEXtitle 3 2 4 2" xfId="18491"/>
    <cellStyle name="SAPBEXtitle 3 2 4 2 2" xfId="18492"/>
    <cellStyle name="SAPBEXtitle 3 2 5" xfId="18493"/>
    <cellStyle name="SAPBEXtitle 3 2 5 2" xfId="18494"/>
    <cellStyle name="SAPBEXtitle 3 2 6" xfId="46389"/>
    <cellStyle name="SAPBEXtitle 3 2 7" xfId="46390"/>
    <cellStyle name="SAPBEXtitle 3 20" xfId="46391"/>
    <cellStyle name="SAPBEXtitle 3 21" xfId="46392"/>
    <cellStyle name="SAPBEXtitle 3 22" xfId="46393"/>
    <cellStyle name="SAPBEXtitle 3 23" xfId="46394"/>
    <cellStyle name="SAPBEXtitle 3 24" xfId="46395"/>
    <cellStyle name="SAPBEXtitle 3 25" xfId="46396"/>
    <cellStyle name="SAPBEXtitle 3 26" xfId="46397"/>
    <cellStyle name="SAPBEXtitle 3 27" xfId="46398"/>
    <cellStyle name="SAPBEXtitle 3 28" xfId="48894"/>
    <cellStyle name="SAPBEXtitle 3 3" xfId="46399"/>
    <cellStyle name="SAPBEXtitle 3 4" xfId="46400"/>
    <cellStyle name="SAPBEXtitle 3 5" xfId="46401"/>
    <cellStyle name="SAPBEXtitle 3 6" xfId="46402"/>
    <cellStyle name="SAPBEXtitle 3 7" xfId="46403"/>
    <cellStyle name="SAPBEXtitle 3 8" xfId="46404"/>
    <cellStyle name="SAPBEXtitle 3 9" xfId="46405"/>
    <cellStyle name="SAPBEXtitle 30" xfId="46406"/>
    <cellStyle name="SAPBEXtitle 31" xfId="46407"/>
    <cellStyle name="SAPBEXtitle 32" xfId="46408"/>
    <cellStyle name="SAPBEXtitle 33" xfId="46409"/>
    <cellStyle name="SAPBEXtitle 34" xfId="46410"/>
    <cellStyle name="SAPBEXtitle 35" xfId="48895"/>
    <cellStyle name="SAPBEXtitle 4" xfId="1273"/>
    <cellStyle name="SAPBEXtitle 4 10" xfId="46411"/>
    <cellStyle name="SAPBEXtitle 4 11" xfId="46412"/>
    <cellStyle name="SAPBEXtitle 4 12" xfId="46413"/>
    <cellStyle name="SAPBEXtitle 4 13" xfId="46414"/>
    <cellStyle name="SAPBEXtitle 4 14" xfId="46415"/>
    <cellStyle name="SAPBEXtitle 4 15" xfId="46416"/>
    <cellStyle name="SAPBEXtitle 4 16" xfId="46417"/>
    <cellStyle name="SAPBEXtitle 4 17" xfId="46418"/>
    <cellStyle name="SAPBEXtitle 4 18" xfId="46419"/>
    <cellStyle name="SAPBEXtitle 4 19" xfId="46420"/>
    <cellStyle name="SAPBEXtitle 4 2" xfId="2344"/>
    <cellStyle name="SAPBEXtitle 4 2 2" xfId="18495"/>
    <cellStyle name="SAPBEXtitle 4 2 2 2" xfId="18496"/>
    <cellStyle name="SAPBEXtitle 4 2 2 2 2" xfId="18497"/>
    <cellStyle name="SAPBEXtitle 4 2 2 2 2 2" xfId="18498"/>
    <cellStyle name="SAPBEXtitle 4 2 2 2 3" xfId="18499"/>
    <cellStyle name="SAPBEXtitle 4 2 2 3" xfId="18500"/>
    <cellStyle name="SAPBEXtitle 4 2 2 3 2" xfId="18501"/>
    <cellStyle name="SAPBEXtitle 4 2 2 3 2 2" xfId="18502"/>
    <cellStyle name="SAPBEXtitle 4 2 2 4" xfId="18503"/>
    <cellStyle name="SAPBEXtitle 4 2 2 4 2" xfId="18504"/>
    <cellStyle name="SAPBEXtitle 4 2 3" xfId="18505"/>
    <cellStyle name="SAPBEXtitle 4 2 3 2" xfId="18506"/>
    <cellStyle name="SAPBEXtitle 4 2 3 2 2" xfId="18507"/>
    <cellStyle name="SAPBEXtitle 4 2 3 3" xfId="18508"/>
    <cellStyle name="SAPBEXtitle 4 2 4" xfId="18509"/>
    <cellStyle name="SAPBEXtitle 4 2 4 2" xfId="18510"/>
    <cellStyle name="SAPBEXtitle 4 2 4 2 2" xfId="18511"/>
    <cellStyle name="SAPBEXtitle 4 2 5" xfId="18512"/>
    <cellStyle name="SAPBEXtitle 4 2 5 2" xfId="18513"/>
    <cellStyle name="SAPBEXtitle 4 2 6" xfId="46421"/>
    <cellStyle name="SAPBEXtitle 4 2 7" xfId="46422"/>
    <cellStyle name="SAPBEXtitle 4 20" xfId="46423"/>
    <cellStyle name="SAPBEXtitle 4 21" xfId="46424"/>
    <cellStyle name="SAPBEXtitle 4 22" xfId="46425"/>
    <cellStyle name="SAPBEXtitle 4 23" xfId="46426"/>
    <cellStyle name="SAPBEXtitle 4 24" xfId="46427"/>
    <cellStyle name="SAPBEXtitle 4 25" xfId="46428"/>
    <cellStyle name="SAPBEXtitle 4 26" xfId="46429"/>
    <cellStyle name="SAPBEXtitle 4 27" xfId="46430"/>
    <cellStyle name="SAPBEXtitle 4 28" xfId="48896"/>
    <cellStyle name="SAPBEXtitle 4 3" xfId="46431"/>
    <cellStyle name="SAPBEXtitle 4 4" xfId="46432"/>
    <cellStyle name="SAPBEXtitle 4 5" xfId="46433"/>
    <cellStyle name="SAPBEXtitle 4 6" xfId="46434"/>
    <cellStyle name="SAPBEXtitle 4 7" xfId="46435"/>
    <cellStyle name="SAPBEXtitle 4 8" xfId="46436"/>
    <cellStyle name="SAPBEXtitle 4 9" xfId="46437"/>
    <cellStyle name="SAPBEXtitle 5" xfId="1274"/>
    <cellStyle name="SAPBEXtitle 5 10" xfId="46438"/>
    <cellStyle name="SAPBEXtitle 5 11" xfId="46439"/>
    <cellStyle name="SAPBEXtitle 5 12" xfId="46440"/>
    <cellStyle name="SAPBEXtitle 5 13" xfId="46441"/>
    <cellStyle name="SAPBEXtitle 5 14" xfId="46442"/>
    <cellStyle name="SAPBEXtitle 5 15" xfId="46443"/>
    <cellStyle name="SAPBEXtitle 5 16" xfId="46444"/>
    <cellStyle name="SAPBEXtitle 5 17" xfId="46445"/>
    <cellStyle name="SAPBEXtitle 5 18" xfId="46446"/>
    <cellStyle name="SAPBEXtitle 5 19" xfId="46447"/>
    <cellStyle name="SAPBEXtitle 5 2" xfId="2345"/>
    <cellStyle name="SAPBEXtitle 5 2 2" xfId="18514"/>
    <cellStyle name="SAPBEXtitle 5 2 2 2" xfId="18515"/>
    <cellStyle name="SAPBEXtitle 5 2 2 2 2" xfId="18516"/>
    <cellStyle name="SAPBEXtitle 5 2 2 2 2 2" xfId="18517"/>
    <cellStyle name="SAPBEXtitle 5 2 2 2 3" xfId="18518"/>
    <cellStyle name="SAPBEXtitle 5 2 2 3" xfId="18519"/>
    <cellStyle name="SAPBEXtitle 5 2 2 3 2" xfId="18520"/>
    <cellStyle name="SAPBEXtitle 5 2 2 3 2 2" xfId="18521"/>
    <cellStyle name="SAPBEXtitle 5 2 2 4" xfId="18522"/>
    <cellStyle name="SAPBEXtitle 5 2 2 4 2" xfId="18523"/>
    <cellStyle name="SAPBEXtitle 5 2 3" xfId="18524"/>
    <cellStyle name="SAPBEXtitle 5 2 3 2" xfId="18525"/>
    <cellStyle name="SAPBEXtitle 5 2 3 2 2" xfId="18526"/>
    <cellStyle name="SAPBEXtitle 5 2 3 3" xfId="18527"/>
    <cellStyle name="SAPBEXtitle 5 2 4" xfId="18528"/>
    <cellStyle name="SAPBEXtitle 5 2 4 2" xfId="18529"/>
    <cellStyle name="SAPBEXtitle 5 2 4 2 2" xfId="18530"/>
    <cellStyle name="SAPBEXtitle 5 2 5" xfId="18531"/>
    <cellStyle name="SAPBEXtitle 5 2 5 2" xfId="18532"/>
    <cellStyle name="SAPBEXtitle 5 2 6" xfId="46448"/>
    <cellStyle name="SAPBEXtitle 5 2 7" xfId="46449"/>
    <cellStyle name="SAPBEXtitle 5 20" xfId="46450"/>
    <cellStyle name="SAPBEXtitle 5 21" xfId="46451"/>
    <cellStyle name="SAPBEXtitle 5 22" xfId="46452"/>
    <cellStyle name="SAPBEXtitle 5 23" xfId="46453"/>
    <cellStyle name="SAPBEXtitle 5 24" xfId="46454"/>
    <cellStyle name="SAPBEXtitle 5 25" xfId="46455"/>
    <cellStyle name="SAPBEXtitle 5 26" xfId="46456"/>
    <cellStyle name="SAPBEXtitle 5 27" xfId="46457"/>
    <cellStyle name="SAPBEXtitle 5 28" xfId="48897"/>
    <cellStyle name="SAPBEXtitle 5 3" xfId="46458"/>
    <cellStyle name="SAPBEXtitle 5 4" xfId="46459"/>
    <cellStyle name="SAPBEXtitle 5 5" xfId="46460"/>
    <cellStyle name="SAPBEXtitle 5 6" xfId="46461"/>
    <cellStyle name="SAPBEXtitle 5 7" xfId="46462"/>
    <cellStyle name="SAPBEXtitle 5 8" xfId="46463"/>
    <cellStyle name="SAPBEXtitle 5 9" xfId="46464"/>
    <cellStyle name="SAPBEXtitle 6" xfId="1275"/>
    <cellStyle name="SAPBEXtitle 6 10" xfId="46465"/>
    <cellStyle name="SAPBEXtitle 6 11" xfId="46466"/>
    <cellStyle name="SAPBEXtitle 6 12" xfId="46467"/>
    <cellStyle name="SAPBEXtitle 6 13" xfId="46468"/>
    <cellStyle name="SAPBEXtitle 6 14" xfId="46469"/>
    <cellStyle name="SAPBEXtitle 6 15" xfId="46470"/>
    <cellStyle name="SAPBEXtitle 6 16" xfId="46471"/>
    <cellStyle name="SAPBEXtitle 6 17" xfId="46472"/>
    <cellStyle name="SAPBEXtitle 6 18" xfId="46473"/>
    <cellStyle name="SAPBEXtitle 6 19" xfId="46474"/>
    <cellStyle name="SAPBEXtitle 6 2" xfId="2346"/>
    <cellStyle name="SAPBEXtitle 6 2 2" xfId="18533"/>
    <cellStyle name="SAPBEXtitle 6 2 2 2" xfId="18534"/>
    <cellStyle name="SAPBEXtitle 6 2 2 2 2" xfId="18535"/>
    <cellStyle name="SAPBEXtitle 6 2 2 2 2 2" xfId="18536"/>
    <cellStyle name="SAPBEXtitle 6 2 2 2 3" xfId="18537"/>
    <cellStyle name="SAPBEXtitle 6 2 2 3" xfId="18538"/>
    <cellStyle name="SAPBEXtitle 6 2 2 3 2" xfId="18539"/>
    <cellStyle name="SAPBEXtitle 6 2 2 3 2 2" xfId="18540"/>
    <cellStyle name="SAPBEXtitle 6 2 2 4" xfId="18541"/>
    <cellStyle name="SAPBEXtitle 6 2 2 4 2" xfId="18542"/>
    <cellStyle name="SAPBEXtitle 6 2 3" xfId="18543"/>
    <cellStyle name="SAPBEXtitle 6 2 3 2" xfId="18544"/>
    <cellStyle name="SAPBEXtitle 6 2 3 2 2" xfId="18545"/>
    <cellStyle name="SAPBEXtitle 6 2 3 3" xfId="18546"/>
    <cellStyle name="SAPBEXtitle 6 2 4" xfId="18547"/>
    <cellStyle name="SAPBEXtitle 6 2 4 2" xfId="18548"/>
    <cellStyle name="SAPBEXtitle 6 2 4 2 2" xfId="18549"/>
    <cellStyle name="SAPBEXtitle 6 2 5" xfId="18550"/>
    <cellStyle name="SAPBEXtitle 6 2 5 2" xfId="18551"/>
    <cellStyle name="SAPBEXtitle 6 2 6" xfId="46475"/>
    <cellStyle name="SAPBEXtitle 6 2 7" xfId="46476"/>
    <cellStyle name="SAPBEXtitle 6 20" xfId="46477"/>
    <cellStyle name="SAPBEXtitle 6 21" xfId="46478"/>
    <cellStyle name="SAPBEXtitle 6 22" xfId="46479"/>
    <cellStyle name="SAPBEXtitle 6 23" xfId="46480"/>
    <cellStyle name="SAPBEXtitle 6 24" xfId="46481"/>
    <cellStyle name="SAPBEXtitle 6 25" xfId="46482"/>
    <cellStyle name="SAPBEXtitle 6 26" xfId="46483"/>
    <cellStyle name="SAPBEXtitle 6 27" xfId="46484"/>
    <cellStyle name="SAPBEXtitle 6 28" xfId="48898"/>
    <cellStyle name="SAPBEXtitle 6 3" xfId="46485"/>
    <cellStyle name="SAPBEXtitle 6 4" xfId="46486"/>
    <cellStyle name="SAPBEXtitle 6 5" xfId="46487"/>
    <cellStyle name="SAPBEXtitle 6 6" xfId="46488"/>
    <cellStyle name="SAPBEXtitle 6 7" xfId="46489"/>
    <cellStyle name="SAPBEXtitle 6 8" xfId="46490"/>
    <cellStyle name="SAPBEXtitle 6 9" xfId="46491"/>
    <cellStyle name="SAPBEXtitle 7" xfId="1276"/>
    <cellStyle name="SAPBEXtitle 7 10" xfId="46492"/>
    <cellStyle name="SAPBEXtitle 7 11" xfId="46493"/>
    <cellStyle name="SAPBEXtitle 7 12" xfId="46494"/>
    <cellStyle name="SAPBEXtitle 7 13" xfId="46495"/>
    <cellStyle name="SAPBEXtitle 7 14" xfId="46496"/>
    <cellStyle name="SAPBEXtitle 7 15" xfId="46497"/>
    <cellStyle name="SAPBEXtitle 7 16" xfId="46498"/>
    <cellStyle name="SAPBEXtitle 7 17" xfId="46499"/>
    <cellStyle name="SAPBEXtitle 7 18" xfId="46500"/>
    <cellStyle name="SAPBEXtitle 7 19" xfId="46501"/>
    <cellStyle name="SAPBEXtitle 7 2" xfId="2347"/>
    <cellStyle name="SAPBEXtitle 7 2 2" xfId="18552"/>
    <cellStyle name="SAPBEXtitle 7 2 2 2" xfId="18553"/>
    <cellStyle name="SAPBEXtitle 7 2 2 2 2" xfId="18554"/>
    <cellStyle name="SAPBEXtitle 7 2 2 2 2 2" xfId="18555"/>
    <cellStyle name="SAPBEXtitle 7 2 2 2 3" xfId="18556"/>
    <cellStyle name="SAPBEXtitle 7 2 2 3" xfId="18557"/>
    <cellStyle name="SAPBEXtitle 7 2 2 3 2" xfId="18558"/>
    <cellStyle name="SAPBEXtitle 7 2 2 3 2 2" xfId="18559"/>
    <cellStyle name="SAPBEXtitle 7 2 2 4" xfId="18560"/>
    <cellStyle name="SAPBEXtitle 7 2 2 4 2" xfId="18561"/>
    <cellStyle name="SAPBEXtitle 7 2 3" xfId="18562"/>
    <cellStyle name="SAPBEXtitle 7 2 3 2" xfId="18563"/>
    <cellStyle name="SAPBEXtitle 7 2 3 2 2" xfId="18564"/>
    <cellStyle name="SAPBEXtitle 7 2 3 3" xfId="18565"/>
    <cellStyle name="SAPBEXtitle 7 2 4" xfId="18566"/>
    <cellStyle name="SAPBEXtitle 7 2 4 2" xfId="18567"/>
    <cellStyle name="SAPBEXtitle 7 2 4 2 2" xfId="18568"/>
    <cellStyle name="SAPBEXtitle 7 2 5" xfId="18569"/>
    <cellStyle name="SAPBEXtitle 7 2 5 2" xfId="18570"/>
    <cellStyle name="SAPBEXtitle 7 2 6" xfId="46502"/>
    <cellStyle name="SAPBEXtitle 7 2 7" xfId="46503"/>
    <cellStyle name="SAPBEXtitle 7 20" xfId="46504"/>
    <cellStyle name="SAPBEXtitle 7 21" xfId="46505"/>
    <cellStyle name="SAPBEXtitle 7 22" xfId="46506"/>
    <cellStyle name="SAPBEXtitle 7 23" xfId="46507"/>
    <cellStyle name="SAPBEXtitle 7 24" xfId="46508"/>
    <cellStyle name="SAPBEXtitle 7 25" xfId="46509"/>
    <cellStyle name="SAPBEXtitle 7 26" xfId="46510"/>
    <cellStyle name="SAPBEXtitle 7 27" xfId="46511"/>
    <cellStyle name="SAPBEXtitle 7 28" xfId="48899"/>
    <cellStyle name="SAPBEXtitle 7 3" xfId="46512"/>
    <cellStyle name="SAPBEXtitle 7 4" xfId="46513"/>
    <cellStyle name="SAPBEXtitle 7 5" xfId="46514"/>
    <cellStyle name="SAPBEXtitle 7 6" xfId="46515"/>
    <cellStyle name="SAPBEXtitle 7 7" xfId="46516"/>
    <cellStyle name="SAPBEXtitle 7 8" xfId="46517"/>
    <cellStyle name="SAPBEXtitle 7 9" xfId="46518"/>
    <cellStyle name="SAPBEXtitle 8" xfId="1266"/>
    <cellStyle name="SAPBEXtitle 9" xfId="2348"/>
    <cellStyle name="SAPBEXtitle 9 2" xfId="2349"/>
    <cellStyle name="SAPBEXtitle 9 2 2" xfId="18571"/>
    <cellStyle name="SAPBEXtitle 9 2 2 2" xfId="18572"/>
    <cellStyle name="SAPBEXtitle 9 2 2 2 2" xfId="18573"/>
    <cellStyle name="SAPBEXtitle 9 2 2 3" xfId="18574"/>
    <cellStyle name="SAPBEXtitle 9 2 3" xfId="18575"/>
    <cellStyle name="SAPBEXtitle 9 2 3 2" xfId="18576"/>
    <cellStyle name="SAPBEXtitle 9 2 3 2 2" xfId="18577"/>
    <cellStyle name="SAPBEXtitle 9 2 4" xfId="18578"/>
    <cellStyle name="SAPBEXtitle 9 2 4 2" xfId="18579"/>
    <cellStyle name="SAPBEXtitle 9 2 5" xfId="50004"/>
    <cellStyle name="SAPBEXtitle 9 3" xfId="18580"/>
    <cellStyle name="SAPBEXtitle 9 3 2" xfId="18581"/>
    <cellStyle name="SAPBEXtitle 9 3 2 2" xfId="18582"/>
    <cellStyle name="SAPBEXtitle 9 3 2 2 2" xfId="18583"/>
    <cellStyle name="SAPBEXtitle 9 3 2 3" xfId="18584"/>
    <cellStyle name="SAPBEXtitle 9 3 3" xfId="18585"/>
    <cellStyle name="SAPBEXtitle 9 3 3 2" xfId="18586"/>
    <cellStyle name="SAPBEXtitle 9 3 3 2 2" xfId="18587"/>
    <cellStyle name="SAPBEXtitle 9 3 4" xfId="18588"/>
    <cellStyle name="SAPBEXtitle 9 3 4 2" xfId="18589"/>
    <cellStyle name="SAPBEXtitle 9 3 5" xfId="46519"/>
    <cellStyle name="SAPBEXtitle 9 4" xfId="18590"/>
    <cellStyle name="SAPBEXtitle 9 4 2" xfId="18591"/>
    <cellStyle name="SAPBEXtitle 9 4 2 2" xfId="18592"/>
    <cellStyle name="SAPBEXtitle 9 4 2 2 2" xfId="18593"/>
    <cellStyle name="SAPBEXtitle 9 4 3" xfId="18594"/>
    <cellStyle name="SAPBEXtitle 9 4 3 2" xfId="18595"/>
    <cellStyle name="SAPBEXtitle 9 5" xfId="18596"/>
    <cellStyle name="SAPBEXtitle 9 5 2" xfId="18597"/>
    <cellStyle name="SAPBEXtitle 9 5 2 2" xfId="18598"/>
    <cellStyle name="SAPBEXtitle 9 5 3" xfId="18599"/>
    <cellStyle name="SAPBEXtitle 9 6" xfId="18600"/>
    <cellStyle name="SAPBEXtitle 9 6 2" xfId="18601"/>
    <cellStyle name="SAPBEXtitle 9 6 2 2" xfId="18602"/>
    <cellStyle name="SAPBEXtitle 9 7" xfId="18603"/>
    <cellStyle name="SAPBEXtitle 9 7 2" xfId="18604"/>
    <cellStyle name="SAPBEXtitle 9 8" xfId="48900"/>
    <cellStyle name="SAPBEXunassignedItem" xfId="156"/>
    <cellStyle name="SAPBEXunassignedItem 2" xfId="451"/>
    <cellStyle name="SAPBEXunassignedItem 2 2" xfId="566"/>
    <cellStyle name="SAPBEXunassignedItem 2 2 2" xfId="1277"/>
    <cellStyle name="SAPBEXunassignedItem 2 2 2 2" xfId="2350"/>
    <cellStyle name="SAPBEXunassignedItem 2 2 3" xfId="1278"/>
    <cellStyle name="SAPBEXunassignedItem 2 2 3 2" xfId="2351"/>
    <cellStyle name="SAPBEXunassignedItem 2 2 4" xfId="1279"/>
    <cellStyle name="SAPBEXunassignedItem 2 2 4 2" xfId="2352"/>
    <cellStyle name="SAPBEXunassignedItem 2 2 5" xfId="1280"/>
    <cellStyle name="SAPBEXunassignedItem 2 2 5 2" xfId="2353"/>
    <cellStyle name="SAPBEXunassignedItem 2 2 6" xfId="1281"/>
    <cellStyle name="SAPBEXunassignedItem 2 2 6 2" xfId="2354"/>
    <cellStyle name="SAPBEXunassignedItem 2 2 7" xfId="2355"/>
    <cellStyle name="SAPBEXunassignedItem 2 3" xfId="1282"/>
    <cellStyle name="SAPBEXunassignedItem 2 3 2" xfId="2356"/>
    <cellStyle name="SAPBEXunassignedItem 2 4" xfId="2357"/>
    <cellStyle name="SAPBEXunassignedItem 3" xfId="567"/>
    <cellStyle name="SAPBEXunassignedItem 3 2" xfId="1283"/>
    <cellStyle name="SAPBEXunassignedItem 3 2 2" xfId="2358"/>
    <cellStyle name="SAPBEXunassignedItem 3 3" xfId="1284"/>
    <cellStyle name="SAPBEXunassignedItem 3 3 2" xfId="2359"/>
    <cellStyle name="SAPBEXunassignedItem 3 4" xfId="1285"/>
    <cellStyle name="SAPBEXunassignedItem 3 4 2" xfId="2360"/>
    <cellStyle name="SAPBEXunassignedItem 3 5" xfId="1286"/>
    <cellStyle name="SAPBEXunassignedItem 3 5 2" xfId="2361"/>
    <cellStyle name="SAPBEXunassignedItem 3 6" xfId="1287"/>
    <cellStyle name="SAPBEXunassignedItem 3 6 2" xfId="2362"/>
    <cellStyle name="SAPBEXunassignedItem 3 7" xfId="2363"/>
    <cellStyle name="SAPBEXunassignedItem 4" xfId="1288"/>
    <cellStyle name="SAPBEXunassignedItem 4 2" xfId="2364"/>
    <cellStyle name="SAPBEXunassignedItem 5" xfId="2365"/>
    <cellStyle name="SAPBEXunassignedItem_20120921_SF-grote-ronde-Liesbethdump2" xfId="452"/>
    <cellStyle name="SAPBEXundefined" xfId="157"/>
    <cellStyle name="SAPBEXundefined 10" xfId="46520"/>
    <cellStyle name="SAPBEXundefined 11" xfId="46521"/>
    <cellStyle name="SAPBEXundefined 12" xfId="46522"/>
    <cellStyle name="SAPBEXundefined 13" xfId="46523"/>
    <cellStyle name="SAPBEXundefined 14" xfId="46524"/>
    <cellStyle name="SAPBEXundefined 15" xfId="46525"/>
    <cellStyle name="SAPBEXundefined 16" xfId="46526"/>
    <cellStyle name="SAPBEXundefined 17" xfId="46527"/>
    <cellStyle name="SAPBEXundefined 18" xfId="46528"/>
    <cellStyle name="SAPBEXundefined 19" xfId="46529"/>
    <cellStyle name="SAPBEXundefined 2" xfId="568"/>
    <cellStyle name="SAPBEXundefined 2 10" xfId="46530"/>
    <cellStyle name="SAPBEXundefined 2 11" xfId="46531"/>
    <cellStyle name="SAPBEXundefined 2 12" xfId="46532"/>
    <cellStyle name="SAPBEXundefined 2 13" xfId="46533"/>
    <cellStyle name="SAPBEXundefined 2 14" xfId="46534"/>
    <cellStyle name="SAPBEXundefined 2 15" xfId="46535"/>
    <cellStyle name="SAPBEXundefined 2 16" xfId="46536"/>
    <cellStyle name="SAPBEXundefined 2 17" xfId="46537"/>
    <cellStyle name="SAPBEXundefined 2 18" xfId="46538"/>
    <cellStyle name="SAPBEXundefined 2 19" xfId="46539"/>
    <cellStyle name="SAPBEXundefined 2 2" xfId="1290"/>
    <cellStyle name="SAPBEXundefined 2 2 10" xfId="46540"/>
    <cellStyle name="SAPBEXundefined 2 2 11" xfId="46541"/>
    <cellStyle name="SAPBEXundefined 2 2 12" xfId="46542"/>
    <cellStyle name="SAPBEXundefined 2 2 13" xfId="46543"/>
    <cellStyle name="SAPBEXundefined 2 2 14" xfId="46544"/>
    <cellStyle name="SAPBEXundefined 2 2 15" xfId="46545"/>
    <cellStyle name="SAPBEXundefined 2 2 16" xfId="46546"/>
    <cellStyle name="SAPBEXundefined 2 2 17" xfId="46547"/>
    <cellStyle name="SAPBEXundefined 2 2 18" xfId="46548"/>
    <cellStyle name="SAPBEXundefined 2 2 19" xfId="46549"/>
    <cellStyle name="SAPBEXundefined 2 2 2" xfId="2366"/>
    <cellStyle name="SAPBEXundefined 2 2 2 2" xfId="18605"/>
    <cellStyle name="SAPBEXundefined 2 2 2 2 2" xfId="18606"/>
    <cellStyle name="SAPBEXundefined 2 2 2 2 2 2" xfId="18607"/>
    <cellStyle name="SAPBEXundefined 2 2 2 2 2 2 2" xfId="18608"/>
    <cellStyle name="SAPBEXundefined 2 2 2 2 2 3" xfId="18609"/>
    <cellStyle name="SAPBEXundefined 2 2 2 2 3" xfId="18610"/>
    <cellStyle name="SAPBEXundefined 2 2 2 2 3 2" xfId="18611"/>
    <cellStyle name="SAPBEXundefined 2 2 2 2 3 2 2" xfId="18612"/>
    <cellStyle name="SAPBEXundefined 2 2 2 2 4" xfId="18613"/>
    <cellStyle name="SAPBEXundefined 2 2 2 2 4 2" xfId="18614"/>
    <cellStyle name="SAPBEXundefined 2 2 2 3" xfId="18615"/>
    <cellStyle name="SAPBEXundefined 2 2 2 3 2" xfId="18616"/>
    <cellStyle name="SAPBEXundefined 2 2 2 3 2 2" xfId="18617"/>
    <cellStyle name="SAPBEXundefined 2 2 2 3 3" xfId="18618"/>
    <cellStyle name="SAPBEXundefined 2 2 2 4" xfId="18619"/>
    <cellStyle name="SAPBEXundefined 2 2 2 4 2" xfId="18620"/>
    <cellStyle name="SAPBEXundefined 2 2 2 4 2 2" xfId="18621"/>
    <cellStyle name="SAPBEXundefined 2 2 2 5" xfId="18622"/>
    <cellStyle name="SAPBEXundefined 2 2 2 5 2" xfId="18623"/>
    <cellStyle name="SAPBEXundefined 2 2 2 6" xfId="46550"/>
    <cellStyle name="SAPBEXundefined 2 2 2 7" xfId="46551"/>
    <cellStyle name="SAPBEXundefined 2 2 2 8" xfId="50007"/>
    <cellStyle name="SAPBEXundefined 2 2 20" xfId="46552"/>
    <cellStyle name="SAPBEXundefined 2 2 21" xfId="46553"/>
    <cellStyle name="SAPBEXundefined 2 2 22" xfId="46554"/>
    <cellStyle name="SAPBEXundefined 2 2 23" xfId="46555"/>
    <cellStyle name="SAPBEXundefined 2 2 24" xfId="46556"/>
    <cellStyle name="SAPBEXundefined 2 2 25" xfId="46557"/>
    <cellStyle name="SAPBEXundefined 2 2 26" xfId="46558"/>
    <cellStyle name="SAPBEXundefined 2 2 27" xfId="46559"/>
    <cellStyle name="SAPBEXundefined 2 2 28" xfId="48901"/>
    <cellStyle name="SAPBEXundefined 2 2 29" xfId="49488"/>
    <cellStyle name="SAPBEXundefined 2 2 3" xfId="46560"/>
    <cellStyle name="SAPBEXundefined 2 2 4" xfId="46561"/>
    <cellStyle name="SAPBEXundefined 2 2 5" xfId="46562"/>
    <cellStyle name="SAPBEXundefined 2 2 6" xfId="46563"/>
    <cellStyle name="SAPBEXundefined 2 2 7" xfId="46564"/>
    <cellStyle name="SAPBEXundefined 2 2 8" xfId="46565"/>
    <cellStyle name="SAPBEXundefined 2 2 9" xfId="46566"/>
    <cellStyle name="SAPBEXundefined 2 20" xfId="46567"/>
    <cellStyle name="SAPBEXundefined 2 21" xfId="46568"/>
    <cellStyle name="SAPBEXundefined 2 22" xfId="46569"/>
    <cellStyle name="SAPBEXundefined 2 23" xfId="46570"/>
    <cellStyle name="SAPBEXundefined 2 24" xfId="46571"/>
    <cellStyle name="SAPBEXundefined 2 25" xfId="46572"/>
    <cellStyle name="SAPBEXundefined 2 26" xfId="46573"/>
    <cellStyle name="SAPBEXundefined 2 27" xfId="46574"/>
    <cellStyle name="SAPBEXundefined 2 28" xfId="46575"/>
    <cellStyle name="SAPBEXundefined 2 29" xfId="46576"/>
    <cellStyle name="SAPBEXundefined 2 3" xfId="1291"/>
    <cellStyle name="SAPBEXundefined 2 3 10" xfId="46577"/>
    <cellStyle name="SAPBEXundefined 2 3 11" xfId="46578"/>
    <cellStyle name="SAPBEXundefined 2 3 12" xfId="46579"/>
    <cellStyle name="SAPBEXundefined 2 3 13" xfId="46580"/>
    <cellStyle name="SAPBEXundefined 2 3 14" xfId="46581"/>
    <cellStyle name="SAPBEXundefined 2 3 15" xfId="46582"/>
    <cellStyle name="SAPBEXundefined 2 3 16" xfId="46583"/>
    <cellStyle name="SAPBEXundefined 2 3 17" xfId="46584"/>
    <cellStyle name="SAPBEXundefined 2 3 18" xfId="46585"/>
    <cellStyle name="SAPBEXundefined 2 3 19" xfId="46586"/>
    <cellStyle name="SAPBEXundefined 2 3 2" xfId="2367"/>
    <cellStyle name="SAPBEXundefined 2 3 2 2" xfId="18624"/>
    <cellStyle name="SAPBEXundefined 2 3 2 2 2" xfId="18625"/>
    <cellStyle name="SAPBEXundefined 2 3 2 2 2 2" xfId="18626"/>
    <cellStyle name="SAPBEXundefined 2 3 2 2 2 2 2" xfId="18627"/>
    <cellStyle name="SAPBEXundefined 2 3 2 2 2 3" xfId="18628"/>
    <cellStyle name="SAPBEXundefined 2 3 2 2 3" xfId="18629"/>
    <cellStyle name="SAPBEXundefined 2 3 2 2 3 2" xfId="18630"/>
    <cellStyle name="SAPBEXundefined 2 3 2 2 3 2 2" xfId="18631"/>
    <cellStyle name="SAPBEXundefined 2 3 2 2 4" xfId="18632"/>
    <cellStyle name="SAPBEXundefined 2 3 2 2 4 2" xfId="18633"/>
    <cellStyle name="SAPBEXundefined 2 3 2 3" xfId="18634"/>
    <cellStyle name="SAPBEXundefined 2 3 2 3 2" xfId="18635"/>
    <cellStyle name="SAPBEXundefined 2 3 2 3 2 2" xfId="18636"/>
    <cellStyle name="SAPBEXundefined 2 3 2 3 3" xfId="18637"/>
    <cellStyle name="SAPBEXundefined 2 3 2 4" xfId="18638"/>
    <cellStyle name="SAPBEXundefined 2 3 2 4 2" xfId="18639"/>
    <cellStyle name="SAPBEXundefined 2 3 2 4 2 2" xfId="18640"/>
    <cellStyle name="SAPBEXundefined 2 3 2 5" xfId="18641"/>
    <cellStyle name="SAPBEXundefined 2 3 2 5 2" xfId="18642"/>
    <cellStyle name="SAPBEXundefined 2 3 2 6" xfId="46587"/>
    <cellStyle name="SAPBEXundefined 2 3 2 7" xfId="46588"/>
    <cellStyle name="SAPBEXundefined 2 3 2 8" xfId="50008"/>
    <cellStyle name="SAPBEXundefined 2 3 20" xfId="46589"/>
    <cellStyle name="SAPBEXundefined 2 3 21" xfId="46590"/>
    <cellStyle name="SAPBEXundefined 2 3 22" xfId="46591"/>
    <cellStyle name="SAPBEXundefined 2 3 23" xfId="46592"/>
    <cellStyle name="SAPBEXundefined 2 3 24" xfId="46593"/>
    <cellStyle name="SAPBEXundefined 2 3 25" xfId="46594"/>
    <cellStyle name="SAPBEXundefined 2 3 26" xfId="46595"/>
    <cellStyle name="SAPBEXundefined 2 3 27" xfId="46596"/>
    <cellStyle name="SAPBEXundefined 2 3 28" xfId="48902"/>
    <cellStyle name="SAPBEXundefined 2 3 29" xfId="49489"/>
    <cellStyle name="SAPBEXundefined 2 3 3" xfId="46597"/>
    <cellStyle name="SAPBEXundefined 2 3 4" xfId="46598"/>
    <cellStyle name="SAPBEXundefined 2 3 5" xfId="46599"/>
    <cellStyle name="SAPBEXundefined 2 3 6" xfId="46600"/>
    <cellStyle name="SAPBEXundefined 2 3 7" xfId="46601"/>
    <cellStyle name="SAPBEXundefined 2 3 8" xfId="46602"/>
    <cellStyle name="SAPBEXundefined 2 3 9" xfId="46603"/>
    <cellStyle name="SAPBEXundefined 2 30" xfId="46604"/>
    <cellStyle name="SAPBEXundefined 2 31" xfId="46605"/>
    <cellStyle name="SAPBEXundefined 2 32" xfId="46606"/>
    <cellStyle name="SAPBEXundefined 2 33" xfId="48903"/>
    <cellStyle name="SAPBEXundefined 2 34" xfId="49487"/>
    <cellStyle name="SAPBEXundefined 2 4" xfId="1292"/>
    <cellStyle name="SAPBEXundefined 2 4 10" xfId="46607"/>
    <cellStyle name="SAPBEXundefined 2 4 11" xfId="46608"/>
    <cellStyle name="SAPBEXundefined 2 4 12" xfId="46609"/>
    <cellStyle name="SAPBEXundefined 2 4 13" xfId="46610"/>
    <cellStyle name="SAPBEXundefined 2 4 14" xfId="46611"/>
    <cellStyle name="SAPBEXundefined 2 4 15" xfId="46612"/>
    <cellStyle name="SAPBEXundefined 2 4 16" xfId="46613"/>
    <cellStyle name="SAPBEXundefined 2 4 17" xfId="46614"/>
    <cellStyle name="SAPBEXundefined 2 4 18" xfId="46615"/>
    <cellStyle name="SAPBEXundefined 2 4 19" xfId="46616"/>
    <cellStyle name="SAPBEXundefined 2 4 2" xfId="2368"/>
    <cellStyle name="SAPBEXundefined 2 4 2 2" xfId="18643"/>
    <cellStyle name="SAPBEXundefined 2 4 2 2 2" xfId="18644"/>
    <cellStyle name="SAPBEXundefined 2 4 2 2 2 2" xfId="18645"/>
    <cellStyle name="SAPBEXundefined 2 4 2 2 2 2 2" xfId="18646"/>
    <cellStyle name="SAPBEXundefined 2 4 2 2 2 3" xfId="18647"/>
    <cellStyle name="SAPBEXundefined 2 4 2 2 3" xfId="18648"/>
    <cellStyle name="SAPBEXundefined 2 4 2 2 3 2" xfId="18649"/>
    <cellStyle name="SAPBEXundefined 2 4 2 2 3 2 2" xfId="18650"/>
    <cellStyle name="SAPBEXundefined 2 4 2 2 4" xfId="18651"/>
    <cellStyle name="SAPBEXundefined 2 4 2 2 4 2" xfId="18652"/>
    <cellStyle name="SAPBEXundefined 2 4 2 3" xfId="18653"/>
    <cellStyle name="SAPBEXundefined 2 4 2 3 2" xfId="18654"/>
    <cellStyle name="SAPBEXundefined 2 4 2 3 2 2" xfId="18655"/>
    <cellStyle name="SAPBEXundefined 2 4 2 3 3" xfId="18656"/>
    <cellStyle name="SAPBEXundefined 2 4 2 4" xfId="18657"/>
    <cellStyle name="SAPBEXundefined 2 4 2 4 2" xfId="18658"/>
    <cellStyle name="SAPBEXundefined 2 4 2 4 2 2" xfId="18659"/>
    <cellStyle name="SAPBEXundefined 2 4 2 5" xfId="18660"/>
    <cellStyle name="SAPBEXundefined 2 4 2 5 2" xfId="18661"/>
    <cellStyle name="SAPBEXundefined 2 4 2 6" xfId="46617"/>
    <cellStyle name="SAPBEXundefined 2 4 2 7" xfId="46618"/>
    <cellStyle name="SAPBEXundefined 2 4 2 8" xfId="50009"/>
    <cellStyle name="SAPBEXundefined 2 4 20" xfId="46619"/>
    <cellStyle name="SAPBEXundefined 2 4 21" xfId="46620"/>
    <cellStyle name="SAPBEXundefined 2 4 22" xfId="46621"/>
    <cellStyle name="SAPBEXundefined 2 4 23" xfId="46622"/>
    <cellStyle name="SAPBEXundefined 2 4 24" xfId="46623"/>
    <cellStyle name="SAPBEXundefined 2 4 25" xfId="46624"/>
    <cellStyle name="SAPBEXundefined 2 4 26" xfId="46625"/>
    <cellStyle name="SAPBEXundefined 2 4 27" xfId="46626"/>
    <cellStyle name="SAPBEXundefined 2 4 28" xfId="48904"/>
    <cellStyle name="SAPBEXundefined 2 4 29" xfId="49490"/>
    <cellStyle name="SAPBEXundefined 2 4 3" xfId="46627"/>
    <cellStyle name="SAPBEXundefined 2 4 4" xfId="46628"/>
    <cellStyle name="SAPBEXundefined 2 4 5" xfId="46629"/>
    <cellStyle name="SAPBEXundefined 2 4 6" xfId="46630"/>
    <cellStyle name="SAPBEXundefined 2 4 7" xfId="46631"/>
    <cellStyle name="SAPBEXundefined 2 4 8" xfId="46632"/>
    <cellStyle name="SAPBEXundefined 2 4 9" xfId="46633"/>
    <cellStyle name="SAPBEXundefined 2 5" xfId="1293"/>
    <cellStyle name="SAPBEXundefined 2 5 10" xfId="46634"/>
    <cellStyle name="SAPBEXundefined 2 5 11" xfId="46635"/>
    <cellStyle name="SAPBEXundefined 2 5 12" xfId="46636"/>
    <cellStyle name="SAPBEXundefined 2 5 13" xfId="46637"/>
    <cellStyle name="SAPBEXundefined 2 5 14" xfId="46638"/>
    <cellStyle name="SAPBEXundefined 2 5 15" xfId="46639"/>
    <cellStyle name="SAPBEXundefined 2 5 16" xfId="46640"/>
    <cellStyle name="SAPBEXundefined 2 5 17" xfId="46641"/>
    <cellStyle name="SAPBEXundefined 2 5 18" xfId="46642"/>
    <cellStyle name="SAPBEXundefined 2 5 19" xfId="46643"/>
    <cellStyle name="SAPBEXundefined 2 5 2" xfId="2369"/>
    <cellStyle name="SAPBEXundefined 2 5 2 2" xfId="18662"/>
    <cellStyle name="SAPBEXundefined 2 5 2 2 2" xfId="18663"/>
    <cellStyle name="SAPBEXundefined 2 5 2 2 2 2" xfId="18664"/>
    <cellStyle name="SAPBEXundefined 2 5 2 2 2 2 2" xfId="18665"/>
    <cellStyle name="SAPBEXundefined 2 5 2 2 2 3" xfId="18666"/>
    <cellStyle name="SAPBEXundefined 2 5 2 2 3" xfId="18667"/>
    <cellStyle name="SAPBEXundefined 2 5 2 2 3 2" xfId="18668"/>
    <cellStyle name="SAPBEXundefined 2 5 2 2 3 2 2" xfId="18669"/>
    <cellStyle name="SAPBEXundefined 2 5 2 2 4" xfId="18670"/>
    <cellStyle name="SAPBEXundefined 2 5 2 2 4 2" xfId="18671"/>
    <cellStyle name="SAPBEXundefined 2 5 2 3" xfId="18672"/>
    <cellStyle name="SAPBEXundefined 2 5 2 3 2" xfId="18673"/>
    <cellStyle name="SAPBEXundefined 2 5 2 3 2 2" xfId="18674"/>
    <cellStyle name="SAPBEXundefined 2 5 2 3 3" xfId="18675"/>
    <cellStyle name="SAPBEXundefined 2 5 2 4" xfId="18676"/>
    <cellStyle name="SAPBEXundefined 2 5 2 4 2" xfId="18677"/>
    <cellStyle name="SAPBEXundefined 2 5 2 4 2 2" xfId="18678"/>
    <cellStyle name="SAPBEXundefined 2 5 2 5" xfId="18679"/>
    <cellStyle name="SAPBEXundefined 2 5 2 5 2" xfId="18680"/>
    <cellStyle name="SAPBEXundefined 2 5 2 6" xfId="46644"/>
    <cellStyle name="SAPBEXundefined 2 5 2 7" xfId="46645"/>
    <cellStyle name="SAPBEXundefined 2 5 2 8" xfId="50010"/>
    <cellStyle name="SAPBEXundefined 2 5 20" xfId="46646"/>
    <cellStyle name="SAPBEXundefined 2 5 21" xfId="46647"/>
    <cellStyle name="SAPBEXundefined 2 5 22" xfId="46648"/>
    <cellStyle name="SAPBEXundefined 2 5 23" xfId="46649"/>
    <cellStyle name="SAPBEXundefined 2 5 24" xfId="46650"/>
    <cellStyle name="SAPBEXundefined 2 5 25" xfId="46651"/>
    <cellStyle name="SAPBEXundefined 2 5 26" xfId="46652"/>
    <cellStyle name="SAPBEXundefined 2 5 27" xfId="46653"/>
    <cellStyle name="SAPBEXundefined 2 5 28" xfId="48905"/>
    <cellStyle name="SAPBEXundefined 2 5 29" xfId="49491"/>
    <cellStyle name="SAPBEXundefined 2 5 3" xfId="46654"/>
    <cellStyle name="SAPBEXundefined 2 5 4" xfId="46655"/>
    <cellStyle name="SAPBEXundefined 2 5 5" xfId="46656"/>
    <cellStyle name="SAPBEXundefined 2 5 6" xfId="46657"/>
    <cellStyle name="SAPBEXundefined 2 5 7" xfId="46658"/>
    <cellStyle name="SAPBEXundefined 2 5 8" xfId="46659"/>
    <cellStyle name="SAPBEXundefined 2 5 9" xfId="46660"/>
    <cellStyle name="SAPBEXundefined 2 6" xfId="1294"/>
    <cellStyle name="SAPBEXundefined 2 6 10" xfId="46661"/>
    <cellStyle name="SAPBEXundefined 2 6 11" xfId="46662"/>
    <cellStyle name="SAPBEXundefined 2 6 12" xfId="46663"/>
    <cellStyle name="SAPBEXundefined 2 6 13" xfId="46664"/>
    <cellStyle name="SAPBEXundefined 2 6 14" xfId="46665"/>
    <cellStyle name="SAPBEXundefined 2 6 15" xfId="46666"/>
    <cellStyle name="SAPBEXundefined 2 6 16" xfId="46667"/>
    <cellStyle name="SAPBEXundefined 2 6 17" xfId="46668"/>
    <cellStyle name="SAPBEXundefined 2 6 18" xfId="46669"/>
    <cellStyle name="SAPBEXundefined 2 6 19" xfId="46670"/>
    <cellStyle name="SAPBEXundefined 2 6 2" xfId="2370"/>
    <cellStyle name="SAPBEXundefined 2 6 2 2" xfId="18681"/>
    <cellStyle name="SAPBEXundefined 2 6 2 2 2" xfId="18682"/>
    <cellStyle name="SAPBEXundefined 2 6 2 2 2 2" xfId="18683"/>
    <cellStyle name="SAPBEXundefined 2 6 2 2 2 2 2" xfId="18684"/>
    <cellStyle name="SAPBEXundefined 2 6 2 2 2 3" xfId="18685"/>
    <cellStyle name="SAPBEXundefined 2 6 2 2 3" xfId="18686"/>
    <cellStyle name="SAPBEXundefined 2 6 2 2 3 2" xfId="18687"/>
    <cellStyle name="SAPBEXundefined 2 6 2 2 3 2 2" xfId="18688"/>
    <cellStyle name="SAPBEXundefined 2 6 2 2 4" xfId="18689"/>
    <cellStyle name="SAPBEXundefined 2 6 2 2 4 2" xfId="18690"/>
    <cellStyle name="SAPBEXundefined 2 6 2 3" xfId="18691"/>
    <cellStyle name="SAPBEXundefined 2 6 2 3 2" xfId="18692"/>
    <cellStyle name="SAPBEXundefined 2 6 2 3 2 2" xfId="18693"/>
    <cellStyle name="SAPBEXundefined 2 6 2 3 3" xfId="18694"/>
    <cellStyle name="SAPBEXundefined 2 6 2 4" xfId="18695"/>
    <cellStyle name="SAPBEXundefined 2 6 2 4 2" xfId="18696"/>
    <cellStyle name="SAPBEXundefined 2 6 2 4 2 2" xfId="18697"/>
    <cellStyle name="SAPBEXundefined 2 6 2 5" xfId="18698"/>
    <cellStyle name="SAPBEXundefined 2 6 2 5 2" xfId="18699"/>
    <cellStyle name="SAPBEXundefined 2 6 2 6" xfId="46671"/>
    <cellStyle name="SAPBEXundefined 2 6 2 7" xfId="46672"/>
    <cellStyle name="SAPBEXundefined 2 6 2 8" xfId="50011"/>
    <cellStyle name="SAPBEXundefined 2 6 20" xfId="46673"/>
    <cellStyle name="SAPBEXundefined 2 6 21" xfId="46674"/>
    <cellStyle name="SAPBEXundefined 2 6 22" xfId="46675"/>
    <cellStyle name="SAPBEXundefined 2 6 23" xfId="46676"/>
    <cellStyle name="SAPBEXundefined 2 6 24" xfId="46677"/>
    <cellStyle name="SAPBEXundefined 2 6 25" xfId="46678"/>
    <cellStyle name="SAPBEXundefined 2 6 26" xfId="46679"/>
    <cellStyle name="SAPBEXundefined 2 6 27" xfId="46680"/>
    <cellStyle name="SAPBEXundefined 2 6 28" xfId="48906"/>
    <cellStyle name="SAPBEXundefined 2 6 29" xfId="49492"/>
    <cellStyle name="SAPBEXundefined 2 6 3" xfId="46681"/>
    <cellStyle name="SAPBEXundefined 2 6 4" xfId="46682"/>
    <cellStyle name="SAPBEXundefined 2 6 5" xfId="46683"/>
    <cellStyle name="SAPBEXundefined 2 6 6" xfId="46684"/>
    <cellStyle name="SAPBEXundefined 2 6 7" xfId="46685"/>
    <cellStyle name="SAPBEXundefined 2 6 8" xfId="46686"/>
    <cellStyle name="SAPBEXundefined 2 6 9" xfId="46687"/>
    <cellStyle name="SAPBEXundefined 2 7" xfId="2371"/>
    <cellStyle name="SAPBEXundefined 2 7 2" xfId="18700"/>
    <cellStyle name="SAPBEXundefined 2 7 2 2" xfId="18701"/>
    <cellStyle name="SAPBEXundefined 2 7 2 2 2" xfId="18702"/>
    <cellStyle name="SAPBEXundefined 2 7 2 2 2 2" xfId="18703"/>
    <cellStyle name="SAPBEXundefined 2 7 2 2 3" xfId="18704"/>
    <cellStyle name="SAPBEXundefined 2 7 2 3" xfId="18705"/>
    <cellStyle name="SAPBEXundefined 2 7 2 3 2" xfId="18706"/>
    <cellStyle name="SAPBEXundefined 2 7 2 3 2 2" xfId="18707"/>
    <cellStyle name="SAPBEXundefined 2 7 2 4" xfId="18708"/>
    <cellStyle name="SAPBEXundefined 2 7 2 4 2" xfId="18709"/>
    <cellStyle name="SAPBEXundefined 2 7 3" xfId="18710"/>
    <cellStyle name="SAPBEXundefined 2 7 3 2" xfId="18711"/>
    <cellStyle name="SAPBEXundefined 2 7 3 2 2" xfId="18712"/>
    <cellStyle name="SAPBEXundefined 2 7 3 3" xfId="18713"/>
    <cellStyle name="SAPBEXundefined 2 7 4" xfId="18714"/>
    <cellStyle name="SAPBEXundefined 2 7 4 2" xfId="18715"/>
    <cellStyle name="SAPBEXundefined 2 7 4 2 2" xfId="18716"/>
    <cellStyle name="SAPBEXundefined 2 7 5" xfId="18717"/>
    <cellStyle name="SAPBEXundefined 2 7 5 2" xfId="18718"/>
    <cellStyle name="SAPBEXundefined 2 7 6" xfId="46688"/>
    <cellStyle name="SAPBEXundefined 2 7 7" xfId="46689"/>
    <cellStyle name="SAPBEXundefined 2 7 8" xfId="50006"/>
    <cellStyle name="SAPBEXundefined 2 8" xfId="46690"/>
    <cellStyle name="SAPBEXundefined 2 9" xfId="46691"/>
    <cellStyle name="SAPBEXundefined 20" xfId="46692"/>
    <cellStyle name="SAPBEXundefined 21" xfId="46693"/>
    <cellStyle name="SAPBEXundefined 22" xfId="46694"/>
    <cellStyle name="SAPBEXundefined 23" xfId="46695"/>
    <cellStyle name="SAPBEXundefined 24" xfId="46696"/>
    <cellStyle name="SAPBEXundefined 25" xfId="46697"/>
    <cellStyle name="SAPBEXundefined 26" xfId="46698"/>
    <cellStyle name="SAPBEXundefined 27" xfId="46699"/>
    <cellStyle name="SAPBEXundefined 28" xfId="46700"/>
    <cellStyle name="SAPBEXundefined 29" xfId="46701"/>
    <cellStyle name="SAPBEXundefined 3" xfId="1295"/>
    <cellStyle name="SAPBEXundefined 3 10" xfId="46702"/>
    <cellStyle name="SAPBEXundefined 3 11" xfId="46703"/>
    <cellStyle name="SAPBEXundefined 3 12" xfId="46704"/>
    <cellStyle name="SAPBEXundefined 3 13" xfId="46705"/>
    <cellStyle name="SAPBEXundefined 3 14" xfId="46706"/>
    <cellStyle name="SAPBEXundefined 3 15" xfId="46707"/>
    <cellStyle name="SAPBEXundefined 3 16" xfId="46708"/>
    <cellStyle name="SAPBEXundefined 3 17" xfId="46709"/>
    <cellStyle name="SAPBEXundefined 3 18" xfId="46710"/>
    <cellStyle name="SAPBEXundefined 3 19" xfId="46711"/>
    <cellStyle name="SAPBEXundefined 3 2" xfId="2372"/>
    <cellStyle name="SAPBEXundefined 3 2 2" xfId="18719"/>
    <cellStyle name="SAPBEXundefined 3 2 2 2" xfId="18720"/>
    <cellStyle name="SAPBEXundefined 3 2 2 2 2" xfId="18721"/>
    <cellStyle name="SAPBEXundefined 3 2 2 2 2 2" xfId="18722"/>
    <cellStyle name="SAPBEXundefined 3 2 2 2 3" xfId="18723"/>
    <cellStyle name="SAPBEXundefined 3 2 2 3" xfId="18724"/>
    <cellStyle name="SAPBEXundefined 3 2 2 3 2" xfId="18725"/>
    <cellStyle name="SAPBEXundefined 3 2 2 3 2 2" xfId="18726"/>
    <cellStyle name="SAPBEXundefined 3 2 2 4" xfId="18727"/>
    <cellStyle name="SAPBEXundefined 3 2 2 4 2" xfId="18728"/>
    <cellStyle name="SAPBEXundefined 3 2 3" xfId="18729"/>
    <cellStyle name="SAPBEXundefined 3 2 3 2" xfId="18730"/>
    <cellStyle name="SAPBEXundefined 3 2 3 2 2" xfId="18731"/>
    <cellStyle name="SAPBEXundefined 3 2 3 3" xfId="18732"/>
    <cellStyle name="SAPBEXundefined 3 2 4" xfId="18733"/>
    <cellStyle name="SAPBEXundefined 3 2 4 2" xfId="18734"/>
    <cellStyle name="SAPBEXundefined 3 2 4 2 2" xfId="18735"/>
    <cellStyle name="SAPBEXundefined 3 2 5" xfId="18736"/>
    <cellStyle name="SAPBEXundefined 3 2 5 2" xfId="18737"/>
    <cellStyle name="SAPBEXundefined 3 2 6" xfId="46712"/>
    <cellStyle name="SAPBEXundefined 3 2 7" xfId="46713"/>
    <cellStyle name="SAPBEXundefined 3 2 8" xfId="50012"/>
    <cellStyle name="SAPBEXundefined 3 20" xfId="46714"/>
    <cellStyle name="SAPBEXundefined 3 21" xfId="46715"/>
    <cellStyle name="SAPBEXundefined 3 22" xfId="46716"/>
    <cellStyle name="SAPBEXundefined 3 23" xfId="46717"/>
    <cellStyle name="SAPBEXundefined 3 24" xfId="46718"/>
    <cellStyle name="SAPBEXundefined 3 25" xfId="46719"/>
    <cellStyle name="SAPBEXundefined 3 26" xfId="46720"/>
    <cellStyle name="SAPBEXundefined 3 27" xfId="46721"/>
    <cellStyle name="SAPBEXundefined 3 28" xfId="48907"/>
    <cellStyle name="SAPBEXundefined 3 29" xfId="49493"/>
    <cellStyle name="SAPBEXundefined 3 3" xfId="46722"/>
    <cellStyle name="SAPBEXundefined 3 4" xfId="46723"/>
    <cellStyle name="SAPBEXundefined 3 5" xfId="46724"/>
    <cellStyle name="SAPBEXundefined 3 6" xfId="46725"/>
    <cellStyle name="SAPBEXundefined 3 7" xfId="46726"/>
    <cellStyle name="SAPBEXundefined 3 8" xfId="46727"/>
    <cellStyle name="SAPBEXundefined 3 9" xfId="46728"/>
    <cellStyle name="SAPBEXundefined 30" xfId="46729"/>
    <cellStyle name="SAPBEXundefined 31" xfId="46730"/>
    <cellStyle name="SAPBEXundefined 32" xfId="46731"/>
    <cellStyle name="SAPBEXundefined 33" xfId="46732"/>
    <cellStyle name="SAPBEXundefined 34" xfId="46733"/>
    <cellStyle name="SAPBEXundefined 35" xfId="48908"/>
    <cellStyle name="SAPBEXundefined 36" xfId="49486"/>
    <cellStyle name="SAPBEXundefined 4" xfId="1296"/>
    <cellStyle name="SAPBEXundefined 4 10" xfId="46734"/>
    <cellStyle name="SAPBEXundefined 4 11" xfId="46735"/>
    <cellStyle name="SAPBEXundefined 4 12" xfId="46736"/>
    <cellStyle name="SAPBEXundefined 4 13" xfId="46737"/>
    <cellStyle name="SAPBEXundefined 4 14" xfId="46738"/>
    <cellStyle name="SAPBEXundefined 4 15" xfId="46739"/>
    <cellStyle name="SAPBEXundefined 4 16" xfId="46740"/>
    <cellStyle name="SAPBEXundefined 4 17" xfId="46741"/>
    <cellStyle name="SAPBEXundefined 4 18" xfId="46742"/>
    <cellStyle name="SAPBEXundefined 4 19" xfId="46743"/>
    <cellStyle name="SAPBEXundefined 4 2" xfId="2373"/>
    <cellStyle name="SAPBEXundefined 4 2 2" xfId="18738"/>
    <cellStyle name="SAPBEXundefined 4 2 2 2" xfId="18739"/>
    <cellStyle name="SAPBEXundefined 4 2 2 2 2" xfId="18740"/>
    <cellStyle name="SAPBEXundefined 4 2 2 2 2 2" xfId="18741"/>
    <cellStyle name="SAPBEXundefined 4 2 2 2 3" xfId="18742"/>
    <cellStyle name="SAPBEXundefined 4 2 2 3" xfId="18743"/>
    <cellStyle name="SAPBEXundefined 4 2 2 3 2" xfId="18744"/>
    <cellStyle name="SAPBEXundefined 4 2 2 3 2 2" xfId="18745"/>
    <cellStyle name="SAPBEXundefined 4 2 2 4" xfId="18746"/>
    <cellStyle name="SAPBEXundefined 4 2 2 4 2" xfId="18747"/>
    <cellStyle name="SAPBEXundefined 4 2 3" xfId="18748"/>
    <cellStyle name="SAPBEXundefined 4 2 3 2" xfId="18749"/>
    <cellStyle name="SAPBEXundefined 4 2 3 2 2" xfId="18750"/>
    <cellStyle name="SAPBEXundefined 4 2 3 3" xfId="18751"/>
    <cellStyle name="SAPBEXundefined 4 2 4" xfId="18752"/>
    <cellStyle name="SAPBEXundefined 4 2 4 2" xfId="18753"/>
    <cellStyle name="SAPBEXundefined 4 2 4 2 2" xfId="18754"/>
    <cellStyle name="SAPBEXundefined 4 2 5" xfId="18755"/>
    <cellStyle name="SAPBEXundefined 4 2 5 2" xfId="18756"/>
    <cellStyle name="SAPBEXundefined 4 2 6" xfId="46744"/>
    <cellStyle name="SAPBEXundefined 4 2 7" xfId="46745"/>
    <cellStyle name="SAPBEXundefined 4 2 8" xfId="50013"/>
    <cellStyle name="SAPBEXundefined 4 20" xfId="46746"/>
    <cellStyle name="SAPBEXundefined 4 21" xfId="46747"/>
    <cellStyle name="SAPBEXundefined 4 22" xfId="46748"/>
    <cellStyle name="SAPBEXundefined 4 23" xfId="46749"/>
    <cellStyle name="SAPBEXundefined 4 24" xfId="46750"/>
    <cellStyle name="SAPBEXundefined 4 25" xfId="46751"/>
    <cellStyle name="SAPBEXundefined 4 26" xfId="46752"/>
    <cellStyle name="SAPBEXundefined 4 27" xfId="46753"/>
    <cellStyle name="SAPBEXundefined 4 28" xfId="48909"/>
    <cellStyle name="SAPBEXundefined 4 29" xfId="49494"/>
    <cellStyle name="SAPBEXundefined 4 3" xfId="46754"/>
    <cellStyle name="SAPBEXundefined 4 4" xfId="46755"/>
    <cellStyle name="SAPBEXundefined 4 5" xfId="46756"/>
    <cellStyle name="SAPBEXundefined 4 6" xfId="46757"/>
    <cellStyle name="SAPBEXundefined 4 7" xfId="46758"/>
    <cellStyle name="SAPBEXundefined 4 8" xfId="46759"/>
    <cellStyle name="SAPBEXundefined 4 9" xfId="46760"/>
    <cellStyle name="SAPBEXundefined 5" xfId="1297"/>
    <cellStyle name="SAPBEXundefined 5 10" xfId="46761"/>
    <cellStyle name="SAPBEXundefined 5 11" xfId="46762"/>
    <cellStyle name="SAPBEXundefined 5 12" xfId="46763"/>
    <cellStyle name="SAPBEXundefined 5 13" xfId="46764"/>
    <cellStyle name="SAPBEXundefined 5 14" xfId="46765"/>
    <cellStyle name="SAPBEXundefined 5 15" xfId="46766"/>
    <cellStyle name="SAPBEXundefined 5 16" xfId="46767"/>
    <cellStyle name="SAPBEXundefined 5 17" xfId="46768"/>
    <cellStyle name="SAPBEXundefined 5 18" xfId="46769"/>
    <cellStyle name="SAPBEXundefined 5 19" xfId="46770"/>
    <cellStyle name="SAPBEXundefined 5 2" xfId="2374"/>
    <cellStyle name="SAPBEXundefined 5 2 2" xfId="18757"/>
    <cellStyle name="SAPBEXundefined 5 2 2 2" xfId="18758"/>
    <cellStyle name="SAPBEXundefined 5 2 2 2 2" xfId="18759"/>
    <cellStyle name="SAPBEXundefined 5 2 2 2 2 2" xfId="18760"/>
    <cellStyle name="SAPBEXundefined 5 2 2 2 3" xfId="18761"/>
    <cellStyle name="SAPBEXundefined 5 2 2 3" xfId="18762"/>
    <cellStyle name="SAPBEXundefined 5 2 2 3 2" xfId="18763"/>
    <cellStyle name="SAPBEXundefined 5 2 2 3 2 2" xfId="18764"/>
    <cellStyle name="SAPBEXundefined 5 2 2 4" xfId="18765"/>
    <cellStyle name="SAPBEXundefined 5 2 2 4 2" xfId="18766"/>
    <cellStyle name="SAPBEXundefined 5 2 3" xfId="18767"/>
    <cellStyle name="SAPBEXundefined 5 2 3 2" xfId="18768"/>
    <cellStyle name="SAPBEXundefined 5 2 3 2 2" xfId="18769"/>
    <cellStyle name="SAPBEXundefined 5 2 3 3" xfId="18770"/>
    <cellStyle name="SAPBEXundefined 5 2 4" xfId="18771"/>
    <cellStyle name="SAPBEXundefined 5 2 4 2" xfId="18772"/>
    <cellStyle name="SAPBEXundefined 5 2 4 2 2" xfId="18773"/>
    <cellStyle name="SAPBEXundefined 5 2 5" xfId="18774"/>
    <cellStyle name="SAPBEXundefined 5 2 5 2" xfId="18775"/>
    <cellStyle name="SAPBEXundefined 5 2 6" xfId="46771"/>
    <cellStyle name="SAPBEXundefined 5 2 7" xfId="46772"/>
    <cellStyle name="SAPBEXundefined 5 2 8" xfId="50014"/>
    <cellStyle name="SAPBEXundefined 5 20" xfId="46773"/>
    <cellStyle name="SAPBEXundefined 5 21" xfId="46774"/>
    <cellStyle name="SAPBEXundefined 5 22" xfId="46775"/>
    <cellStyle name="SAPBEXundefined 5 23" xfId="46776"/>
    <cellStyle name="SAPBEXundefined 5 24" xfId="46777"/>
    <cellStyle name="SAPBEXundefined 5 25" xfId="46778"/>
    <cellStyle name="SAPBEXundefined 5 26" xfId="46779"/>
    <cellStyle name="SAPBEXundefined 5 27" xfId="46780"/>
    <cellStyle name="SAPBEXundefined 5 28" xfId="48910"/>
    <cellStyle name="SAPBEXundefined 5 29" xfId="49495"/>
    <cellStyle name="SAPBEXundefined 5 3" xfId="46781"/>
    <cellStyle name="SAPBEXundefined 5 4" xfId="46782"/>
    <cellStyle name="SAPBEXundefined 5 5" xfId="46783"/>
    <cellStyle name="SAPBEXundefined 5 6" xfId="46784"/>
    <cellStyle name="SAPBEXundefined 5 7" xfId="46785"/>
    <cellStyle name="SAPBEXundefined 5 8" xfId="46786"/>
    <cellStyle name="SAPBEXundefined 5 9" xfId="46787"/>
    <cellStyle name="SAPBEXundefined 6" xfId="1298"/>
    <cellStyle name="SAPBEXundefined 6 10" xfId="46788"/>
    <cellStyle name="SAPBEXundefined 6 11" xfId="46789"/>
    <cellStyle name="SAPBEXundefined 6 12" xfId="46790"/>
    <cellStyle name="SAPBEXundefined 6 13" xfId="46791"/>
    <cellStyle name="SAPBEXundefined 6 14" xfId="46792"/>
    <cellStyle name="SAPBEXundefined 6 15" xfId="46793"/>
    <cellStyle name="SAPBEXundefined 6 16" xfId="46794"/>
    <cellStyle name="SAPBEXundefined 6 17" xfId="46795"/>
    <cellStyle name="SAPBEXundefined 6 18" xfId="46796"/>
    <cellStyle name="SAPBEXundefined 6 19" xfId="46797"/>
    <cellStyle name="SAPBEXundefined 6 2" xfId="2375"/>
    <cellStyle name="SAPBEXundefined 6 2 2" xfId="18776"/>
    <cellStyle name="SAPBEXundefined 6 2 2 2" xfId="18777"/>
    <cellStyle name="SAPBEXundefined 6 2 2 2 2" xfId="18778"/>
    <cellStyle name="SAPBEXundefined 6 2 2 2 2 2" xfId="18779"/>
    <cellStyle name="SAPBEXundefined 6 2 2 2 3" xfId="18780"/>
    <cellStyle name="SAPBEXundefined 6 2 2 3" xfId="18781"/>
    <cellStyle name="SAPBEXundefined 6 2 2 3 2" xfId="18782"/>
    <cellStyle name="SAPBEXundefined 6 2 2 3 2 2" xfId="18783"/>
    <cellStyle name="SAPBEXundefined 6 2 2 4" xfId="18784"/>
    <cellStyle name="SAPBEXundefined 6 2 2 4 2" xfId="18785"/>
    <cellStyle name="SAPBEXundefined 6 2 3" xfId="18786"/>
    <cellStyle name="SAPBEXundefined 6 2 3 2" xfId="18787"/>
    <cellStyle name="SAPBEXundefined 6 2 3 2 2" xfId="18788"/>
    <cellStyle name="SAPBEXundefined 6 2 3 3" xfId="18789"/>
    <cellStyle name="SAPBEXundefined 6 2 4" xfId="18790"/>
    <cellStyle name="SAPBEXundefined 6 2 4 2" xfId="18791"/>
    <cellStyle name="SAPBEXundefined 6 2 4 2 2" xfId="18792"/>
    <cellStyle name="SAPBEXundefined 6 2 5" xfId="18793"/>
    <cellStyle name="SAPBEXundefined 6 2 5 2" xfId="18794"/>
    <cellStyle name="SAPBEXundefined 6 2 6" xfId="46798"/>
    <cellStyle name="SAPBEXundefined 6 2 7" xfId="46799"/>
    <cellStyle name="SAPBEXundefined 6 2 8" xfId="50015"/>
    <cellStyle name="SAPBEXundefined 6 20" xfId="46800"/>
    <cellStyle name="SAPBEXundefined 6 21" xfId="46801"/>
    <cellStyle name="SAPBEXundefined 6 22" xfId="46802"/>
    <cellStyle name="SAPBEXundefined 6 23" xfId="46803"/>
    <cellStyle name="SAPBEXundefined 6 24" xfId="46804"/>
    <cellStyle name="SAPBEXundefined 6 25" xfId="46805"/>
    <cellStyle name="SAPBEXundefined 6 26" xfId="46806"/>
    <cellStyle name="SAPBEXundefined 6 27" xfId="46807"/>
    <cellStyle name="SAPBEXundefined 6 28" xfId="48911"/>
    <cellStyle name="SAPBEXundefined 6 29" xfId="49496"/>
    <cellStyle name="SAPBEXundefined 6 3" xfId="46808"/>
    <cellStyle name="SAPBEXundefined 6 4" xfId="46809"/>
    <cellStyle name="SAPBEXundefined 6 5" xfId="46810"/>
    <cellStyle name="SAPBEXundefined 6 6" xfId="46811"/>
    <cellStyle name="SAPBEXundefined 6 7" xfId="46812"/>
    <cellStyle name="SAPBEXundefined 6 8" xfId="46813"/>
    <cellStyle name="SAPBEXundefined 6 9" xfId="46814"/>
    <cellStyle name="SAPBEXundefined 7" xfId="1299"/>
    <cellStyle name="SAPBEXundefined 7 10" xfId="46815"/>
    <cellStyle name="SAPBEXundefined 7 11" xfId="46816"/>
    <cellStyle name="SAPBEXundefined 7 12" xfId="46817"/>
    <cellStyle name="SAPBEXundefined 7 13" xfId="46818"/>
    <cellStyle name="SAPBEXundefined 7 14" xfId="46819"/>
    <cellStyle name="SAPBEXundefined 7 15" xfId="46820"/>
    <cellStyle name="SAPBEXundefined 7 16" xfId="46821"/>
    <cellStyle name="SAPBEXundefined 7 17" xfId="46822"/>
    <cellStyle name="SAPBEXundefined 7 18" xfId="46823"/>
    <cellStyle name="SAPBEXundefined 7 19" xfId="46824"/>
    <cellStyle name="SAPBEXundefined 7 2" xfId="2376"/>
    <cellStyle name="SAPBEXundefined 7 2 2" xfId="18795"/>
    <cellStyle name="SAPBEXundefined 7 2 2 2" xfId="18796"/>
    <cellStyle name="SAPBEXundefined 7 2 2 2 2" xfId="18797"/>
    <cellStyle name="SAPBEXundefined 7 2 2 2 2 2" xfId="18798"/>
    <cellStyle name="SAPBEXundefined 7 2 2 2 3" xfId="18799"/>
    <cellStyle name="SAPBEXundefined 7 2 2 3" xfId="18800"/>
    <cellStyle name="SAPBEXundefined 7 2 2 3 2" xfId="18801"/>
    <cellStyle name="SAPBEXundefined 7 2 2 3 2 2" xfId="18802"/>
    <cellStyle name="SAPBEXundefined 7 2 2 4" xfId="18803"/>
    <cellStyle name="SAPBEXundefined 7 2 2 4 2" xfId="18804"/>
    <cellStyle name="SAPBEXundefined 7 2 3" xfId="18805"/>
    <cellStyle name="SAPBEXundefined 7 2 3 2" xfId="18806"/>
    <cellStyle name="SAPBEXundefined 7 2 3 2 2" xfId="18807"/>
    <cellStyle name="SAPBEXundefined 7 2 3 3" xfId="18808"/>
    <cellStyle name="SAPBEXundefined 7 2 4" xfId="18809"/>
    <cellStyle name="SAPBEXundefined 7 2 4 2" xfId="18810"/>
    <cellStyle name="SAPBEXundefined 7 2 4 2 2" xfId="18811"/>
    <cellStyle name="SAPBEXundefined 7 2 5" xfId="18812"/>
    <cellStyle name="SAPBEXundefined 7 2 5 2" xfId="18813"/>
    <cellStyle name="SAPBEXundefined 7 2 6" xfId="46825"/>
    <cellStyle name="SAPBEXundefined 7 2 7" xfId="46826"/>
    <cellStyle name="SAPBEXundefined 7 2 8" xfId="50016"/>
    <cellStyle name="SAPBEXundefined 7 20" xfId="46827"/>
    <cellStyle name="SAPBEXundefined 7 21" xfId="46828"/>
    <cellStyle name="SAPBEXundefined 7 22" xfId="46829"/>
    <cellStyle name="SAPBEXundefined 7 23" xfId="46830"/>
    <cellStyle name="SAPBEXundefined 7 24" xfId="46831"/>
    <cellStyle name="SAPBEXundefined 7 25" xfId="46832"/>
    <cellStyle name="SAPBEXundefined 7 26" xfId="46833"/>
    <cellStyle name="SAPBEXundefined 7 27" xfId="46834"/>
    <cellStyle name="SAPBEXundefined 7 28" xfId="48912"/>
    <cellStyle name="SAPBEXundefined 7 29" xfId="49497"/>
    <cellStyle name="SAPBEXundefined 7 3" xfId="46835"/>
    <cellStyle name="SAPBEXundefined 7 4" xfId="46836"/>
    <cellStyle name="SAPBEXundefined 7 5" xfId="46837"/>
    <cellStyle name="SAPBEXundefined 7 6" xfId="46838"/>
    <cellStyle name="SAPBEXundefined 7 7" xfId="46839"/>
    <cellStyle name="SAPBEXundefined 7 8" xfId="46840"/>
    <cellStyle name="SAPBEXundefined 7 9" xfId="46841"/>
    <cellStyle name="SAPBEXundefined 8" xfId="1289"/>
    <cellStyle name="SAPBEXundefined 8 10" xfId="46842"/>
    <cellStyle name="SAPBEXundefined 8 11" xfId="46843"/>
    <cellStyle name="SAPBEXundefined 8 12" xfId="46844"/>
    <cellStyle name="SAPBEXundefined 8 13" xfId="46845"/>
    <cellStyle name="SAPBEXundefined 8 14" xfId="46846"/>
    <cellStyle name="SAPBEXundefined 8 15" xfId="46847"/>
    <cellStyle name="SAPBEXundefined 8 16" xfId="46848"/>
    <cellStyle name="SAPBEXundefined 8 17" xfId="46849"/>
    <cellStyle name="SAPBEXundefined 8 18" xfId="46850"/>
    <cellStyle name="SAPBEXundefined 8 19" xfId="46851"/>
    <cellStyle name="SAPBEXundefined 8 2" xfId="2377"/>
    <cellStyle name="SAPBEXundefined 8 2 2" xfId="18814"/>
    <cellStyle name="SAPBEXundefined 8 2 2 2" xfId="18815"/>
    <cellStyle name="SAPBEXundefined 8 2 2 2 2" xfId="18816"/>
    <cellStyle name="SAPBEXundefined 8 2 2 2 2 2" xfId="18817"/>
    <cellStyle name="SAPBEXundefined 8 2 2 2 3" xfId="18818"/>
    <cellStyle name="SAPBEXundefined 8 2 2 3" xfId="18819"/>
    <cellStyle name="SAPBEXundefined 8 2 2 3 2" xfId="18820"/>
    <cellStyle name="SAPBEXundefined 8 2 2 3 2 2" xfId="18821"/>
    <cellStyle name="SAPBEXundefined 8 2 2 4" xfId="18822"/>
    <cellStyle name="SAPBEXundefined 8 2 2 4 2" xfId="18823"/>
    <cellStyle name="SAPBEXundefined 8 2 3" xfId="18824"/>
    <cellStyle name="SAPBEXundefined 8 2 3 2" xfId="18825"/>
    <cellStyle name="SAPBEXundefined 8 2 3 2 2" xfId="18826"/>
    <cellStyle name="SAPBEXundefined 8 2 3 3" xfId="18827"/>
    <cellStyle name="SAPBEXundefined 8 2 4" xfId="18828"/>
    <cellStyle name="SAPBEXundefined 8 2 4 2" xfId="18829"/>
    <cellStyle name="SAPBEXundefined 8 2 4 2 2" xfId="18830"/>
    <cellStyle name="SAPBEXundefined 8 2 5" xfId="18831"/>
    <cellStyle name="SAPBEXundefined 8 2 5 2" xfId="18832"/>
    <cellStyle name="SAPBEXundefined 8 2 6" xfId="46852"/>
    <cellStyle name="SAPBEXundefined 8 2 7" xfId="46853"/>
    <cellStyle name="SAPBEXundefined 8 20" xfId="46854"/>
    <cellStyle name="SAPBEXundefined 8 21" xfId="46855"/>
    <cellStyle name="SAPBEXundefined 8 22" xfId="46856"/>
    <cellStyle name="SAPBEXundefined 8 23" xfId="46857"/>
    <cellStyle name="SAPBEXundefined 8 24" xfId="46858"/>
    <cellStyle name="SAPBEXundefined 8 25" xfId="46859"/>
    <cellStyle name="SAPBEXundefined 8 26" xfId="46860"/>
    <cellStyle name="SAPBEXundefined 8 27" xfId="48913"/>
    <cellStyle name="SAPBEXundefined 8 3" xfId="46861"/>
    <cellStyle name="SAPBEXundefined 8 4" xfId="46862"/>
    <cellStyle name="SAPBEXundefined 8 5" xfId="46863"/>
    <cellStyle name="SAPBEXundefined 8 6" xfId="46864"/>
    <cellStyle name="SAPBEXundefined 8 7" xfId="46865"/>
    <cellStyle name="SAPBEXundefined 8 8" xfId="46866"/>
    <cellStyle name="SAPBEXundefined 8 9" xfId="46867"/>
    <cellStyle name="SAPBEXundefined 9" xfId="2378"/>
    <cellStyle name="SAPBEXundefined 9 2" xfId="18833"/>
    <cellStyle name="SAPBEXundefined 9 2 2" xfId="18834"/>
    <cellStyle name="SAPBEXundefined 9 2 2 2" xfId="18835"/>
    <cellStyle name="SAPBEXundefined 9 2 2 2 2" xfId="18836"/>
    <cellStyle name="SAPBEXundefined 9 2 2 3" xfId="18837"/>
    <cellStyle name="SAPBEXundefined 9 2 3" xfId="18838"/>
    <cellStyle name="SAPBEXundefined 9 2 3 2" xfId="18839"/>
    <cellStyle name="SAPBEXundefined 9 2 3 2 2" xfId="18840"/>
    <cellStyle name="SAPBEXundefined 9 2 4" xfId="18841"/>
    <cellStyle name="SAPBEXundefined 9 2 4 2" xfId="18842"/>
    <cellStyle name="SAPBEXundefined 9 3" xfId="18843"/>
    <cellStyle name="SAPBEXundefined 9 3 2" xfId="18844"/>
    <cellStyle name="SAPBEXundefined 9 3 2 2" xfId="18845"/>
    <cellStyle name="SAPBEXundefined 9 3 3" xfId="18846"/>
    <cellStyle name="SAPBEXundefined 9 4" xfId="18847"/>
    <cellStyle name="SAPBEXundefined 9 4 2" xfId="18848"/>
    <cellStyle name="SAPBEXundefined 9 4 2 2" xfId="18849"/>
    <cellStyle name="SAPBEXundefined 9 5" xfId="18850"/>
    <cellStyle name="SAPBEXundefined 9 5 2" xfId="18851"/>
    <cellStyle name="SAPBEXundefined 9 6" xfId="46868"/>
    <cellStyle name="SAPBEXundefined 9 7" xfId="46869"/>
    <cellStyle name="SAPBEXundefined 9 8" xfId="50005"/>
    <cellStyle name="Schlecht" xfId="212"/>
    <cellStyle name="ScotchRule" xfId="46870"/>
    <cellStyle name="Shade" xfId="46871"/>
    <cellStyle name="Shaded" xfId="46872"/>
    <cellStyle name="Shares" xfId="46873"/>
    <cellStyle name="Sheet Title" xfId="158"/>
    <cellStyle name="Single Accounting" xfId="46874"/>
    <cellStyle name="Single Border" xfId="46875"/>
    <cellStyle name="Single Border 2" xfId="46876"/>
    <cellStyle name="Single Border 2 2" xfId="46877"/>
    <cellStyle name="Single Border 2 2 2" xfId="46878"/>
    <cellStyle name="Single Border 2 3" xfId="46879"/>
    <cellStyle name="Single Border 3" xfId="46880"/>
    <cellStyle name="Single Border 3 2" xfId="46881"/>
    <cellStyle name="Single Border 4" xfId="46882"/>
    <cellStyle name="single underscore" xfId="46883"/>
    <cellStyle name="single underscore 2" xfId="46884"/>
    <cellStyle name="single underscore 2 2" xfId="46885"/>
    <cellStyle name="single underscore 2 2 2" xfId="46886"/>
    <cellStyle name="single underscore 2 3" xfId="46887"/>
    <cellStyle name="single underscore 3" xfId="46888"/>
    <cellStyle name="single underscore 3 2" xfId="46889"/>
    <cellStyle name="single underscore 4" xfId="46890"/>
    <cellStyle name="Smart Bold" xfId="46891"/>
    <cellStyle name="Smart Forecast" xfId="46892"/>
    <cellStyle name="Smart Forecast 2" xfId="46893"/>
    <cellStyle name="Smart General" xfId="46894"/>
    <cellStyle name="Smart Highlight" xfId="46895"/>
    <cellStyle name="Smart Highlight 2" xfId="46896"/>
    <cellStyle name="Smart Highlight 2 2" xfId="46897"/>
    <cellStyle name="Smart Percent" xfId="46898"/>
    <cellStyle name="Smart Source" xfId="46899"/>
    <cellStyle name="Smart Subtitle 1" xfId="46900"/>
    <cellStyle name="Smart Subtitle 1 2" xfId="46901"/>
    <cellStyle name="Smart Subtitle 2" xfId="46902"/>
    <cellStyle name="Smart Subtitle 2 2" xfId="46903"/>
    <cellStyle name="Smart Subtitle 2 3" xfId="46904"/>
    <cellStyle name="Smart Subtotal" xfId="46905"/>
    <cellStyle name="Smart Subtotal 2" xfId="46906"/>
    <cellStyle name="Smart Subtotal 2 2" xfId="46907"/>
    <cellStyle name="Smart Title" xfId="46908"/>
    <cellStyle name="Smart Title 2" xfId="46909"/>
    <cellStyle name="Smart Title 3" xfId="46910"/>
    <cellStyle name="Smart Total" xfId="46911"/>
    <cellStyle name="Smart Total 2" xfId="46912"/>
    <cellStyle name="SS Col Hdr" xfId="46913"/>
    <cellStyle name="SS Dim 1 Blank" xfId="46914"/>
    <cellStyle name="SS Dim 1 Title" xfId="46915"/>
    <cellStyle name="SS Dim 1 Value" xfId="46916"/>
    <cellStyle name="SS Dim 2 Blank" xfId="46917"/>
    <cellStyle name="SS Dim 2 Title" xfId="46918"/>
    <cellStyle name="SS Dim 2 Value" xfId="46919"/>
    <cellStyle name="SS Dim 3 Blank" xfId="46920"/>
    <cellStyle name="SS Dim 3 Title" xfId="46921"/>
    <cellStyle name="SS Dim 3 Value" xfId="46922"/>
    <cellStyle name="SS Dim 4 Blank" xfId="46923"/>
    <cellStyle name="SS Dim 4 Title" xfId="46924"/>
    <cellStyle name="SS Dim 4 Value" xfId="46925"/>
    <cellStyle name="SS Dim 5 Blank" xfId="46926"/>
    <cellStyle name="SS Dim 5 Title" xfId="46927"/>
    <cellStyle name="SS Dim 5 Value" xfId="46928"/>
    <cellStyle name="SS Other Measure" xfId="46929"/>
    <cellStyle name="SS Sum Measure" xfId="46930"/>
    <cellStyle name="SS Unbound Dim" xfId="46931"/>
    <cellStyle name="SS WAvg Measure" xfId="46932"/>
    <cellStyle name="st" xfId="46933"/>
    <cellStyle name="Standaard" xfId="0" builtinId="0" customBuiltin="1"/>
    <cellStyle name="Standaard 10" xfId="569"/>
    <cellStyle name="Standaard 11" xfId="570"/>
    <cellStyle name="Standaard 11 2" xfId="2593"/>
    <cellStyle name="Standaard 12" xfId="571"/>
    <cellStyle name="Standaard 12 2" xfId="18852"/>
    <cellStyle name="Standaard 13" xfId="572"/>
    <cellStyle name="Standaard 14" xfId="573"/>
    <cellStyle name="Standaard 14 2" xfId="18853"/>
    <cellStyle name="Standaard 15" xfId="574"/>
    <cellStyle name="Standaard 15 2" xfId="18854"/>
    <cellStyle name="Standaard 16" xfId="575"/>
    <cellStyle name="Standaard 17" xfId="576"/>
    <cellStyle name="Standaard 18" xfId="577"/>
    <cellStyle name="Standaard 19" xfId="578"/>
    <cellStyle name="Standaard 2" xfId="159"/>
    <cellStyle name="Standaard 2 2" xfId="224"/>
    <cellStyle name="Standaard 2 2 2" xfId="466"/>
    <cellStyle name="Standaard 2 2 2 2" xfId="18855"/>
    <cellStyle name="Standaard 2 2 3" xfId="1389"/>
    <cellStyle name="Standaard 2 2 3 2" xfId="18856"/>
    <cellStyle name="Standaard 2 2 4" xfId="2379"/>
    <cellStyle name="Standaard 2 2 4 2" xfId="18857"/>
    <cellStyle name="Standaard 2 2 5" xfId="18858"/>
    <cellStyle name="Standaard 2 3" xfId="461"/>
    <cellStyle name="Standaard 2 3 2" xfId="1390"/>
    <cellStyle name="Standaard 2 3 2 2" xfId="18859"/>
    <cellStyle name="Standaard 2 3 3" xfId="18860"/>
    <cellStyle name="Standaard 2 4" xfId="2380"/>
    <cellStyle name="Standaard 2 4 2" xfId="2381"/>
    <cellStyle name="Standaard 2 4 2 2" xfId="18861"/>
    <cellStyle name="Standaard 2 4 3" xfId="46934"/>
    <cellStyle name="Standaard 2 5" xfId="18862"/>
    <cellStyle name="Standaard 2 6" xfId="48960"/>
    <cellStyle name="Standaard 20" xfId="579"/>
    <cellStyle name="Standaard 21" xfId="580"/>
    <cellStyle name="Standaard 22" xfId="581"/>
    <cellStyle name="Standaard 23" xfId="582"/>
    <cellStyle name="Standaard 24" xfId="583"/>
    <cellStyle name="Standaard 25" xfId="584"/>
    <cellStyle name="Standaard 26" xfId="1331"/>
    <cellStyle name="Standaard 26 10" xfId="48049"/>
    <cellStyle name="Standaard 26 11" xfId="49498"/>
    <cellStyle name="Standaard 26 2" xfId="1391"/>
    <cellStyle name="Standaard 26 2 2" xfId="2541"/>
    <cellStyle name="Standaard 26 2 2 2" xfId="18863"/>
    <cellStyle name="Standaard 26 2 2 2 2" xfId="19830"/>
    <cellStyle name="Standaard 26 2 2 3" xfId="19829"/>
    <cellStyle name="Standaard 26 2 2 4" xfId="20034"/>
    <cellStyle name="Standaard 26 2 3" xfId="18864"/>
    <cellStyle name="Standaard 26 2 3 2" xfId="19831"/>
    <cellStyle name="Standaard 26 2 4" xfId="19828"/>
    <cellStyle name="Standaard 26 2 5" xfId="20035"/>
    <cellStyle name="Standaard 26 2 6" xfId="50017"/>
    <cellStyle name="Standaard 26 3" xfId="2442"/>
    <cellStyle name="Standaard 26 3 2" xfId="2573"/>
    <cellStyle name="Standaard 26 3 2 2" xfId="18865"/>
    <cellStyle name="Standaard 26 3 2 2 2" xfId="19834"/>
    <cellStyle name="Standaard 26 3 2 3" xfId="19833"/>
    <cellStyle name="Standaard 26 3 2 4" xfId="20036"/>
    <cellStyle name="Standaard 26 3 3" xfId="18866"/>
    <cellStyle name="Standaard 26 3 3 2" xfId="19835"/>
    <cellStyle name="Standaard 26 3 4" xfId="19832"/>
    <cellStyle name="Standaard 26 3 5" xfId="20037"/>
    <cellStyle name="Standaard 26 4" xfId="2511"/>
    <cellStyle name="Standaard 26 4 2" xfId="2586"/>
    <cellStyle name="Standaard 26 4 2 2" xfId="18867"/>
    <cellStyle name="Standaard 26 4 2 2 2" xfId="19838"/>
    <cellStyle name="Standaard 26 4 2 3" xfId="19837"/>
    <cellStyle name="Standaard 26 4 2 4" xfId="20038"/>
    <cellStyle name="Standaard 26 4 3" xfId="18868"/>
    <cellStyle name="Standaard 26 4 3 2" xfId="19839"/>
    <cellStyle name="Standaard 26 4 4" xfId="19836"/>
    <cellStyle name="Standaard 26 4 5" xfId="20039"/>
    <cellStyle name="Standaard 26 5" xfId="2524"/>
    <cellStyle name="Standaard 26 5 2" xfId="18869"/>
    <cellStyle name="Standaard 26 5 2 2" xfId="19841"/>
    <cellStyle name="Standaard 26 5 3" xfId="19840"/>
    <cellStyle name="Standaard 26 5 4" xfId="20040"/>
    <cellStyle name="Standaard 26 6" xfId="18870"/>
    <cellStyle name="Standaard 26 6 2" xfId="19842"/>
    <cellStyle name="Standaard 26 7" xfId="19827"/>
    <cellStyle name="Standaard 26 8" xfId="20041"/>
    <cellStyle name="Standaard 26 9" xfId="20103"/>
    <cellStyle name="Standaard 27" xfId="1392"/>
    <cellStyle name="Standaard 27 2" xfId="2382"/>
    <cellStyle name="Standaard 27 2 2" xfId="18871"/>
    <cellStyle name="Standaard 27 3" xfId="2443"/>
    <cellStyle name="Standaard 27 3 2" xfId="2574"/>
    <cellStyle name="Standaard 27 3 2 2" xfId="18872"/>
    <cellStyle name="Standaard 27 3 2 2 2" xfId="19845"/>
    <cellStyle name="Standaard 27 3 2 3" xfId="19844"/>
    <cellStyle name="Standaard 27 3 2 4" xfId="20042"/>
    <cellStyle name="Standaard 27 3 3" xfId="18873"/>
    <cellStyle name="Standaard 27 3 3 2" xfId="19846"/>
    <cellStyle name="Standaard 27 3 4" xfId="19843"/>
    <cellStyle name="Standaard 27 3 5" xfId="20043"/>
    <cellStyle name="Standaard 27 3 6" xfId="50018"/>
    <cellStyle name="Standaard 27 4" xfId="2512"/>
    <cellStyle name="Standaard 27 4 2" xfId="2587"/>
    <cellStyle name="Standaard 27 4 2 2" xfId="18874"/>
    <cellStyle name="Standaard 27 4 2 2 2" xfId="19849"/>
    <cellStyle name="Standaard 27 4 2 3" xfId="19848"/>
    <cellStyle name="Standaard 27 4 2 4" xfId="20044"/>
    <cellStyle name="Standaard 27 4 3" xfId="18875"/>
    <cellStyle name="Standaard 27 4 3 2" xfId="19850"/>
    <cellStyle name="Standaard 27 4 4" xfId="19847"/>
    <cellStyle name="Standaard 27 4 5" xfId="20045"/>
    <cellStyle name="Standaard 27 5" xfId="18876"/>
    <cellStyle name="Standaard 27 6" xfId="49499"/>
    <cellStyle name="Standaard 28" xfId="1334"/>
    <cellStyle name="Standaard 28 2" xfId="2383"/>
    <cellStyle name="Standaard 28 2 2" xfId="18877"/>
    <cellStyle name="Standaard 28 2 2 2" xfId="49502"/>
    <cellStyle name="Standaard 28 2 3" xfId="49501"/>
    <cellStyle name="Standaard 28 3" xfId="2437"/>
    <cellStyle name="Standaard 28 3 2" xfId="2568"/>
    <cellStyle name="Standaard 28 3 2 2" xfId="18878"/>
    <cellStyle name="Standaard 28 3 2 2 2" xfId="19853"/>
    <cellStyle name="Standaard 28 3 2 3" xfId="19852"/>
    <cellStyle name="Standaard 28 3 2 4" xfId="20046"/>
    <cellStyle name="Standaard 28 3 3" xfId="18879"/>
    <cellStyle name="Standaard 28 3 3 2" xfId="19854"/>
    <cellStyle name="Standaard 28 3 4" xfId="19851"/>
    <cellStyle name="Standaard 28 3 5" xfId="20047"/>
    <cellStyle name="Standaard 28 3 6" xfId="50019"/>
    <cellStyle name="Standaard 28 4" xfId="2444"/>
    <cellStyle name="Standaard 28 4 2" xfId="2575"/>
    <cellStyle name="Standaard 28 4 2 2" xfId="18880"/>
    <cellStyle name="Standaard 28 4 2 2 2" xfId="19857"/>
    <cellStyle name="Standaard 28 4 2 3" xfId="19856"/>
    <cellStyle name="Standaard 28 4 2 4" xfId="20048"/>
    <cellStyle name="Standaard 28 4 3" xfId="18881"/>
    <cellStyle name="Standaard 28 4 3 2" xfId="19858"/>
    <cellStyle name="Standaard 28 4 4" xfId="19855"/>
    <cellStyle name="Standaard 28 4 5" xfId="20049"/>
    <cellStyle name="Standaard 28 5" xfId="2506"/>
    <cellStyle name="Standaard 28 5 2" xfId="2581"/>
    <cellStyle name="Standaard 28 5 2 2" xfId="18882"/>
    <cellStyle name="Standaard 28 5 2 2 2" xfId="19861"/>
    <cellStyle name="Standaard 28 5 2 3" xfId="19860"/>
    <cellStyle name="Standaard 28 5 2 4" xfId="20050"/>
    <cellStyle name="Standaard 28 5 3" xfId="18883"/>
    <cellStyle name="Standaard 28 5 3 2" xfId="19862"/>
    <cellStyle name="Standaard 28 5 4" xfId="19859"/>
    <cellStyle name="Standaard 28 5 5" xfId="20051"/>
    <cellStyle name="Standaard 28 5 6" xfId="48046"/>
    <cellStyle name="Standaard 28 6" xfId="18884"/>
    <cellStyle name="Standaard 28 7" xfId="49500"/>
    <cellStyle name="Standaard 29" xfId="1403"/>
    <cellStyle name="Standaard 29 2" xfId="2547"/>
    <cellStyle name="Standaard 29 3" xfId="18885"/>
    <cellStyle name="Standaard 29 4" xfId="49503"/>
    <cellStyle name="Standaard 3" xfId="225"/>
    <cellStyle name="Standaard 3 10" xfId="2520"/>
    <cellStyle name="Standaard 3 10 2" xfId="18886"/>
    <cellStyle name="Standaard 3 10 2 2" xfId="19865"/>
    <cellStyle name="Standaard 3 10 3" xfId="19864"/>
    <cellStyle name="Standaard 3 10 4" xfId="20052"/>
    <cellStyle name="Standaard 3 11" xfId="18887"/>
    <cellStyle name="Standaard 3 11 2" xfId="19866"/>
    <cellStyle name="Standaard 3 12" xfId="19863"/>
    <cellStyle name="Standaard 3 13" xfId="19959"/>
    <cellStyle name="Standaard 3 14" xfId="20099"/>
    <cellStyle name="Standaard 3 15" xfId="48050"/>
    <cellStyle name="Standaard 3 16" xfId="48962"/>
    <cellStyle name="Standaard 3 2" xfId="585"/>
    <cellStyle name="Standaard 3 2 2" xfId="46935"/>
    <cellStyle name="Standaard 3 2 3" xfId="46936"/>
    <cellStyle name="Standaard 3 3" xfId="1329"/>
    <cellStyle name="Standaard 3 3 10" xfId="48051"/>
    <cellStyle name="Standaard 3 3 11" xfId="49504"/>
    <cellStyle name="Standaard 3 3 2" xfId="1394"/>
    <cellStyle name="Standaard 3 3 2 2" xfId="2542"/>
    <cellStyle name="Standaard 3 3 2 2 2" xfId="18888"/>
    <cellStyle name="Standaard 3 3 2 2 2 2" xfId="19870"/>
    <cellStyle name="Standaard 3 3 2 2 3" xfId="19869"/>
    <cellStyle name="Standaard 3 3 2 2 4" xfId="20053"/>
    <cellStyle name="Standaard 3 3 2 3" xfId="18889"/>
    <cellStyle name="Standaard 3 3 2 3 2" xfId="19871"/>
    <cellStyle name="Standaard 3 3 2 4" xfId="19868"/>
    <cellStyle name="Standaard 3 3 2 5" xfId="20054"/>
    <cellStyle name="Standaard 3 3 2 6" xfId="50020"/>
    <cellStyle name="Standaard 3 3 3" xfId="2440"/>
    <cellStyle name="Standaard 3 3 3 2" xfId="2571"/>
    <cellStyle name="Standaard 3 3 3 2 2" xfId="18890"/>
    <cellStyle name="Standaard 3 3 3 2 2 2" xfId="19874"/>
    <cellStyle name="Standaard 3 3 3 2 3" xfId="19873"/>
    <cellStyle name="Standaard 3 3 3 2 4" xfId="20055"/>
    <cellStyle name="Standaard 3 3 3 3" xfId="18891"/>
    <cellStyle name="Standaard 3 3 3 3 2" xfId="19875"/>
    <cellStyle name="Standaard 3 3 3 4" xfId="19872"/>
    <cellStyle name="Standaard 3 3 3 5" xfId="20056"/>
    <cellStyle name="Standaard 3 3 4" xfId="2509"/>
    <cellStyle name="Standaard 3 3 4 2" xfId="2584"/>
    <cellStyle name="Standaard 3 3 4 2 2" xfId="18892"/>
    <cellStyle name="Standaard 3 3 4 2 2 2" xfId="19878"/>
    <cellStyle name="Standaard 3 3 4 2 3" xfId="19877"/>
    <cellStyle name="Standaard 3 3 4 2 4" xfId="20057"/>
    <cellStyle name="Standaard 3 3 4 3" xfId="18893"/>
    <cellStyle name="Standaard 3 3 4 3 2" xfId="19879"/>
    <cellStyle name="Standaard 3 3 4 4" xfId="19876"/>
    <cellStyle name="Standaard 3 3 4 5" xfId="20058"/>
    <cellStyle name="Standaard 3 3 5" xfId="2522"/>
    <cellStyle name="Standaard 3 3 5 2" xfId="18894"/>
    <cellStyle name="Standaard 3 3 5 2 2" xfId="19881"/>
    <cellStyle name="Standaard 3 3 5 3" xfId="19880"/>
    <cellStyle name="Standaard 3 3 5 4" xfId="20059"/>
    <cellStyle name="Standaard 3 3 6" xfId="18895"/>
    <cellStyle name="Standaard 3 3 6 2" xfId="19882"/>
    <cellStyle name="Standaard 3 3 7" xfId="19867"/>
    <cellStyle name="Standaard 3 3 8" xfId="20060"/>
    <cellStyle name="Standaard 3 3 9" xfId="20101"/>
    <cellStyle name="Standaard 3 4" xfId="1330"/>
    <cellStyle name="Standaard 3 4 10" xfId="48052"/>
    <cellStyle name="Standaard 3 4 11" xfId="49505"/>
    <cellStyle name="Standaard 3 4 2" xfId="1395"/>
    <cellStyle name="Standaard 3 4 2 2" xfId="2543"/>
    <cellStyle name="Standaard 3 4 2 2 2" xfId="18896"/>
    <cellStyle name="Standaard 3 4 2 2 2 2" xfId="19886"/>
    <cellStyle name="Standaard 3 4 2 2 3" xfId="19885"/>
    <cellStyle name="Standaard 3 4 2 2 4" xfId="20061"/>
    <cellStyle name="Standaard 3 4 2 3" xfId="18897"/>
    <cellStyle name="Standaard 3 4 2 3 2" xfId="19887"/>
    <cellStyle name="Standaard 3 4 2 4" xfId="19884"/>
    <cellStyle name="Standaard 3 4 2 5" xfId="20062"/>
    <cellStyle name="Standaard 3 4 2 6" xfId="50021"/>
    <cellStyle name="Standaard 3 4 3" xfId="2441"/>
    <cellStyle name="Standaard 3 4 3 2" xfId="2572"/>
    <cellStyle name="Standaard 3 4 3 2 2" xfId="18898"/>
    <cellStyle name="Standaard 3 4 3 2 2 2" xfId="19890"/>
    <cellStyle name="Standaard 3 4 3 2 3" xfId="19889"/>
    <cellStyle name="Standaard 3 4 3 2 4" xfId="20063"/>
    <cellStyle name="Standaard 3 4 3 3" xfId="18899"/>
    <cellStyle name="Standaard 3 4 3 3 2" xfId="19891"/>
    <cellStyle name="Standaard 3 4 3 4" xfId="19888"/>
    <cellStyle name="Standaard 3 4 3 5" xfId="20064"/>
    <cellStyle name="Standaard 3 4 4" xfId="2510"/>
    <cellStyle name="Standaard 3 4 4 2" xfId="2585"/>
    <cellStyle name="Standaard 3 4 4 2 2" xfId="18900"/>
    <cellStyle name="Standaard 3 4 4 2 2 2" xfId="19894"/>
    <cellStyle name="Standaard 3 4 4 2 3" xfId="19893"/>
    <cellStyle name="Standaard 3 4 4 2 4" xfId="20065"/>
    <cellStyle name="Standaard 3 4 4 3" xfId="18901"/>
    <cellStyle name="Standaard 3 4 4 3 2" xfId="19895"/>
    <cellStyle name="Standaard 3 4 4 4" xfId="19892"/>
    <cellStyle name="Standaard 3 4 4 5" xfId="20066"/>
    <cellStyle name="Standaard 3 4 5" xfId="2523"/>
    <cellStyle name="Standaard 3 4 5 2" xfId="18902"/>
    <cellStyle name="Standaard 3 4 5 2 2" xfId="19897"/>
    <cellStyle name="Standaard 3 4 5 3" xfId="19896"/>
    <cellStyle name="Standaard 3 4 5 4" xfId="20067"/>
    <cellStyle name="Standaard 3 4 6" xfId="18903"/>
    <cellStyle name="Standaard 3 4 6 2" xfId="19898"/>
    <cellStyle name="Standaard 3 4 7" xfId="19883"/>
    <cellStyle name="Standaard 3 4 8" xfId="20068"/>
    <cellStyle name="Standaard 3 4 9" xfId="20102"/>
    <cellStyle name="Standaard 3 5" xfId="595"/>
    <cellStyle name="Standaard 3 5 10" xfId="48053"/>
    <cellStyle name="Standaard 3 5 11" xfId="49506"/>
    <cellStyle name="Standaard 3 5 2" xfId="1396"/>
    <cellStyle name="Standaard 3 5 2 2" xfId="2544"/>
    <cellStyle name="Standaard 3 5 2 2 2" xfId="18904"/>
    <cellStyle name="Standaard 3 5 2 2 2 2" xfId="19902"/>
    <cellStyle name="Standaard 3 5 2 2 3" xfId="19901"/>
    <cellStyle name="Standaard 3 5 2 2 4" xfId="20069"/>
    <cellStyle name="Standaard 3 5 2 3" xfId="18905"/>
    <cellStyle name="Standaard 3 5 2 3 2" xfId="19903"/>
    <cellStyle name="Standaard 3 5 2 4" xfId="19900"/>
    <cellStyle name="Standaard 3 5 2 5" xfId="20070"/>
    <cellStyle name="Standaard 3 5 2 6" xfId="50022"/>
    <cellStyle name="Standaard 3 5 3" xfId="2439"/>
    <cellStyle name="Standaard 3 5 3 2" xfId="2570"/>
    <cellStyle name="Standaard 3 5 3 2 2" xfId="18906"/>
    <cellStyle name="Standaard 3 5 3 2 2 2" xfId="19906"/>
    <cellStyle name="Standaard 3 5 3 2 3" xfId="19905"/>
    <cellStyle name="Standaard 3 5 3 2 4" xfId="20071"/>
    <cellStyle name="Standaard 3 5 3 3" xfId="18907"/>
    <cellStyle name="Standaard 3 5 3 3 2" xfId="19907"/>
    <cellStyle name="Standaard 3 5 3 4" xfId="19904"/>
    <cellStyle name="Standaard 3 5 3 5" xfId="20072"/>
    <cellStyle name="Standaard 3 5 4" xfId="2508"/>
    <cellStyle name="Standaard 3 5 4 2" xfId="2583"/>
    <cellStyle name="Standaard 3 5 4 2 2" xfId="18908"/>
    <cellStyle name="Standaard 3 5 4 2 2 2" xfId="19910"/>
    <cellStyle name="Standaard 3 5 4 2 3" xfId="19909"/>
    <cellStyle name="Standaard 3 5 4 2 4" xfId="20073"/>
    <cellStyle name="Standaard 3 5 4 3" xfId="18909"/>
    <cellStyle name="Standaard 3 5 4 3 2" xfId="19911"/>
    <cellStyle name="Standaard 3 5 4 4" xfId="19908"/>
    <cellStyle name="Standaard 3 5 4 5" xfId="20074"/>
    <cellStyle name="Standaard 3 5 5" xfId="2521"/>
    <cellStyle name="Standaard 3 5 5 2" xfId="18910"/>
    <cellStyle name="Standaard 3 5 5 2 2" xfId="19913"/>
    <cellStyle name="Standaard 3 5 5 3" xfId="19912"/>
    <cellStyle name="Standaard 3 5 5 4" xfId="20075"/>
    <cellStyle name="Standaard 3 5 6" xfId="18911"/>
    <cellStyle name="Standaard 3 5 6 2" xfId="19914"/>
    <cellStyle name="Standaard 3 5 7" xfId="19899"/>
    <cellStyle name="Standaard 3 5 8" xfId="20076"/>
    <cellStyle name="Standaard 3 5 9" xfId="20100"/>
    <cellStyle name="Standaard 3 6" xfId="1397"/>
    <cellStyle name="Standaard 3 6 2" xfId="2384"/>
    <cellStyle name="Standaard 3 6 3" xfId="2545"/>
    <cellStyle name="Standaard 3 6 3 2" xfId="18912"/>
    <cellStyle name="Standaard 3 6 3 2 2" xfId="19917"/>
    <cellStyle name="Standaard 3 6 3 3" xfId="19916"/>
    <cellStyle name="Standaard 3 6 3 4" xfId="20077"/>
    <cellStyle name="Standaard 3 6 4" xfId="18913"/>
    <cellStyle name="Standaard 3 6 4 2" xfId="19918"/>
    <cellStyle name="Standaard 3 6 5" xfId="19915"/>
    <cellStyle name="Standaard 3 6 6" xfId="20078"/>
    <cellStyle name="Standaard 3 7" xfId="1393"/>
    <cellStyle name="Standaard 3 7 2" xfId="46937"/>
    <cellStyle name="Standaard 3 7 2 2" xfId="50026"/>
    <cellStyle name="Standaard 3 7 3" xfId="49513"/>
    <cellStyle name="Standaard 3 8" xfId="2438"/>
    <cellStyle name="Standaard 3 8 2" xfId="2569"/>
    <cellStyle name="Standaard 3 8 2 2" xfId="18914"/>
    <cellStyle name="Standaard 3 8 2 2 2" xfId="19921"/>
    <cellStyle name="Standaard 3 8 2 3" xfId="19920"/>
    <cellStyle name="Standaard 3 8 2 4" xfId="20079"/>
    <cellStyle name="Standaard 3 8 3" xfId="18915"/>
    <cellStyle name="Standaard 3 8 3 2" xfId="19922"/>
    <cellStyle name="Standaard 3 8 4" xfId="19919"/>
    <cellStyle name="Standaard 3 8 5" xfId="20080"/>
    <cellStyle name="Standaard 3 8 6" xfId="49515"/>
    <cellStyle name="Standaard 3 9" xfId="2507"/>
    <cellStyle name="Standaard 3 9 2" xfId="2582"/>
    <cellStyle name="Standaard 3 9 2 2" xfId="18916"/>
    <cellStyle name="Standaard 3 9 2 2 2" xfId="19925"/>
    <cellStyle name="Standaard 3 9 2 3" xfId="19924"/>
    <cellStyle name="Standaard 3 9 2 4" xfId="20081"/>
    <cellStyle name="Standaard 3 9 3" xfId="18917"/>
    <cellStyle name="Standaard 3 9 3 2" xfId="19926"/>
    <cellStyle name="Standaard 3 9 4" xfId="19923"/>
    <cellStyle name="Standaard 3 9 5" xfId="20082"/>
    <cellStyle name="Standaard 30" xfId="1404"/>
    <cellStyle name="Standaard 30 2" xfId="2548"/>
    <cellStyle name="Standaard 30 3" xfId="18918"/>
    <cellStyle name="Standaard 30 4" xfId="20104"/>
    <cellStyle name="Standaard 30 5" xfId="48957"/>
    <cellStyle name="Standaard 31" xfId="1405"/>
    <cellStyle name="Standaard 31 2" xfId="2549"/>
    <cellStyle name="Standaard 31 3" xfId="18919"/>
    <cellStyle name="Standaard 32" xfId="20105"/>
    <cellStyle name="Standaard 33" xfId="46938"/>
    <cellStyle name="Standaard 34" xfId="20106"/>
    <cellStyle name="Standaard 35" xfId="48953"/>
    <cellStyle name="Standaard 36" xfId="50027"/>
    <cellStyle name="Standaard 4" xfId="586"/>
    <cellStyle name="Standaard 4 2" xfId="1300"/>
    <cellStyle name="Standaard 4 2 2" xfId="18920"/>
    <cellStyle name="Standaard 4 3" xfId="1398"/>
    <cellStyle name="Standaard 4 3 2" xfId="2385"/>
    <cellStyle name="Standaard 4 3 2 2" xfId="18921"/>
    <cellStyle name="Standaard 4 3 2 3" xfId="50023"/>
    <cellStyle name="Standaard 4 3 3" xfId="2498"/>
    <cellStyle name="Standaard 4 3 3 2" xfId="2578"/>
    <cellStyle name="Standaard 4 3 3 2 2" xfId="18922"/>
    <cellStyle name="Standaard 4 3 3 2 2 2" xfId="19929"/>
    <cellStyle name="Standaard 4 3 3 2 3" xfId="19928"/>
    <cellStyle name="Standaard 4 3 3 2 4" xfId="20083"/>
    <cellStyle name="Standaard 4 3 3 3" xfId="18923"/>
    <cellStyle name="Standaard 4 3 3 3 2" xfId="19930"/>
    <cellStyle name="Standaard 4 3 3 4" xfId="19927"/>
    <cellStyle name="Standaard 4 3 3 5" xfId="20084"/>
    <cellStyle name="Standaard 4 3 4" xfId="2515"/>
    <cellStyle name="Standaard 4 3 4 2" xfId="2590"/>
    <cellStyle name="Standaard 4 3 4 2 2" xfId="18924"/>
    <cellStyle name="Standaard 4 3 4 2 2 2" xfId="19933"/>
    <cellStyle name="Standaard 4 3 4 2 3" xfId="19932"/>
    <cellStyle name="Standaard 4 3 4 2 4" xfId="20085"/>
    <cellStyle name="Standaard 4 3 4 3" xfId="18925"/>
    <cellStyle name="Standaard 4 3 4 3 2" xfId="19934"/>
    <cellStyle name="Standaard 4 3 4 4" xfId="19931"/>
    <cellStyle name="Standaard 4 3 4 5" xfId="20086"/>
    <cellStyle name="Standaard 4 3 5" xfId="18926"/>
    <cellStyle name="Standaard 4 3 6" xfId="49507"/>
    <cellStyle name="Standaard 4 4" xfId="49516"/>
    <cellStyle name="Standaard 4 5" xfId="48963"/>
    <cellStyle name="Standaard 5" xfId="587"/>
    <cellStyle name="Standaard 5 2" xfId="1399"/>
    <cellStyle name="Standaard 5 2 2" xfId="2499"/>
    <cellStyle name="Standaard 5 2 2 2" xfId="2579"/>
    <cellStyle name="Standaard 5 2 2 2 2" xfId="18927"/>
    <cellStyle name="Standaard 5 2 2 2 2 2" xfId="19938"/>
    <cellStyle name="Standaard 5 2 2 2 3" xfId="19937"/>
    <cellStyle name="Standaard 5 2 2 2 4" xfId="20087"/>
    <cellStyle name="Standaard 5 2 2 3" xfId="18928"/>
    <cellStyle name="Standaard 5 2 2 3 2" xfId="19939"/>
    <cellStyle name="Standaard 5 2 2 4" xfId="19936"/>
    <cellStyle name="Standaard 5 2 2 5" xfId="20088"/>
    <cellStyle name="Standaard 5 2 2 6" xfId="50024"/>
    <cellStyle name="Standaard 5 2 3" xfId="2516"/>
    <cellStyle name="Standaard 5 2 3 2" xfId="2591"/>
    <cellStyle name="Standaard 5 2 3 2 2" xfId="18929"/>
    <cellStyle name="Standaard 5 2 3 2 2 2" xfId="19942"/>
    <cellStyle name="Standaard 5 2 3 2 3" xfId="19941"/>
    <cellStyle name="Standaard 5 2 3 2 4" xfId="20089"/>
    <cellStyle name="Standaard 5 2 3 3" xfId="18930"/>
    <cellStyle name="Standaard 5 2 3 3 2" xfId="19943"/>
    <cellStyle name="Standaard 5 2 3 4" xfId="19940"/>
    <cellStyle name="Standaard 5 2 3 5" xfId="20090"/>
    <cellStyle name="Standaard 5 2 4" xfId="2546"/>
    <cellStyle name="Standaard 5 2 4 2" xfId="18931"/>
    <cellStyle name="Standaard 5 2 4 2 2" xfId="19945"/>
    <cellStyle name="Standaard 5 2 4 3" xfId="19944"/>
    <cellStyle name="Standaard 5 2 4 4" xfId="20091"/>
    <cellStyle name="Standaard 5 2 5" xfId="18932"/>
    <cellStyle name="Standaard 5 2 5 2" xfId="19946"/>
    <cellStyle name="Standaard 5 2 6" xfId="19935"/>
    <cellStyle name="Standaard 5 2 7" xfId="20092"/>
    <cellStyle name="Standaard 5 2 8" xfId="49508"/>
    <cellStyle name="Standaard 5 3" xfId="18933"/>
    <cellStyle name="Standaard 6" xfId="588"/>
    <cellStyle name="Standaard 6 2" xfId="2386"/>
    <cellStyle name="Standaard 6 2 2" xfId="18934"/>
    <cellStyle name="Standaard 6 3" xfId="18935"/>
    <cellStyle name="Standaard 7" xfId="589"/>
    <cellStyle name="Standaard 7 2" xfId="2387"/>
    <cellStyle name="Standaard 7 2 2" xfId="2500"/>
    <cellStyle name="Standaard 7 2 2 2" xfId="2580"/>
    <cellStyle name="Standaard 7 2 2 2 2" xfId="18936"/>
    <cellStyle name="Standaard 7 2 2 2 2 2" xfId="19950"/>
    <cellStyle name="Standaard 7 2 2 2 3" xfId="19949"/>
    <cellStyle name="Standaard 7 2 2 2 4" xfId="20093"/>
    <cellStyle name="Standaard 7 2 2 3" xfId="18937"/>
    <cellStyle name="Standaard 7 2 2 3 2" xfId="19951"/>
    <cellStyle name="Standaard 7 2 2 4" xfId="19948"/>
    <cellStyle name="Standaard 7 2 2 5" xfId="20094"/>
    <cellStyle name="Standaard 7 2 2 6" xfId="50025"/>
    <cellStyle name="Standaard 7 2 3" xfId="2517"/>
    <cellStyle name="Standaard 7 2 3 2" xfId="2592"/>
    <cellStyle name="Standaard 7 2 3 2 2" xfId="18938"/>
    <cellStyle name="Standaard 7 2 3 2 2 2" xfId="19954"/>
    <cellStyle name="Standaard 7 2 3 2 3" xfId="19953"/>
    <cellStyle name="Standaard 7 2 3 2 4" xfId="20095"/>
    <cellStyle name="Standaard 7 2 3 3" xfId="18939"/>
    <cellStyle name="Standaard 7 2 3 3 2" xfId="19955"/>
    <cellStyle name="Standaard 7 2 3 4" xfId="19952"/>
    <cellStyle name="Standaard 7 2 3 5" xfId="20096"/>
    <cellStyle name="Standaard 7 2 4" xfId="2567"/>
    <cellStyle name="Standaard 7 2 4 2" xfId="18940"/>
    <cellStyle name="Standaard 7 2 4 2 2" xfId="19957"/>
    <cellStyle name="Standaard 7 2 4 3" xfId="19956"/>
    <cellStyle name="Standaard 7 2 4 4" xfId="20097"/>
    <cellStyle name="Standaard 7 2 5" xfId="18941"/>
    <cellStyle name="Standaard 7 2 5 2" xfId="19958"/>
    <cellStyle name="Standaard 7 2 6" xfId="19947"/>
    <cellStyle name="Standaard 7 2 7" xfId="20098"/>
    <cellStyle name="Standaard 7 2 8" xfId="49509"/>
    <cellStyle name="Standaard 7 3" xfId="18942"/>
    <cellStyle name="Standaard 7 4" xfId="46939"/>
    <cellStyle name="Standaard 8" xfId="590"/>
    <cellStyle name="Standaard 8 2" xfId="18943"/>
    <cellStyle name="Standaard 9" xfId="591"/>
    <cellStyle name="Standaard 9 2" xfId="18944"/>
    <cellStyle name="Standaard ACM-DE" xfId="4"/>
    <cellStyle name="Standaard_NG-TAR(i)-10-08 Concept" xfId="50031"/>
    <cellStyle name="Standard 2" xfId="46940"/>
    <cellStyle name="Standard 3" xfId="46941"/>
    <cellStyle name="Standard_Besprechungsgrundlage Monatsabschluss April_iA" xfId="46942"/>
    <cellStyle name="Std Currency" xfId="46943"/>
    <cellStyle name="Std Input" xfId="46944"/>
    <cellStyle name="Std Number" xfId="46945"/>
    <cellStyle name="Std Percent" xfId="46946"/>
    <cellStyle name="Std Text" xfId="46947"/>
    <cellStyle name="Style 1" xfId="46948"/>
    <cellStyle name="Style 2" xfId="46949"/>
    <cellStyle name="Style 22" xfId="46950"/>
    <cellStyle name="Style 24" xfId="46951"/>
    <cellStyle name="Style 25" xfId="46952"/>
    <cellStyle name="Style 26" xfId="46953"/>
    <cellStyle name="Style 3" xfId="46954"/>
    <cellStyle name="Style 34" xfId="46955"/>
    <cellStyle name="Style 35" xfId="46956"/>
    <cellStyle name="Style 36" xfId="46957"/>
    <cellStyle name="SubHeading 1" xfId="46958"/>
    <cellStyle name="SubHeading 2" xfId="46959"/>
    <cellStyle name="SubHeading1" xfId="46960"/>
    <cellStyle name="Subtitle" xfId="46961"/>
    <cellStyle name="Subtotal" xfId="46962"/>
    <cellStyle name="Swiss" xfId="46963"/>
    <cellStyle name="SymbolBlue" xfId="46964"/>
    <cellStyle name="SymbolBlue 2" xfId="46965"/>
    <cellStyle name="t" xfId="46966"/>
    <cellStyle name="t 2" xfId="46967"/>
    <cellStyle name="t 2 2" xfId="46968"/>
    <cellStyle name="t 2 2 2" xfId="46969"/>
    <cellStyle name="t 2 3" xfId="46970"/>
    <cellStyle name="t 3" xfId="46971"/>
    <cellStyle name="t 3 2" xfId="46972"/>
    <cellStyle name="t 4" xfId="46973"/>
    <cellStyle name="t_090702 Fair scenario Jens BP costs" xfId="46974"/>
    <cellStyle name="t_090702 Fair scenario Jens BP costs 2" xfId="46975"/>
    <cellStyle name="t_090702 Fair scenario Jens BP costs 2 2" xfId="46976"/>
    <cellStyle name="t_090702 Fair scenario Jens BP costs 2 2 2" xfId="46977"/>
    <cellStyle name="t_090702 Fair scenario Jens BP costs 2 3" xfId="46978"/>
    <cellStyle name="t_090702 Fair scenario Jens BP costs 3" xfId="46979"/>
    <cellStyle name="t_090702 Fair scenario Jens BP costs 3 2" xfId="46980"/>
    <cellStyle name="t_090702 Fair scenario Jens BP costs 4" xfId="46981"/>
    <cellStyle name="t_Print_Manager" xfId="46982"/>
    <cellStyle name="t_Print_Manager 2" xfId="46983"/>
    <cellStyle name="t_Print_Manager 2 2" xfId="46984"/>
    <cellStyle name="t_Print_Manager 2 2 2" xfId="46985"/>
    <cellStyle name="t_Print_Manager 2 3" xfId="46986"/>
    <cellStyle name="t_Print_Manager 3" xfId="46987"/>
    <cellStyle name="t_Print_Manager 3 2" xfId="46988"/>
    <cellStyle name="t_Print_Manager 4" xfId="46989"/>
    <cellStyle name="t_Print_Manager_090702 Fair scenario Jens BP costs" xfId="46990"/>
    <cellStyle name="t_Print_Manager_090702 Fair scenario Jens BP costs 2" xfId="46991"/>
    <cellStyle name="t_Print_Manager_090702 Fair scenario Jens BP costs 2 2" xfId="46992"/>
    <cellStyle name="t_Print_Manager_090702 Fair scenario Jens BP costs 2 2 2" xfId="46993"/>
    <cellStyle name="t_Print_Manager_090702 Fair scenario Jens BP costs 2 3" xfId="46994"/>
    <cellStyle name="t_Print_Manager_090702 Fair scenario Jens BP costs 3" xfId="46995"/>
    <cellStyle name="t_Print_Manager_090702 Fair scenario Jens BP costs 3 2" xfId="46996"/>
    <cellStyle name="t_Print_Manager_090702 Fair scenario Jens BP costs 4" xfId="46997"/>
    <cellStyle name="t_Scenario_Macro" xfId="46998"/>
    <cellStyle name="t_Scenario_Macro 2" xfId="46999"/>
    <cellStyle name="t_Scenario_Macro 2 2" xfId="47000"/>
    <cellStyle name="t_Scenario_Macro 2 2 2" xfId="47001"/>
    <cellStyle name="t_Scenario_Macro 2 3" xfId="47002"/>
    <cellStyle name="t_Scenario_Macro 3" xfId="47003"/>
    <cellStyle name="t_Scenario_Macro 3 2" xfId="47004"/>
    <cellStyle name="t_Scenario_Macro 4" xfId="47005"/>
    <cellStyle name="t_Scenario_Macro_090702 Fair scenario Jens BP costs" xfId="47006"/>
    <cellStyle name="t_Scenario_Macro_090702 Fair scenario Jens BP costs 2" xfId="47007"/>
    <cellStyle name="t_Scenario_Macro_090702 Fair scenario Jens BP costs 2 2" xfId="47008"/>
    <cellStyle name="t_Scenario_Macro_090702 Fair scenario Jens BP costs 2 2 2" xfId="47009"/>
    <cellStyle name="t_Scenario_Macro_090702 Fair scenario Jens BP costs 2 3" xfId="47010"/>
    <cellStyle name="t_Scenario_Macro_090702 Fair scenario Jens BP costs 3" xfId="47011"/>
    <cellStyle name="t_Scenario_Macro_090702 Fair scenario Jens BP costs 3 2" xfId="47012"/>
    <cellStyle name="t_Scenario_Macro_090702 Fair scenario Jens BP costs 4" xfId="47013"/>
    <cellStyle name="t_Scenario_Manager" xfId="47014"/>
    <cellStyle name="t_Scenario_Manager 2" xfId="47015"/>
    <cellStyle name="t_Scenario_Manager 2 2" xfId="47016"/>
    <cellStyle name="t_Scenario_Manager 2 2 2" xfId="47017"/>
    <cellStyle name="t_Scenario_Manager 2 3" xfId="47018"/>
    <cellStyle name="t_Scenario_Manager 3" xfId="47019"/>
    <cellStyle name="t_Scenario_Manager 3 2" xfId="47020"/>
    <cellStyle name="t_Scenario_Manager 4" xfId="47021"/>
    <cellStyle name="t_Scenario_Manager_090702 Fair scenario Jens BP costs" xfId="47022"/>
    <cellStyle name="t_Scenario_Manager_090702 Fair scenario Jens BP costs 2" xfId="47023"/>
    <cellStyle name="t_Scenario_Manager_090702 Fair scenario Jens BP costs 2 2" xfId="47024"/>
    <cellStyle name="t_Scenario_Manager_090702 Fair scenario Jens BP costs 2 2 2" xfId="47025"/>
    <cellStyle name="t_Scenario_Manager_090702 Fair scenario Jens BP costs 2 3" xfId="47026"/>
    <cellStyle name="t_Scenario_Manager_090702 Fair scenario Jens BP costs 3" xfId="47027"/>
    <cellStyle name="t_Scenario_Manager_090702 Fair scenario Jens BP costs 3 2" xfId="47028"/>
    <cellStyle name="t_Scenario_Manager_090702 Fair scenario Jens BP costs 4" xfId="47029"/>
    <cellStyle name="t_SummaryB" xfId="47030"/>
    <cellStyle name="t_SummaryB 2" xfId="47031"/>
    <cellStyle name="t_SummaryB 2 2" xfId="47032"/>
    <cellStyle name="t_SummaryB 2 2 2" xfId="47033"/>
    <cellStyle name="t_SummaryB 2 3" xfId="47034"/>
    <cellStyle name="t_SummaryB 3" xfId="47035"/>
    <cellStyle name="t_SummaryB 3 2" xfId="47036"/>
    <cellStyle name="t_SummaryB 4" xfId="47037"/>
    <cellStyle name="t_SummaryB_090702 Fair scenario Jens BP costs" xfId="47038"/>
    <cellStyle name="t_SummaryB_090702 Fair scenario Jens BP costs 2" xfId="47039"/>
    <cellStyle name="t_SummaryB_090702 Fair scenario Jens BP costs 2 2" xfId="47040"/>
    <cellStyle name="t_SummaryB_090702 Fair scenario Jens BP costs 2 2 2" xfId="47041"/>
    <cellStyle name="t_SummaryB_090702 Fair scenario Jens BP costs 2 3" xfId="47042"/>
    <cellStyle name="t_SummaryB_090702 Fair scenario Jens BP costs 3" xfId="47043"/>
    <cellStyle name="t_SummaryB_090702 Fair scenario Jens BP costs 3 2" xfId="47044"/>
    <cellStyle name="t_SummaryB_090702 Fair scenario Jens BP costs 4" xfId="47045"/>
    <cellStyle name="Table Col Head" xfId="47046"/>
    <cellStyle name="Table Head" xfId="47047"/>
    <cellStyle name="Table Head Aligned" xfId="47048"/>
    <cellStyle name="Table Head Aligned 2" xfId="47049"/>
    <cellStyle name="Table Head Aligned 2 2" xfId="47050"/>
    <cellStyle name="Table Head Aligned 2 2 2" xfId="47051"/>
    <cellStyle name="Table Head Aligned 2 3" xfId="47052"/>
    <cellStyle name="Table Head Aligned 3" xfId="47053"/>
    <cellStyle name="Table Head Aligned 3 2" xfId="47054"/>
    <cellStyle name="Table Head Aligned 4" xfId="47055"/>
    <cellStyle name="Table Head Blue" xfId="47056"/>
    <cellStyle name="Table Head Green" xfId="47057"/>
    <cellStyle name="Table Head Green 2" xfId="47058"/>
    <cellStyle name="Table Head Green 2 2" xfId="47059"/>
    <cellStyle name="Table Head Green 2 2 2" xfId="47060"/>
    <cellStyle name="Table Head Green 2 3" xfId="47061"/>
    <cellStyle name="Table Head Green 3" xfId="47062"/>
    <cellStyle name="Table Head Green 3 2" xfId="47063"/>
    <cellStyle name="Table Head Green 4" xfId="47064"/>
    <cellStyle name="Table Sub Head" xfId="47065"/>
    <cellStyle name="Table Title" xfId="47066"/>
    <cellStyle name="Table Units" xfId="47067"/>
    <cellStyle name="Table_Header_MERC_PUD_Prod" xfId="47068"/>
    <cellStyle name="taples Plaza" xfId="47069"/>
    <cellStyle name="Text" xfId="47070"/>
    <cellStyle name="Text Indent A" xfId="47071"/>
    <cellStyle name="Text Indent B" xfId="47072"/>
    <cellStyle name="Text Indent C" xfId="47073"/>
    <cellStyle name="threedecplace" xfId="47074"/>
    <cellStyle name="Times 10" xfId="47075"/>
    <cellStyle name="Times 12" xfId="47076"/>
    <cellStyle name="Titel" xfId="28" builtinId="15" hidden="1"/>
    <cellStyle name="Titel" xfId="49510" builtinId="15" customBuiltin="1"/>
    <cellStyle name="Titel 2" xfId="453"/>
    <cellStyle name="Titel 2 2" xfId="2388"/>
    <cellStyle name="Titel 3" xfId="1400"/>
    <cellStyle name="Titel 3 2" xfId="2389"/>
    <cellStyle name="Titel 3 2 2" xfId="47077"/>
    <cellStyle name="Titel 3 3" xfId="2501"/>
    <cellStyle name="Titel 3 4" xfId="47078"/>
    <cellStyle name="Titel 3 46" xfId="47079"/>
    <cellStyle name="Titel 4" xfId="2390"/>
    <cellStyle name="Titel 4 2" xfId="47080"/>
    <cellStyle name="Titel 5" xfId="2391"/>
    <cellStyle name="Titel 6" xfId="47081"/>
    <cellStyle name="Title 2" xfId="213"/>
    <cellStyle name="Title 2 2" xfId="47082"/>
    <cellStyle name="Title 2 2 2" xfId="47083"/>
    <cellStyle name="Title 2 3" xfId="47084"/>
    <cellStyle name="Title 3" xfId="2502"/>
    <cellStyle name="Title10" xfId="47085"/>
    <cellStyle name="Title2" xfId="47086"/>
    <cellStyle name="Title8" xfId="47087"/>
    <cellStyle name="Title8Left" xfId="47088"/>
    <cellStyle name="TitleBlack" xfId="47089"/>
    <cellStyle name="TitleCenter" xfId="47090"/>
    <cellStyle name="TitleII" xfId="47091"/>
    <cellStyle name="Toelichting" xfId="15"/>
    <cellStyle name="TopGrey" xfId="47092"/>
    <cellStyle name="topline" xfId="47093"/>
    <cellStyle name="Totaal" xfId="35" builtinId="25" hidden="1"/>
    <cellStyle name="Totaal" xfId="49511" builtinId="25" customBuiltin="1"/>
    <cellStyle name="Totaal 10" xfId="2392"/>
    <cellStyle name="Totaal 10 2" xfId="18945"/>
    <cellStyle name="Totaal 10 2 2" xfId="18946"/>
    <cellStyle name="Totaal 10 2 2 2" xfId="18947"/>
    <cellStyle name="Totaal 10 2 3" xfId="18948"/>
    <cellStyle name="Totaal 10 3" xfId="18949"/>
    <cellStyle name="Totaal 10 3 2" xfId="18950"/>
    <cellStyle name="Totaal 10 3 2 2" xfId="18951"/>
    <cellStyle name="Totaal 10 4" xfId="18952"/>
    <cellStyle name="Totaal 10 4 2" xfId="18953"/>
    <cellStyle name="Totaal 11" xfId="2393"/>
    <cellStyle name="Totaal 12" xfId="47094"/>
    <cellStyle name="Totaal 2" xfId="454"/>
    <cellStyle name="Totaal 2 10" xfId="47095"/>
    <cellStyle name="Totaal 2 11" xfId="47096"/>
    <cellStyle name="Totaal 2 12" xfId="47097"/>
    <cellStyle name="Totaal 2 13" xfId="47098"/>
    <cellStyle name="Totaal 2 14" xfId="47099"/>
    <cellStyle name="Totaal 2 15" xfId="47100"/>
    <cellStyle name="Totaal 2 16" xfId="47101"/>
    <cellStyle name="Totaal 2 17" xfId="47102"/>
    <cellStyle name="Totaal 2 18" xfId="47103"/>
    <cellStyle name="Totaal 2 19" xfId="47104"/>
    <cellStyle name="Totaal 2 2" xfId="592"/>
    <cellStyle name="Totaal 2 2 10" xfId="47105"/>
    <cellStyle name="Totaal 2 2 11" xfId="47106"/>
    <cellStyle name="Totaal 2 2 12" xfId="47107"/>
    <cellStyle name="Totaal 2 2 13" xfId="47108"/>
    <cellStyle name="Totaal 2 2 14" xfId="47109"/>
    <cellStyle name="Totaal 2 2 15" xfId="47110"/>
    <cellStyle name="Totaal 2 2 16" xfId="47111"/>
    <cellStyle name="Totaal 2 2 17" xfId="47112"/>
    <cellStyle name="Totaal 2 2 18" xfId="47113"/>
    <cellStyle name="Totaal 2 2 19" xfId="47114"/>
    <cellStyle name="Totaal 2 2 2" xfId="2394"/>
    <cellStyle name="Totaal 2 2 2 2" xfId="18954"/>
    <cellStyle name="Totaal 2 2 2 2 2" xfId="18955"/>
    <cellStyle name="Totaal 2 2 2 2 2 2" xfId="18956"/>
    <cellStyle name="Totaal 2 2 2 2 2 2 2" xfId="18957"/>
    <cellStyle name="Totaal 2 2 2 2 2 3" xfId="18958"/>
    <cellStyle name="Totaal 2 2 2 2 3" xfId="18959"/>
    <cellStyle name="Totaal 2 2 2 2 3 2" xfId="18960"/>
    <cellStyle name="Totaal 2 2 2 2 3 2 2" xfId="18961"/>
    <cellStyle name="Totaal 2 2 2 2 4" xfId="18962"/>
    <cellStyle name="Totaal 2 2 2 2 4 2" xfId="18963"/>
    <cellStyle name="Totaal 2 2 2 3" xfId="18964"/>
    <cellStyle name="Totaal 2 2 2 3 2" xfId="18965"/>
    <cellStyle name="Totaal 2 2 2 3 2 2" xfId="18966"/>
    <cellStyle name="Totaal 2 2 2 3 3" xfId="18967"/>
    <cellStyle name="Totaal 2 2 2 4" xfId="18968"/>
    <cellStyle name="Totaal 2 2 2 4 2" xfId="18969"/>
    <cellStyle name="Totaal 2 2 2 4 2 2" xfId="18970"/>
    <cellStyle name="Totaal 2 2 2 5" xfId="18971"/>
    <cellStyle name="Totaal 2 2 2 5 2" xfId="18972"/>
    <cellStyle name="Totaal 2 2 2 6" xfId="47115"/>
    <cellStyle name="Totaal 2 2 2 7" xfId="47116"/>
    <cellStyle name="Totaal 2 2 20" xfId="47117"/>
    <cellStyle name="Totaal 2 2 21" xfId="48914"/>
    <cellStyle name="Totaal 2 2 3" xfId="47118"/>
    <cellStyle name="Totaal 2 2 4" xfId="47119"/>
    <cellStyle name="Totaal 2 2 5" xfId="47120"/>
    <cellStyle name="Totaal 2 2 6" xfId="47121"/>
    <cellStyle name="Totaal 2 2 7" xfId="47122"/>
    <cellStyle name="Totaal 2 2 8" xfId="47123"/>
    <cellStyle name="Totaal 2 2 9" xfId="47124"/>
    <cellStyle name="Totaal 2 20" xfId="47125"/>
    <cellStyle name="Totaal 2 21" xfId="47126"/>
    <cellStyle name="Totaal 2 22" xfId="47127"/>
    <cellStyle name="Totaal 2 23" xfId="47128"/>
    <cellStyle name="Totaal 2 24" xfId="47129"/>
    <cellStyle name="Totaal 2 25" xfId="47130"/>
    <cellStyle name="Totaal 2 26" xfId="48915"/>
    <cellStyle name="Totaal 2 3" xfId="1301"/>
    <cellStyle name="Totaal 2 3 10" xfId="47131"/>
    <cellStyle name="Totaal 2 3 11" xfId="47132"/>
    <cellStyle name="Totaal 2 3 12" xfId="47133"/>
    <cellStyle name="Totaal 2 3 13" xfId="47134"/>
    <cellStyle name="Totaal 2 3 14" xfId="47135"/>
    <cellStyle name="Totaal 2 3 15" xfId="47136"/>
    <cellStyle name="Totaal 2 3 16" xfId="47137"/>
    <cellStyle name="Totaal 2 3 17" xfId="47138"/>
    <cellStyle name="Totaal 2 3 18" xfId="47139"/>
    <cellStyle name="Totaal 2 3 19" xfId="47140"/>
    <cellStyle name="Totaal 2 3 2" xfId="2395"/>
    <cellStyle name="Totaal 2 3 2 2" xfId="18973"/>
    <cellStyle name="Totaal 2 3 2 2 2" xfId="18974"/>
    <cellStyle name="Totaal 2 3 2 2 2 2" xfId="18975"/>
    <cellStyle name="Totaal 2 3 2 2 2 2 2" xfId="18976"/>
    <cellStyle name="Totaal 2 3 2 2 2 3" xfId="18977"/>
    <cellStyle name="Totaal 2 3 2 2 3" xfId="18978"/>
    <cellStyle name="Totaal 2 3 2 2 3 2" xfId="18979"/>
    <cellStyle name="Totaal 2 3 2 2 3 2 2" xfId="18980"/>
    <cellStyle name="Totaal 2 3 2 2 4" xfId="18981"/>
    <cellStyle name="Totaal 2 3 2 2 4 2" xfId="18982"/>
    <cellStyle name="Totaal 2 3 2 3" xfId="18983"/>
    <cellStyle name="Totaal 2 3 2 3 2" xfId="18984"/>
    <cellStyle name="Totaal 2 3 2 3 2 2" xfId="18985"/>
    <cellStyle name="Totaal 2 3 2 3 3" xfId="18986"/>
    <cellStyle name="Totaal 2 3 2 4" xfId="18987"/>
    <cellStyle name="Totaal 2 3 2 4 2" xfId="18988"/>
    <cellStyle name="Totaal 2 3 2 4 2 2" xfId="18989"/>
    <cellStyle name="Totaal 2 3 2 5" xfId="18990"/>
    <cellStyle name="Totaal 2 3 2 5 2" xfId="18991"/>
    <cellStyle name="Totaal 2 3 2 6" xfId="47141"/>
    <cellStyle name="Totaal 2 3 2 7" xfId="47142"/>
    <cellStyle name="Totaal 2 3 20" xfId="47143"/>
    <cellStyle name="Totaal 2 3 21" xfId="48916"/>
    <cellStyle name="Totaal 2 3 3" xfId="47144"/>
    <cellStyle name="Totaal 2 3 4" xfId="47145"/>
    <cellStyle name="Totaal 2 3 5" xfId="47146"/>
    <cellStyle name="Totaal 2 3 6" xfId="47147"/>
    <cellStyle name="Totaal 2 3 7" xfId="47148"/>
    <cellStyle name="Totaal 2 3 8" xfId="47149"/>
    <cellStyle name="Totaal 2 3 9" xfId="47150"/>
    <cellStyle name="Totaal 2 4" xfId="1302"/>
    <cellStyle name="Totaal 2 4 10" xfId="47151"/>
    <cellStyle name="Totaal 2 4 11" xfId="47152"/>
    <cellStyle name="Totaal 2 4 12" xfId="47153"/>
    <cellStyle name="Totaal 2 4 13" xfId="47154"/>
    <cellStyle name="Totaal 2 4 14" xfId="47155"/>
    <cellStyle name="Totaal 2 4 15" xfId="47156"/>
    <cellStyle name="Totaal 2 4 16" xfId="47157"/>
    <cellStyle name="Totaal 2 4 17" xfId="47158"/>
    <cellStyle name="Totaal 2 4 18" xfId="47159"/>
    <cellStyle name="Totaal 2 4 19" xfId="47160"/>
    <cellStyle name="Totaal 2 4 2" xfId="2396"/>
    <cellStyle name="Totaal 2 4 2 2" xfId="18992"/>
    <cellStyle name="Totaal 2 4 2 2 2" xfId="18993"/>
    <cellStyle name="Totaal 2 4 2 2 2 2" xfId="18994"/>
    <cellStyle name="Totaal 2 4 2 2 2 2 2" xfId="18995"/>
    <cellStyle name="Totaal 2 4 2 2 2 3" xfId="18996"/>
    <cellStyle name="Totaal 2 4 2 2 3" xfId="18997"/>
    <cellStyle name="Totaal 2 4 2 2 3 2" xfId="18998"/>
    <cellStyle name="Totaal 2 4 2 2 3 2 2" xfId="18999"/>
    <cellStyle name="Totaal 2 4 2 2 4" xfId="19000"/>
    <cellStyle name="Totaal 2 4 2 2 4 2" xfId="19001"/>
    <cellStyle name="Totaal 2 4 2 3" xfId="19002"/>
    <cellStyle name="Totaal 2 4 2 3 2" xfId="19003"/>
    <cellStyle name="Totaal 2 4 2 3 2 2" xfId="19004"/>
    <cellStyle name="Totaal 2 4 2 3 3" xfId="19005"/>
    <cellStyle name="Totaal 2 4 2 4" xfId="19006"/>
    <cellStyle name="Totaal 2 4 2 4 2" xfId="19007"/>
    <cellStyle name="Totaal 2 4 2 4 2 2" xfId="19008"/>
    <cellStyle name="Totaal 2 4 2 5" xfId="19009"/>
    <cellStyle name="Totaal 2 4 2 5 2" xfId="19010"/>
    <cellStyle name="Totaal 2 4 2 6" xfId="47161"/>
    <cellStyle name="Totaal 2 4 2 7" xfId="47162"/>
    <cellStyle name="Totaal 2 4 20" xfId="47163"/>
    <cellStyle name="Totaal 2 4 21" xfId="48917"/>
    <cellStyle name="Totaal 2 4 3" xfId="47164"/>
    <cellStyle name="Totaal 2 4 4" xfId="47165"/>
    <cellStyle name="Totaal 2 4 5" xfId="47166"/>
    <cellStyle name="Totaal 2 4 6" xfId="47167"/>
    <cellStyle name="Totaal 2 4 7" xfId="47168"/>
    <cellStyle name="Totaal 2 4 8" xfId="47169"/>
    <cellStyle name="Totaal 2 4 9" xfId="47170"/>
    <cellStyle name="Totaal 2 5" xfId="1303"/>
    <cellStyle name="Totaal 2 5 10" xfId="47171"/>
    <cellStyle name="Totaal 2 5 11" xfId="47172"/>
    <cellStyle name="Totaal 2 5 12" xfId="47173"/>
    <cellStyle name="Totaal 2 5 13" xfId="47174"/>
    <cellStyle name="Totaal 2 5 14" xfId="47175"/>
    <cellStyle name="Totaal 2 5 15" xfId="47176"/>
    <cellStyle name="Totaal 2 5 16" xfId="47177"/>
    <cellStyle name="Totaal 2 5 17" xfId="47178"/>
    <cellStyle name="Totaal 2 5 18" xfId="47179"/>
    <cellStyle name="Totaal 2 5 19" xfId="47180"/>
    <cellStyle name="Totaal 2 5 2" xfId="2397"/>
    <cellStyle name="Totaal 2 5 2 2" xfId="19011"/>
    <cellStyle name="Totaal 2 5 2 2 2" xfId="19012"/>
    <cellStyle name="Totaal 2 5 2 2 2 2" xfId="19013"/>
    <cellStyle name="Totaal 2 5 2 2 2 2 2" xfId="19014"/>
    <cellStyle name="Totaal 2 5 2 2 2 3" xfId="19015"/>
    <cellStyle name="Totaal 2 5 2 2 3" xfId="19016"/>
    <cellStyle name="Totaal 2 5 2 2 3 2" xfId="19017"/>
    <cellStyle name="Totaal 2 5 2 2 3 2 2" xfId="19018"/>
    <cellStyle name="Totaal 2 5 2 2 4" xfId="19019"/>
    <cellStyle name="Totaal 2 5 2 2 4 2" xfId="19020"/>
    <cellStyle name="Totaal 2 5 2 3" xfId="19021"/>
    <cellStyle name="Totaal 2 5 2 3 2" xfId="19022"/>
    <cellStyle name="Totaal 2 5 2 3 2 2" xfId="19023"/>
    <cellStyle name="Totaal 2 5 2 3 3" xfId="19024"/>
    <cellStyle name="Totaal 2 5 2 4" xfId="19025"/>
    <cellStyle name="Totaal 2 5 2 4 2" xfId="19026"/>
    <cellStyle name="Totaal 2 5 2 4 2 2" xfId="19027"/>
    <cellStyle name="Totaal 2 5 2 5" xfId="19028"/>
    <cellStyle name="Totaal 2 5 2 5 2" xfId="19029"/>
    <cellStyle name="Totaal 2 5 2 6" xfId="47181"/>
    <cellStyle name="Totaal 2 5 2 7" xfId="47182"/>
    <cellStyle name="Totaal 2 5 20" xfId="47183"/>
    <cellStyle name="Totaal 2 5 21" xfId="48918"/>
    <cellStyle name="Totaal 2 5 3" xfId="47184"/>
    <cellStyle name="Totaal 2 5 4" xfId="47185"/>
    <cellStyle name="Totaal 2 5 5" xfId="47186"/>
    <cellStyle name="Totaal 2 5 6" xfId="47187"/>
    <cellStyle name="Totaal 2 5 7" xfId="47188"/>
    <cellStyle name="Totaal 2 5 8" xfId="47189"/>
    <cellStyle name="Totaal 2 5 9" xfId="47190"/>
    <cellStyle name="Totaal 2 6" xfId="1304"/>
    <cellStyle name="Totaal 2 6 10" xfId="47191"/>
    <cellStyle name="Totaal 2 6 11" xfId="47192"/>
    <cellStyle name="Totaal 2 6 12" xfId="47193"/>
    <cellStyle name="Totaal 2 6 13" xfId="47194"/>
    <cellStyle name="Totaal 2 6 14" xfId="47195"/>
    <cellStyle name="Totaal 2 6 15" xfId="47196"/>
    <cellStyle name="Totaal 2 6 16" xfId="47197"/>
    <cellStyle name="Totaal 2 6 17" xfId="47198"/>
    <cellStyle name="Totaal 2 6 18" xfId="47199"/>
    <cellStyle name="Totaal 2 6 19" xfId="47200"/>
    <cellStyle name="Totaal 2 6 2" xfId="2398"/>
    <cellStyle name="Totaal 2 6 2 2" xfId="19030"/>
    <cellStyle name="Totaal 2 6 2 2 2" xfId="19031"/>
    <cellStyle name="Totaal 2 6 2 2 2 2" xfId="19032"/>
    <cellStyle name="Totaal 2 6 2 2 2 2 2" xfId="19033"/>
    <cellStyle name="Totaal 2 6 2 2 2 3" xfId="19034"/>
    <cellStyle name="Totaal 2 6 2 2 3" xfId="19035"/>
    <cellStyle name="Totaal 2 6 2 2 3 2" xfId="19036"/>
    <cellStyle name="Totaal 2 6 2 2 3 2 2" xfId="19037"/>
    <cellStyle name="Totaal 2 6 2 2 4" xfId="19038"/>
    <cellStyle name="Totaal 2 6 2 2 4 2" xfId="19039"/>
    <cellStyle name="Totaal 2 6 2 3" xfId="19040"/>
    <cellStyle name="Totaal 2 6 2 3 2" xfId="19041"/>
    <cellStyle name="Totaal 2 6 2 3 2 2" xfId="19042"/>
    <cellStyle name="Totaal 2 6 2 3 3" xfId="19043"/>
    <cellStyle name="Totaal 2 6 2 4" xfId="19044"/>
    <cellStyle name="Totaal 2 6 2 4 2" xfId="19045"/>
    <cellStyle name="Totaal 2 6 2 4 2 2" xfId="19046"/>
    <cellStyle name="Totaal 2 6 2 5" xfId="19047"/>
    <cellStyle name="Totaal 2 6 2 5 2" xfId="19048"/>
    <cellStyle name="Totaal 2 6 2 6" xfId="47201"/>
    <cellStyle name="Totaal 2 6 2 7" xfId="47202"/>
    <cellStyle name="Totaal 2 6 20" xfId="47203"/>
    <cellStyle name="Totaal 2 6 21" xfId="48919"/>
    <cellStyle name="Totaal 2 6 3" xfId="47204"/>
    <cellStyle name="Totaal 2 6 4" xfId="47205"/>
    <cellStyle name="Totaal 2 6 5" xfId="47206"/>
    <cellStyle name="Totaal 2 6 6" xfId="47207"/>
    <cellStyle name="Totaal 2 6 7" xfId="47208"/>
    <cellStyle name="Totaal 2 6 8" xfId="47209"/>
    <cellStyle name="Totaal 2 6 9" xfId="47210"/>
    <cellStyle name="Totaal 2 7" xfId="2399"/>
    <cellStyle name="Totaal 2 7 2" xfId="2400"/>
    <cellStyle name="Totaal 2 7 2 2" xfId="19049"/>
    <cellStyle name="Totaal 2 7 2 2 2" xfId="19050"/>
    <cellStyle name="Totaal 2 7 2 2 2 2" xfId="19051"/>
    <cellStyle name="Totaal 2 7 2 2 3" xfId="19052"/>
    <cellStyle name="Totaal 2 7 2 3" xfId="19053"/>
    <cellStyle name="Totaal 2 7 2 3 2" xfId="19054"/>
    <cellStyle name="Totaal 2 7 2 3 2 2" xfId="19055"/>
    <cellStyle name="Totaal 2 7 2 4" xfId="19056"/>
    <cellStyle name="Totaal 2 7 2 4 2" xfId="19057"/>
    <cellStyle name="Totaal 2 7 3" xfId="19058"/>
    <cellStyle name="Totaal 2 7 3 2" xfId="19059"/>
    <cellStyle name="Totaal 2 7 3 2 2" xfId="19060"/>
    <cellStyle name="Totaal 2 7 3 2 2 2" xfId="19061"/>
    <cellStyle name="Totaal 2 7 3 2 3" xfId="19062"/>
    <cellStyle name="Totaal 2 7 3 3" xfId="19063"/>
    <cellStyle name="Totaal 2 7 3 3 2" xfId="19064"/>
    <cellStyle name="Totaal 2 7 3 3 2 2" xfId="19065"/>
    <cellStyle name="Totaal 2 7 3 4" xfId="19066"/>
    <cellStyle name="Totaal 2 7 3 4 2" xfId="19067"/>
    <cellStyle name="Totaal 2 7 3 5" xfId="47211"/>
    <cellStyle name="Totaal 2 7 4" xfId="19068"/>
    <cellStyle name="Totaal 2 7 4 2" xfId="19069"/>
    <cellStyle name="Totaal 2 7 4 2 2" xfId="19070"/>
    <cellStyle name="Totaal 2 7 4 2 2 2" xfId="19071"/>
    <cellStyle name="Totaal 2 7 4 3" xfId="19072"/>
    <cellStyle name="Totaal 2 7 4 3 2" xfId="19073"/>
    <cellStyle name="Totaal 2 7 5" xfId="19074"/>
    <cellStyle name="Totaal 2 7 5 2" xfId="19075"/>
    <cellStyle name="Totaal 2 7 5 2 2" xfId="19076"/>
    <cellStyle name="Totaal 2 7 5 3" xfId="19077"/>
    <cellStyle name="Totaal 2 7 6" xfId="19078"/>
    <cellStyle name="Totaal 2 7 6 2" xfId="19079"/>
    <cellStyle name="Totaal 2 7 6 2 2" xfId="19080"/>
    <cellStyle name="Totaal 2 7 7" xfId="19081"/>
    <cellStyle name="Totaal 2 7 7 2" xfId="19082"/>
    <cellStyle name="Totaal 2 7 8" xfId="48920"/>
    <cellStyle name="Totaal 2 8" xfId="47212"/>
    <cellStyle name="Totaal 2 9" xfId="47213"/>
    <cellStyle name="Totaal 3" xfId="1305"/>
    <cellStyle name="Totaal 3 10" xfId="47214"/>
    <cellStyle name="Totaal 3 11" xfId="47215"/>
    <cellStyle name="Totaal 3 12" xfId="47216"/>
    <cellStyle name="Totaal 3 13" xfId="47217"/>
    <cellStyle name="Totaal 3 14" xfId="47218"/>
    <cellStyle name="Totaal 3 15" xfId="47219"/>
    <cellStyle name="Totaal 3 16" xfId="47220"/>
    <cellStyle name="Totaal 3 17" xfId="47221"/>
    <cellStyle name="Totaal 3 18" xfId="47222"/>
    <cellStyle name="Totaal 3 19" xfId="47223"/>
    <cellStyle name="Totaal 3 2" xfId="2401"/>
    <cellStyle name="Totaal 3 2 2" xfId="19083"/>
    <cellStyle name="Totaal 3 2 2 2" xfId="19084"/>
    <cellStyle name="Totaal 3 2 2 2 2" xfId="19085"/>
    <cellStyle name="Totaal 3 2 2 2 2 2" xfId="19086"/>
    <cellStyle name="Totaal 3 2 2 2 3" xfId="19087"/>
    <cellStyle name="Totaal 3 2 2 3" xfId="19088"/>
    <cellStyle name="Totaal 3 2 2 3 2" xfId="19089"/>
    <cellStyle name="Totaal 3 2 2 3 2 2" xfId="19090"/>
    <cellStyle name="Totaal 3 2 2 4" xfId="19091"/>
    <cellStyle name="Totaal 3 2 2 4 2" xfId="19092"/>
    <cellStyle name="Totaal 3 2 3" xfId="19093"/>
    <cellStyle name="Totaal 3 2 3 2" xfId="19094"/>
    <cellStyle name="Totaal 3 2 3 2 2" xfId="19095"/>
    <cellStyle name="Totaal 3 2 3 3" xfId="19096"/>
    <cellStyle name="Totaal 3 2 4" xfId="19097"/>
    <cellStyle name="Totaal 3 2 4 2" xfId="19098"/>
    <cellStyle name="Totaal 3 2 4 2 2" xfId="19099"/>
    <cellStyle name="Totaal 3 2 5" xfId="19100"/>
    <cellStyle name="Totaal 3 2 5 2" xfId="19101"/>
    <cellStyle name="Totaal 3 2 6" xfId="47224"/>
    <cellStyle name="Totaal 3 2 7" xfId="47225"/>
    <cellStyle name="Totaal 3 20" xfId="47226"/>
    <cellStyle name="Totaal 3 21" xfId="48921"/>
    <cellStyle name="Totaal 3 3" xfId="47227"/>
    <cellStyle name="Totaal 3 4" xfId="47228"/>
    <cellStyle name="Totaal 3 5" xfId="47229"/>
    <cellStyle name="Totaal 3 6" xfId="47230"/>
    <cellStyle name="Totaal 3 7" xfId="47231"/>
    <cellStyle name="Totaal 3 8" xfId="47232"/>
    <cellStyle name="Totaal 3 9" xfId="47233"/>
    <cellStyle name="Totaal 4" xfId="1306"/>
    <cellStyle name="Totaal 4 10" xfId="47234"/>
    <cellStyle name="Totaal 4 11" xfId="47235"/>
    <cellStyle name="Totaal 4 12" xfId="47236"/>
    <cellStyle name="Totaal 4 13" xfId="47237"/>
    <cellStyle name="Totaal 4 14" xfId="47238"/>
    <cellStyle name="Totaal 4 15" xfId="47239"/>
    <cellStyle name="Totaal 4 16" xfId="47240"/>
    <cellStyle name="Totaal 4 17" xfId="47241"/>
    <cellStyle name="Totaal 4 18" xfId="47242"/>
    <cellStyle name="Totaal 4 19" xfId="47243"/>
    <cellStyle name="Totaal 4 2" xfId="2402"/>
    <cellStyle name="Totaal 4 2 2" xfId="19102"/>
    <cellStyle name="Totaal 4 2 2 2" xfId="19103"/>
    <cellStyle name="Totaal 4 2 2 2 2" xfId="19104"/>
    <cellStyle name="Totaal 4 2 2 2 2 2" xfId="19105"/>
    <cellStyle name="Totaal 4 2 2 2 3" xfId="19106"/>
    <cellStyle name="Totaal 4 2 2 3" xfId="19107"/>
    <cellStyle name="Totaal 4 2 2 3 2" xfId="19108"/>
    <cellStyle name="Totaal 4 2 2 3 2 2" xfId="19109"/>
    <cellStyle name="Totaal 4 2 2 4" xfId="19110"/>
    <cellStyle name="Totaal 4 2 2 4 2" xfId="19111"/>
    <cellStyle name="Totaal 4 2 3" xfId="19112"/>
    <cellStyle name="Totaal 4 2 3 2" xfId="19113"/>
    <cellStyle name="Totaal 4 2 3 2 2" xfId="19114"/>
    <cellStyle name="Totaal 4 2 3 3" xfId="19115"/>
    <cellStyle name="Totaal 4 2 4" xfId="19116"/>
    <cellStyle name="Totaal 4 2 4 2" xfId="19117"/>
    <cellStyle name="Totaal 4 2 4 2 2" xfId="19118"/>
    <cellStyle name="Totaal 4 2 5" xfId="19119"/>
    <cellStyle name="Totaal 4 2 5 2" xfId="19120"/>
    <cellStyle name="Totaal 4 2 6" xfId="47244"/>
    <cellStyle name="Totaal 4 2 7" xfId="47245"/>
    <cellStyle name="Totaal 4 20" xfId="47246"/>
    <cellStyle name="Totaal 4 21" xfId="48922"/>
    <cellStyle name="Totaal 4 3" xfId="47247"/>
    <cellStyle name="Totaal 4 4" xfId="47248"/>
    <cellStyle name="Totaal 4 5" xfId="47249"/>
    <cellStyle name="Totaal 4 6" xfId="47250"/>
    <cellStyle name="Totaal 4 7" xfId="47251"/>
    <cellStyle name="Totaal 4 8" xfId="47252"/>
    <cellStyle name="Totaal 4 9" xfId="47253"/>
    <cellStyle name="Totaal 5" xfId="1307"/>
    <cellStyle name="Totaal 5 10" xfId="47254"/>
    <cellStyle name="Totaal 5 11" xfId="47255"/>
    <cellStyle name="Totaal 5 12" xfId="47256"/>
    <cellStyle name="Totaal 5 13" xfId="47257"/>
    <cellStyle name="Totaal 5 14" xfId="47258"/>
    <cellStyle name="Totaal 5 15" xfId="47259"/>
    <cellStyle name="Totaal 5 16" xfId="47260"/>
    <cellStyle name="Totaal 5 17" xfId="47261"/>
    <cellStyle name="Totaal 5 18" xfId="47262"/>
    <cellStyle name="Totaal 5 19" xfId="47263"/>
    <cellStyle name="Totaal 5 2" xfId="2403"/>
    <cellStyle name="Totaal 5 2 2" xfId="19121"/>
    <cellStyle name="Totaal 5 2 2 2" xfId="19122"/>
    <cellStyle name="Totaal 5 2 2 2 2" xfId="19123"/>
    <cellStyle name="Totaal 5 2 2 2 2 2" xfId="19124"/>
    <cellStyle name="Totaal 5 2 2 2 3" xfId="19125"/>
    <cellStyle name="Totaal 5 2 2 3" xfId="19126"/>
    <cellStyle name="Totaal 5 2 2 3 2" xfId="19127"/>
    <cellStyle name="Totaal 5 2 2 3 2 2" xfId="19128"/>
    <cellStyle name="Totaal 5 2 2 4" xfId="19129"/>
    <cellStyle name="Totaal 5 2 2 4 2" xfId="19130"/>
    <cellStyle name="Totaal 5 2 3" xfId="19131"/>
    <cellStyle name="Totaal 5 2 3 2" xfId="19132"/>
    <cellStyle name="Totaal 5 2 3 2 2" xfId="19133"/>
    <cellStyle name="Totaal 5 2 3 3" xfId="19134"/>
    <cellStyle name="Totaal 5 2 4" xfId="19135"/>
    <cellStyle name="Totaal 5 2 4 2" xfId="19136"/>
    <cellStyle name="Totaal 5 2 4 2 2" xfId="19137"/>
    <cellStyle name="Totaal 5 2 5" xfId="19138"/>
    <cellStyle name="Totaal 5 2 5 2" xfId="19139"/>
    <cellStyle name="Totaal 5 2 6" xfId="47264"/>
    <cellStyle name="Totaal 5 2 7" xfId="47265"/>
    <cellStyle name="Totaal 5 20" xfId="47266"/>
    <cellStyle name="Totaal 5 21" xfId="48923"/>
    <cellStyle name="Totaal 5 3" xfId="47267"/>
    <cellStyle name="Totaal 5 4" xfId="47268"/>
    <cellStyle name="Totaal 5 5" xfId="47269"/>
    <cellStyle name="Totaal 5 6" xfId="47270"/>
    <cellStyle name="Totaal 5 7" xfId="47271"/>
    <cellStyle name="Totaal 5 8" xfId="47272"/>
    <cellStyle name="Totaal 5 9" xfId="47273"/>
    <cellStyle name="Totaal 6" xfId="1308"/>
    <cellStyle name="Totaal 6 10" xfId="47274"/>
    <cellStyle name="Totaal 6 11" xfId="47275"/>
    <cellStyle name="Totaal 6 12" xfId="47276"/>
    <cellStyle name="Totaal 6 13" xfId="47277"/>
    <cellStyle name="Totaal 6 14" xfId="47278"/>
    <cellStyle name="Totaal 6 15" xfId="47279"/>
    <cellStyle name="Totaal 6 16" xfId="47280"/>
    <cellStyle name="Totaal 6 17" xfId="47281"/>
    <cellStyle name="Totaal 6 18" xfId="47282"/>
    <cellStyle name="Totaal 6 19" xfId="47283"/>
    <cellStyle name="Totaal 6 2" xfId="2404"/>
    <cellStyle name="Totaal 6 2 2" xfId="19140"/>
    <cellStyle name="Totaal 6 2 2 2" xfId="19141"/>
    <cellStyle name="Totaal 6 2 2 2 2" xfId="19142"/>
    <cellStyle name="Totaal 6 2 2 2 2 2" xfId="19143"/>
    <cellStyle name="Totaal 6 2 2 2 3" xfId="19144"/>
    <cellStyle name="Totaal 6 2 2 3" xfId="19145"/>
    <cellStyle name="Totaal 6 2 2 3 2" xfId="19146"/>
    <cellStyle name="Totaal 6 2 2 3 2 2" xfId="19147"/>
    <cellStyle name="Totaal 6 2 2 4" xfId="19148"/>
    <cellStyle name="Totaal 6 2 2 4 2" xfId="19149"/>
    <cellStyle name="Totaal 6 2 3" xfId="19150"/>
    <cellStyle name="Totaal 6 2 3 2" xfId="19151"/>
    <cellStyle name="Totaal 6 2 3 2 2" xfId="19152"/>
    <cellStyle name="Totaal 6 2 3 3" xfId="19153"/>
    <cellStyle name="Totaal 6 2 4" xfId="19154"/>
    <cellStyle name="Totaal 6 2 4 2" xfId="19155"/>
    <cellStyle name="Totaal 6 2 4 2 2" xfId="19156"/>
    <cellStyle name="Totaal 6 2 5" xfId="19157"/>
    <cellStyle name="Totaal 6 2 5 2" xfId="19158"/>
    <cellStyle name="Totaal 6 2 6" xfId="47284"/>
    <cellStyle name="Totaal 6 2 7" xfId="47285"/>
    <cellStyle name="Totaal 6 20" xfId="47286"/>
    <cellStyle name="Totaal 6 21" xfId="48924"/>
    <cellStyle name="Totaal 6 3" xfId="47287"/>
    <cellStyle name="Totaal 6 4" xfId="47288"/>
    <cellStyle name="Totaal 6 5" xfId="47289"/>
    <cellStyle name="Totaal 6 6" xfId="47290"/>
    <cellStyle name="Totaal 6 7" xfId="47291"/>
    <cellStyle name="Totaal 6 8" xfId="47292"/>
    <cellStyle name="Totaal 6 9" xfId="47293"/>
    <cellStyle name="Totaal 7" xfId="1309"/>
    <cellStyle name="Totaal 7 10" xfId="47294"/>
    <cellStyle name="Totaal 7 11" xfId="47295"/>
    <cellStyle name="Totaal 7 12" xfId="47296"/>
    <cellStyle name="Totaal 7 13" xfId="47297"/>
    <cellStyle name="Totaal 7 14" xfId="47298"/>
    <cellStyle name="Totaal 7 15" xfId="47299"/>
    <cellStyle name="Totaal 7 16" xfId="47300"/>
    <cellStyle name="Totaal 7 17" xfId="47301"/>
    <cellStyle name="Totaal 7 18" xfId="47302"/>
    <cellStyle name="Totaal 7 19" xfId="47303"/>
    <cellStyle name="Totaal 7 2" xfId="2405"/>
    <cellStyle name="Totaal 7 2 2" xfId="19159"/>
    <cellStyle name="Totaal 7 2 2 2" xfId="19160"/>
    <cellStyle name="Totaal 7 2 2 2 2" xfId="19161"/>
    <cellStyle name="Totaal 7 2 2 2 2 2" xfId="19162"/>
    <cellStyle name="Totaal 7 2 2 2 3" xfId="19163"/>
    <cellStyle name="Totaal 7 2 2 3" xfId="19164"/>
    <cellStyle name="Totaal 7 2 2 3 2" xfId="19165"/>
    <cellStyle name="Totaal 7 2 2 3 2 2" xfId="19166"/>
    <cellStyle name="Totaal 7 2 2 4" xfId="19167"/>
    <cellStyle name="Totaal 7 2 2 4 2" xfId="19168"/>
    <cellStyle name="Totaal 7 2 3" xfId="19169"/>
    <cellStyle name="Totaal 7 2 3 2" xfId="19170"/>
    <cellStyle name="Totaal 7 2 3 2 2" xfId="19171"/>
    <cellStyle name="Totaal 7 2 3 3" xfId="19172"/>
    <cellStyle name="Totaal 7 2 4" xfId="19173"/>
    <cellStyle name="Totaal 7 2 4 2" xfId="19174"/>
    <cellStyle name="Totaal 7 2 4 2 2" xfId="19175"/>
    <cellStyle name="Totaal 7 2 5" xfId="19176"/>
    <cellStyle name="Totaal 7 2 5 2" xfId="19177"/>
    <cellStyle name="Totaal 7 2 6" xfId="47304"/>
    <cellStyle name="Totaal 7 2 7" xfId="47305"/>
    <cellStyle name="Totaal 7 20" xfId="47306"/>
    <cellStyle name="Totaal 7 21" xfId="48925"/>
    <cellStyle name="Totaal 7 3" xfId="47307"/>
    <cellStyle name="Totaal 7 4" xfId="47308"/>
    <cellStyle name="Totaal 7 5" xfId="47309"/>
    <cellStyle name="Totaal 7 6" xfId="47310"/>
    <cellStyle name="Totaal 7 7" xfId="47311"/>
    <cellStyle name="Totaal 7 8" xfId="47312"/>
    <cellStyle name="Totaal 7 9" xfId="47313"/>
    <cellStyle name="Totaal 8" xfId="1310"/>
    <cellStyle name="Totaal 8 10" xfId="47314"/>
    <cellStyle name="Totaal 8 11" xfId="47315"/>
    <cellStyle name="Totaal 8 12" xfId="47316"/>
    <cellStyle name="Totaal 8 13" xfId="47317"/>
    <cellStyle name="Totaal 8 14" xfId="47318"/>
    <cellStyle name="Totaal 8 15" xfId="47319"/>
    <cellStyle name="Totaal 8 16" xfId="47320"/>
    <cellStyle name="Totaal 8 17" xfId="47321"/>
    <cellStyle name="Totaal 8 18" xfId="47322"/>
    <cellStyle name="Totaal 8 19" xfId="47323"/>
    <cellStyle name="Totaal 8 2" xfId="2406"/>
    <cellStyle name="Totaal 8 2 2" xfId="19178"/>
    <cellStyle name="Totaal 8 2 2 2" xfId="19179"/>
    <cellStyle name="Totaal 8 2 2 2 2" xfId="19180"/>
    <cellStyle name="Totaal 8 2 2 2 2 2" xfId="19181"/>
    <cellStyle name="Totaal 8 2 2 2 3" xfId="19182"/>
    <cellStyle name="Totaal 8 2 2 3" xfId="19183"/>
    <cellStyle name="Totaal 8 2 2 3 2" xfId="19184"/>
    <cellStyle name="Totaal 8 2 2 3 2 2" xfId="19185"/>
    <cellStyle name="Totaal 8 2 2 4" xfId="19186"/>
    <cellStyle name="Totaal 8 2 2 4 2" xfId="19187"/>
    <cellStyle name="Totaal 8 2 3" xfId="19188"/>
    <cellStyle name="Totaal 8 2 3 2" xfId="19189"/>
    <cellStyle name="Totaal 8 2 3 2 2" xfId="19190"/>
    <cellStyle name="Totaal 8 2 3 3" xfId="19191"/>
    <cellStyle name="Totaal 8 2 4" xfId="19192"/>
    <cellStyle name="Totaal 8 2 4 2" xfId="19193"/>
    <cellStyle name="Totaal 8 2 4 2 2" xfId="19194"/>
    <cellStyle name="Totaal 8 2 5" xfId="19195"/>
    <cellStyle name="Totaal 8 2 5 2" xfId="19196"/>
    <cellStyle name="Totaal 8 2 6" xfId="47324"/>
    <cellStyle name="Totaal 8 2 7" xfId="47325"/>
    <cellStyle name="Totaal 8 20" xfId="47326"/>
    <cellStyle name="Totaal 8 21" xfId="48926"/>
    <cellStyle name="Totaal 8 3" xfId="47327"/>
    <cellStyle name="Totaal 8 4" xfId="47328"/>
    <cellStyle name="Totaal 8 5" xfId="47329"/>
    <cellStyle name="Totaal 8 6" xfId="47330"/>
    <cellStyle name="Totaal 8 7" xfId="47331"/>
    <cellStyle name="Totaal 8 8" xfId="47332"/>
    <cellStyle name="Totaal 8 9" xfId="47333"/>
    <cellStyle name="Totaal 9" xfId="1401"/>
    <cellStyle name="Totaal 9 10" xfId="47334"/>
    <cellStyle name="Totaal 9 11" xfId="47335"/>
    <cellStyle name="Totaal 9 12" xfId="47336"/>
    <cellStyle name="Totaal 9 13" xfId="47337"/>
    <cellStyle name="Totaal 9 14" xfId="47338"/>
    <cellStyle name="Totaal 9 15" xfId="47339"/>
    <cellStyle name="Totaal 9 16" xfId="47340"/>
    <cellStyle name="Totaal 9 17" xfId="47341"/>
    <cellStyle name="Totaal 9 18" xfId="47342"/>
    <cellStyle name="Totaal 9 19" xfId="47343"/>
    <cellStyle name="Totaal 9 2" xfId="2407"/>
    <cellStyle name="Totaal 9 2 2" xfId="19197"/>
    <cellStyle name="Totaal 9 2 2 2" xfId="19198"/>
    <cellStyle name="Totaal 9 2 2 2 2" xfId="19199"/>
    <cellStyle name="Totaal 9 2 2 3" xfId="19200"/>
    <cellStyle name="Totaal 9 2 3" xfId="19201"/>
    <cellStyle name="Totaal 9 2 3 2" xfId="19202"/>
    <cellStyle name="Totaal 9 2 3 2 2" xfId="19203"/>
    <cellStyle name="Totaal 9 2 4" xfId="19204"/>
    <cellStyle name="Totaal 9 2 4 2" xfId="19205"/>
    <cellStyle name="Totaal 9 2 5" xfId="47344"/>
    <cellStyle name="Totaal 9 20" xfId="47345"/>
    <cellStyle name="Totaal 9 21" xfId="47346"/>
    <cellStyle name="Totaal 9 22" xfId="47347"/>
    <cellStyle name="Totaal 9 23" xfId="47348"/>
    <cellStyle name="Totaal 9 24" xfId="47349"/>
    <cellStyle name="Totaal 9 25" xfId="47350"/>
    <cellStyle name="Totaal 9 26" xfId="47351"/>
    <cellStyle name="Totaal 9 27" xfId="47352"/>
    <cellStyle name="Totaal 9 28" xfId="48927"/>
    <cellStyle name="Totaal 9 3" xfId="2503"/>
    <cellStyle name="Totaal 9 3 2" xfId="19206"/>
    <cellStyle name="Totaal 9 3 2 2" xfId="19207"/>
    <cellStyle name="Totaal 9 3 2 2 2" xfId="19208"/>
    <cellStyle name="Totaal 9 3 2 3" xfId="19209"/>
    <cellStyle name="Totaal 9 3 3" xfId="19210"/>
    <cellStyle name="Totaal 9 3 3 2" xfId="19211"/>
    <cellStyle name="Totaal 9 3 3 2 2" xfId="19212"/>
    <cellStyle name="Totaal 9 3 4" xfId="19213"/>
    <cellStyle name="Totaal 9 3 4 2" xfId="19214"/>
    <cellStyle name="Totaal 9 4" xfId="19215"/>
    <cellStyle name="Totaal 9 4 2" xfId="19216"/>
    <cellStyle name="Totaal 9 4 2 2" xfId="19217"/>
    <cellStyle name="Totaal 9 4 2 2 2" xfId="19218"/>
    <cellStyle name="Totaal 9 4 2 3" xfId="19219"/>
    <cellStyle name="Totaal 9 4 3" xfId="19220"/>
    <cellStyle name="Totaal 9 4 3 2" xfId="19221"/>
    <cellStyle name="Totaal 9 4 3 2 2" xfId="19222"/>
    <cellStyle name="Totaal 9 4 4" xfId="19223"/>
    <cellStyle name="Totaal 9 4 4 2" xfId="19224"/>
    <cellStyle name="Totaal 9 5" xfId="19225"/>
    <cellStyle name="Totaal 9 5 2" xfId="47353"/>
    <cellStyle name="Totaal 9 6" xfId="19226"/>
    <cellStyle name="Totaal 9 6 2" xfId="19227"/>
    <cellStyle name="Totaal 9 6 2 2" xfId="19228"/>
    <cellStyle name="Totaal 9 6 3" xfId="19229"/>
    <cellStyle name="Totaal 9 7" xfId="19230"/>
    <cellStyle name="Totaal 9 7 2" xfId="19231"/>
    <cellStyle name="Totaal 9 7 2 2" xfId="19232"/>
    <cellStyle name="Totaal 9 8" xfId="19233"/>
    <cellStyle name="Totaal 9 8 2" xfId="19234"/>
    <cellStyle name="Totaal 9 9" xfId="47354"/>
    <cellStyle name="Total 2" xfId="214"/>
    <cellStyle name="Total 2 10" xfId="47355"/>
    <cellStyle name="Total 2 11" xfId="47356"/>
    <cellStyle name="Total 2 12" xfId="47357"/>
    <cellStyle name="Total 2 13" xfId="47358"/>
    <cellStyle name="Total 2 14" xfId="47359"/>
    <cellStyle name="Total 2 15" xfId="47360"/>
    <cellStyle name="Total 2 16" xfId="47361"/>
    <cellStyle name="Total 2 17" xfId="47362"/>
    <cellStyle name="Total 2 18" xfId="47363"/>
    <cellStyle name="Total 2 19" xfId="47364"/>
    <cellStyle name="Total 2 2" xfId="593"/>
    <cellStyle name="Total 2 2 10" xfId="47365"/>
    <cellStyle name="Total 2 2 11" xfId="47366"/>
    <cellStyle name="Total 2 2 12" xfId="47367"/>
    <cellStyle name="Total 2 2 13" xfId="47368"/>
    <cellStyle name="Total 2 2 14" xfId="47369"/>
    <cellStyle name="Total 2 2 15" xfId="47370"/>
    <cellStyle name="Total 2 2 16" xfId="47371"/>
    <cellStyle name="Total 2 2 17" xfId="47372"/>
    <cellStyle name="Total 2 2 18" xfId="47373"/>
    <cellStyle name="Total 2 2 19" xfId="47374"/>
    <cellStyle name="Total 2 2 2" xfId="2408"/>
    <cellStyle name="Total 2 2 2 2" xfId="19235"/>
    <cellStyle name="Total 2 2 2 2 2" xfId="19236"/>
    <cellStyle name="Total 2 2 2 2 2 2" xfId="19237"/>
    <cellStyle name="Total 2 2 2 2 2 2 2" xfId="19238"/>
    <cellStyle name="Total 2 2 2 2 2 3" xfId="19239"/>
    <cellStyle name="Total 2 2 2 2 3" xfId="19240"/>
    <cellStyle name="Total 2 2 2 2 3 2" xfId="19241"/>
    <cellStyle name="Total 2 2 2 2 3 2 2" xfId="19242"/>
    <cellStyle name="Total 2 2 2 2 4" xfId="19243"/>
    <cellStyle name="Total 2 2 2 2 4 2" xfId="19244"/>
    <cellStyle name="Total 2 2 2 3" xfId="19245"/>
    <cellStyle name="Total 2 2 2 3 2" xfId="19246"/>
    <cellStyle name="Total 2 2 2 3 2 2" xfId="19247"/>
    <cellStyle name="Total 2 2 2 3 3" xfId="19248"/>
    <cellStyle name="Total 2 2 2 4" xfId="19249"/>
    <cellStyle name="Total 2 2 2 4 2" xfId="19250"/>
    <cellStyle name="Total 2 2 2 4 2 2" xfId="19251"/>
    <cellStyle name="Total 2 2 2 5" xfId="19252"/>
    <cellStyle name="Total 2 2 2 5 2" xfId="19253"/>
    <cellStyle name="Total 2 2 2 6" xfId="47375"/>
    <cellStyle name="Total 2 2 2 7" xfId="47376"/>
    <cellStyle name="Total 2 2 20" xfId="47377"/>
    <cellStyle name="Total 2 2 21" xfId="47378"/>
    <cellStyle name="Total 2 2 22" xfId="47379"/>
    <cellStyle name="Total 2 2 23" xfId="47380"/>
    <cellStyle name="Total 2 2 24" xfId="47381"/>
    <cellStyle name="Total 2 2 25" xfId="47382"/>
    <cellStyle name="Total 2 2 26" xfId="47383"/>
    <cellStyle name="Total 2 2 27" xfId="48928"/>
    <cellStyle name="Total 2 2 3" xfId="47384"/>
    <cellStyle name="Total 2 2 4" xfId="47385"/>
    <cellStyle name="Total 2 2 5" xfId="47386"/>
    <cellStyle name="Total 2 2 6" xfId="47387"/>
    <cellStyle name="Total 2 2 7" xfId="47388"/>
    <cellStyle name="Total 2 2 8" xfId="47389"/>
    <cellStyle name="Total 2 2 9" xfId="47390"/>
    <cellStyle name="Total 2 20" xfId="47391"/>
    <cellStyle name="Total 2 21" xfId="47392"/>
    <cellStyle name="Total 2 22" xfId="47393"/>
    <cellStyle name="Total 2 23" xfId="47394"/>
    <cellStyle name="Total 2 24" xfId="47395"/>
    <cellStyle name="Total 2 25" xfId="47396"/>
    <cellStyle name="Total 2 26" xfId="47397"/>
    <cellStyle name="Total 2 27" xfId="47398"/>
    <cellStyle name="Total 2 28" xfId="47399"/>
    <cellStyle name="Total 2 29" xfId="47400"/>
    <cellStyle name="Total 2 3" xfId="1311"/>
    <cellStyle name="Total 2 3 10" xfId="47401"/>
    <cellStyle name="Total 2 3 11" xfId="47402"/>
    <cellStyle name="Total 2 3 12" xfId="47403"/>
    <cellStyle name="Total 2 3 13" xfId="47404"/>
    <cellStyle name="Total 2 3 14" xfId="47405"/>
    <cellStyle name="Total 2 3 15" xfId="47406"/>
    <cellStyle name="Total 2 3 16" xfId="47407"/>
    <cellStyle name="Total 2 3 17" xfId="47408"/>
    <cellStyle name="Total 2 3 18" xfId="47409"/>
    <cellStyle name="Total 2 3 19" xfId="47410"/>
    <cellStyle name="Total 2 3 2" xfId="2409"/>
    <cellStyle name="Total 2 3 2 2" xfId="19254"/>
    <cellStyle name="Total 2 3 2 2 2" xfId="19255"/>
    <cellStyle name="Total 2 3 2 2 2 2" xfId="19256"/>
    <cellStyle name="Total 2 3 2 2 2 2 2" xfId="19257"/>
    <cellStyle name="Total 2 3 2 2 2 3" xfId="19258"/>
    <cellStyle name="Total 2 3 2 2 3" xfId="19259"/>
    <cellStyle name="Total 2 3 2 2 3 2" xfId="19260"/>
    <cellStyle name="Total 2 3 2 2 3 2 2" xfId="19261"/>
    <cellStyle name="Total 2 3 2 2 4" xfId="19262"/>
    <cellStyle name="Total 2 3 2 2 4 2" xfId="19263"/>
    <cellStyle name="Total 2 3 2 3" xfId="19264"/>
    <cellStyle name="Total 2 3 2 3 2" xfId="19265"/>
    <cellStyle name="Total 2 3 2 3 2 2" xfId="19266"/>
    <cellStyle name="Total 2 3 2 3 3" xfId="19267"/>
    <cellStyle name="Total 2 3 2 4" xfId="19268"/>
    <cellStyle name="Total 2 3 2 4 2" xfId="19269"/>
    <cellStyle name="Total 2 3 2 4 2 2" xfId="19270"/>
    <cellStyle name="Total 2 3 2 5" xfId="19271"/>
    <cellStyle name="Total 2 3 2 5 2" xfId="19272"/>
    <cellStyle name="Total 2 3 2 6" xfId="47411"/>
    <cellStyle name="Total 2 3 2 7" xfId="47412"/>
    <cellStyle name="Total 2 3 20" xfId="47413"/>
    <cellStyle name="Total 2 3 21" xfId="47414"/>
    <cellStyle name="Total 2 3 22" xfId="47415"/>
    <cellStyle name="Total 2 3 23" xfId="47416"/>
    <cellStyle name="Total 2 3 24" xfId="47417"/>
    <cellStyle name="Total 2 3 25" xfId="47418"/>
    <cellStyle name="Total 2 3 26" xfId="47419"/>
    <cellStyle name="Total 2 3 27" xfId="48929"/>
    <cellStyle name="Total 2 3 3" xfId="47420"/>
    <cellStyle name="Total 2 3 4" xfId="47421"/>
    <cellStyle name="Total 2 3 5" xfId="47422"/>
    <cellStyle name="Total 2 3 6" xfId="47423"/>
    <cellStyle name="Total 2 3 7" xfId="47424"/>
    <cellStyle name="Total 2 3 8" xfId="47425"/>
    <cellStyle name="Total 2 3 9" xfId="47426"/>
    <cellStyle name="Total 2 30" xfId="47427"/>
    <cellStyle name="Total 2 31" xfId="47428"/>
    <cellStyle name="Total 2 32" xfId="47429"/>
    <cellStyle name="Total 2 33" xfId="48930"/>
    <cellStyle name="Total 2 4" xfId="1312"/>
    <cellStyle name="Total 2 4 10" xfId="47430"/>
    <cellStyle name="Total 2 4 11" xfId="47431"/>
    <cellStyle name="Total 2 4 12" xfId="47432"/>
    <cellStyle name="Total 2 4 13" xfId="47433"/>
    <cellStyle name="Total 2 4 14" xfId="47434"/>
    <cellStyle name="Total 2 4 15" xfId="47435"/>
    <cellStyle name="Total 2 4 16" xfId="47436"/>
    <cellStyle name="Total 2 4 17" xfId="47437"/>
    <cellStyle name="Total 2 4 18" xfId="47438"/>
    <cellStyle name="Total 2 4 19" xfId="47439"/>
    <cellStyle name="Total 2 4 2" xfId="2410"/>
    <cellStyle name="Total 2 4 2 2" xfId="19273"/>
    <cellStyle name="Total 2 4 2 2 2" xfId="19274"/>
    <cellStyle name="Total 2 4 2 2 2 2" xfId="19275"/>
    <cellStyle name="Total 2 4 2 2 2 2 2" xfId="19276"/>
    <cellStyle name="Total 2 4 2 2 2 3" xfId="19277"/>
    <cellStyle name="Total 2 4 2 2 3" xfId="19278"/>
    <cellStyle name="Total 2 4 2 2 3 2" xfId="19279"/>
    <cellStyle name="Total 2 4 2 2 3 2 2" xfId="19280"/>
    <cellStyle name="Total 2 4 2 2 4" xfId="19281"/>
    <cellStyle name="Total 2 4 2 2 4 2" xfId="19282"/>
    <cellStyle name="Total 2 4 2 3" xfId="19283"/>
    <cellStyle name="Total 2 4 2 3 2" xfId="19284"/>
    <cellStyle name="Total 2 4 2 3 2 2" xfId="19285"/>
    <cellStyle name="Total 2 4 2 3 3" xfId="19286"/>
    <cellStyle name="Total 2 4 2 4" xfId="19287"/>
    <cellStyle name="Total 2 4 2 4 2" xfId="19288"/>
    <cellStyle name="Total 2 4 2 4 2 2" xfId="19289"/>
    <cellStyle name="Total 2 4 2 5" xfId="19290"/>
    <cellStyle name="Total 2 4 2 5 2" xfId="19291"/>
    <cellStyle name="Total 2 4 2 6" xfId="47440"/>
    <cellStyle name="Total 2 4 2 7" xfId="47441"/>
    <cellStyle name="Total 2 4 20" xfId="47442"/>
    <cellStyle name="Total 2 4 21" xfId="47443"/>
    <cellStyle name="Total 2 4 22" xfId="47444"/>
    <cellStyle name="Total 2 4 23" xfId="47445"/>
    <cellStyle name="Total 2 4 24" xfId="47446"/>
    <cellStyle name="Total 2 4 25" xfId="47447"/>
    <cellStyle name="Total 2 4 26" xfId="47448"/>
    <cellStyle name="Total 2 4 27" xfId="48931"/>
    <cellStyle name="Total 2 4 3" xfId="47449"/>
    <cellStyle name="Total 2 4 4" xfId="47450"/>
    <cellStyle name="Total 2 4 5" xfId="47451"/>
    <cellStyle name="Total 2 4 6" xfId="47452"/>
    <cellStyle name="Total 2 4 7" xfId="47453"/>
    <cellStyle name="Total 2 4 8" xfId="47454"/>
    <cellStyle name="Total 2 4 9" xfId="47455"/>
    <cellStyle name="Total 2 5" xfId="1313"/>
    <cellStyle name="Total 2 5 10" xfId="47456"/>
    <cellStyle name="Total 2 5 11" xfId="47457"/>
    <cellStyle name="Total 2 5 12" xfId="47458"/>
    <cellStyle name="Total 2 5 13" xfId="47459"/>
    <cellStyle name="Total 2 5 14" xfId="47460"/>
    <cellStyle name="Total 2 5 15" xfId="47461"/>
    <cellStyle name="Total 2 5 16" xfId="47462"/>
    <cellStyle name="Total 2 5 17" xfId="47463"/>
    <cellStyle name="Total 2 5 18" xfId="47464"/>
    <cellStyle name="Total 2 5 19" xfId="47465"/>
    <cellStyle name="Total 2 5 2" xfId="2411"/>
    <cellStyle name="Total 2 5 2 2" xfId="19292"/>
    <cellStyle name="Total 2 5 2 2 2" xfId="19293"/>
    <cellStyle name="Total 2 5 2 2 2 2" xfId="19294"/>
    <cellStyle name="Total 2 5 2 2 2 2 2" xfId="19295"/>
    <cellStyle name="Total 2 5 2 2 2 3" xfId="19296"/>
    <cellStyle name="Total 2 5 2 2 3" xfId="19297"/>
    <cellStyle name="Total 2 5 2 2 3 2" xfId="19298"/>
    <cellStyle name="Total 2 5 2 2 3 2 2" xfId="19299"/>
    <cellStyle name="Total 2 5 2 2 4" xfId="19300"/>
    <cellStyle name="Total 2 5 2 2 4 2" xfId="19301"/>
    <cellStyle name="Total 2 5 2 3" xfId="19302"/>
    <cellStyle name="Total 2 5 2 3 2" xfId="19303"/>
    <cellStyle name="Total 2 5 2 3 2 2" xfId="19304"/>
    <cellStyle name="Total 2 5 2 3 3" xfId="19305"/>
    <cellStyle name="Total 2 5 2 4" xfId="19306"/>
    <cellStyle name="Total 2 5 2 4 2" xfId="19307"/>
    <cellStyle name="Total 2 5 2 4 2 2" xfId="19308"/>
    <cellStyle name="Total 2 5 2 5" xfId="19309"/>
    <cellStyle name="Total 2 5 2 5 2" xfId="19310"/>
    <cellStyle name="Total 2 5 2 6" xfId="47466"/>
    <cellStyle name="Total 2 5 2 7" xfId="47467"/>
    <cellStyle name="Total 2 5 20" xfId="47468"/>
    <cellStyle name="Total 2 5 21" xfId="47469"/>
    <cellStyle name="Total 2 5 22" xfId="47470"/>
    <cellStyle name="Total 2 5 23" xfId="47471"/>
    <cellStyle name="Total 2 5 24" xfId="47472"/>
    <cellStyle name="Total 2 5 25" xfId="47473"/>
    <cellStyle name="Total 2 5 26" xfId="47474"/>
    <cellStyle name="Total 2 5 27" xfId="48932"/>
    <cellStyle name="Total 2 5 3" xfId="47475"/>
    <cellStyle name="Total 2 5 4" xfId="47476"/>
    <cellStyle name="Total 2 5 5" xfId="47477"/>
    <cellStyle name="Total 2 5 6" xfId="47478"/>
    <cellStyle name="Total 2 5 7" xfId="47479"/>
    <cellStyle name="Total 2 5 8" xfId="47480"/>
    <cellStyle name="Total 2 5 9" xfId="47481"/>
    <cellStyle name="Total 2 6" xfId="1314"/>
    <cellStyle name="Total 2 6 10" xfId="47482"/>
    <cellStyle name="Total 2 6 11" xfId="47483"/>
    <cellStyle name="Total 2 6 12" xfId="47484"/>
    <cellStyle name="Total 2 6 13" xfId="47485"/>
    <cellStyle name="Total 2 6 14" xfId="47486"/>
    <cellStyle name="Total 2 6 15" xfId="47487"/>
    <cellStyle name="Total 2 6 16" xfId="47488"/>
    <cellStyle name="Total 2 6 17" xfId="47489"/>
    <cellStyle name="Total 2 6 18" xfId="47490"/>
    <cellStyle name="Total 2 6 19" xfId="47491"/>
    <cellStyle name="Total 2 6 2" xfId="2412"/>
    <cellStyle name="Total 2 6 2 2" xfId="19311"/>
    <cellStyle name="Total 2 6 2 2 2" xfId="19312"/>
    <cellStyle name="Total 2 6 2 2 2 2" xfId="19313"/>
    <cellStyle name="Total 2 6 2 2 2 2 2" xfId="19314"/>
    <cellStyle name="Total 2 6 2 2 2 3" xfId="19315"/>
    <cellStyle name="Total 2 6 2 2 3" xfId="19316"/>
    <cellStyle name="Total 2 6 2 2 3 2" xfId="19317"/>
    <cellStyle name="Total 2 6 2 2 3 2 2" xfId="19318"/>
    <cellStyle name="Total 2 6 2 2 4" xfId="19319"/>
    <cellStyle name="Total 2 6 2 2 4 2" xfId="19320"/>
    <cellStyle name="Total 2 6 2 3" xfId="19321"/>
    <cellStyle name="Total 2 6 2 3 2" xfId="19322"/>
    <cellStyle name="Total 2 6 2 3 2 2" xfId="19323"/>
    <cellStyle name="Total 2 6 2 3 3" xfId="19324"/>
    <cellStyle name="Total 2 6 2 4" xfId="19325"/>
    <cellStyle name="Total 2 6 2 4 2" xfId="19326"/>
    <cellStyle name="Total 2 6 2 4 2 2" xfId="19327"/>
    <cellStyle name="Total 2 6 2 5" xfId="19328"/>
    <cellStyle name="Total 2 6 2 5 2" xfId="19329"/>
    <cellStyle name="Total 2 6 2 6" xfId="47492"/>
    <cellStyle name="Total 2 6 2 7" xfId="47493"/>
    <cellStyle name="Total 2 6 20" xfId="47494"/>
    <cellStyle name="Total 2 6 21" xfId="47495"/>
    <cellStyle name="Total 2 6 22" xfId="47496"/>
    <cellStyle name="Total 2 6 23" xfId="47497"/>
    <cellStyle name="Total 2 6 24" xfId="47498"/>
    <cellStyle name="Total 2 6 25" xfId="47499"/>
    <cellStyle name="Total 2 6 26" xfId="47500"/>
    <cellStyle name="Total 2 6 27" xfId="48933"/>
    <cellStyle name="Total 2 6 3" xfId="47501"/>
    <cellStyle name="Total 2 6 4" xfId="47502"/>
    <cellStyle name="Total 2 6 5" xfId="47503"/>
    <cellStyle name="Total 2 6 6" xfId="47504"/>
    <cellStyle name="Total 2 6 7" xfId="47505"/>
    <cellStyle name="Total 2 6 8" xfId="47506"/>
    <cellStyle name="Total 2 6 9" xfId="47507"/>
    <cellStyle name="Total 2 7" xfId="2413"/>
    <cellStyle name="Total 2 7 10" xfId="47508"/>
    <cellStyle name="Total 2 7 11" xfId="47509"/>
    <cellStyle name="Total 2 7 12" xfId="47510"/>
    <cellStyle name="Total 2 7 13" xfId="47511"/>
    <cellStyle name="Total 2 7 14" xfId="47512"/>
    <cellStyle name="Total 2 7 15" xfId="47513"/>
    <cellStyle name="Total 2 7 16" xfId="47514"/>
    <cellStyle name="Total 2 7 17" xfId="47515"/>
    <cellStyle name="Total 2 7 18" xfId="47516"/>
    <cellStyle name="Total 2 7 19" xfId="47517"/>
    <cellStyle name="Total 2 7 2" xfId="19330"/>
    <cellStyle name="Total 2 7 2 2" xfId="19331"/>
    <cellStyle name="Total 2 7 2 2 2" xfId="19332"/>
    <cellStyle name="Total 2 7 2 2 2 2" xfId="19333"/>
    <cellStyle name="Total 2 7 2 2 3" xfId="19334"/>
    <cellStyle name="Total 2 7 2 3" xfId="19335"/>
    <cellStyle name="Total 2 7 2 3 2" xfId="19336"/>
    <cellStyle name="Total 2 7 2 3 2 2" xfId="19337"/>
    <cellStyle name="Total 2 7 2 4" xfId="19338"/>
    <cellStyle name="Total 2 7 2 4 2" xfId="19339"/>
    <cellStyle name="Total 2 7 20" xfId="47518"/>
    <cellStyle name="Total 2 7 21" xfId="48934"/>
    <cellStyle name="Total 2 7 3" xfId="19340"/>
    <cellStyle name="Total 2 7 3 2" xfId="19341"/>
    <cellStyle name="Total 2 7 3 2 2" xfId="19342"/>
    <cellStyle name="Total 2 7 3 3" xfId="19343"/>
    <cellStyle name="Total 2 7 4" xfId="19344"/>
    <cellStyle name="Total 2 7 4 2" xfId="19345"/>
    <cellStyle name="Total 2 7 4 2 2" xfId="19346"/>
    <cellStyle name="Total 2 7 5" xfId="19347"/>
    <cellStyle name="Total 2 7 5 2" xfId="19348"/>
    <cellStyle name="Total 2 7 6" xfId="47519"/>
    <cellStyle name="Total 2 7 7" xfId="47520"/>
    <cellStyle name="Total 2 7 8" xfId="47521"/>
    <cellStyle name="Total 2 7 9" xfId="47522"/>
    <cellStyle name="Total 2 8" xfId="47523"/>
    <cellStyle name="Total 2 9" xfId="47524"/>
    <cellStyle name="Total 3" xfId="1315"/>
    <cellStyle name="Total 3 10" xfId="47525"/>
    <cellStyle name="Total 3 11" xfId="47526"/>
    <cellStyle name="Total 3 12" xfId="47527"/>
    <cellStyle name="Total 3 13" xfId="47528"/>
    <cellStyle name="Total 3 14" xfId="47529"/>
    <cellStyle name="Total 3 15" xfId="47530"/>
    <cellStyle name="Total 3 16" xfId="47531"/>
    <cellStyle name="Total 3 17" xfId="47532"/>
    <cellStyle name="Total 3 18" xfId="47533"/>
    <cellStyle name="Total 3 19" xfId="47534"/>
    <cellStyle name="Total 3 2" xfId="2414"/>
    <cellStyle name="Total 3 2 2" xfId="19349"/>
    <cellStyle name="Total 3 2 2 2" xfId="19350"/>
    <cellStyle name="Total 3 2 2 2 2" xfId="19351"/>
    <cellStyle name="Total 3 2 2 2 2 2" xfId="19352"/>
    <cellStyle name="Total 3 2 2 2 3" xfId="19353"/>
    <cellStyle name="Total 3 2 2 3" xfId="19354"/>
    <cellStyle name="Total 3 2 2 3 2" xfId="19355"/>
    <cellStyle name="Total 3 2 2 3 2 2" xfId="19356"/>
    <cellStyle name="Total 3 2 2 4" xfId="19357"/>
    <cellStyle name="Total 3 2 2 4 2" xfId="19358"/>
    <cellStyle name="Total 3 2 3" xfId="19359"/>
    <cellStyle name="Total 3 2 3 2" xfId="19360"/>
    <cellStyle name="Total 3 2 3 2 2" xfId="19361"/>
    <cellStyle name="Total 3 2 3 3" xfId="19362"/>
    <cellStyle name="Total 3 2 4" xfId="19363"/>
    <cellStyle name="Total 3 2 4 2" xfId="19364"/>
    <cellStyle name="Total 3 2 4 2 2" xfId="19365"/>
    <cellStyle name="Total 3 2 5" xfId="19366"/>
    <cellStyle name="Total 3 2 5 2" xfId="19367"/>
    <cellStyle name="Total 3 2 6" xfId="47535"/>
    <cellStyle name="Total 3 2 7" xfId="47536"/>
    <cellStyle name="Total 3 20" xfId="47537"/>
    <cellStyle name="Total 3 21" xfId="47538"/>
    <cellStyle name="Total 3 22" xfId="47539"/>
    <cellStyle name="Total 3 23" xfId="47540"/>
    <cellStyle name="Total 3 24" xfId="47541"/>
    <cellStyle name="Total 3 25" xfId="47542"/>
    <cellStyle name="Total 3 26" xfId="47543"/>
    <cellStyle name="Total 3 27" xfId="48935"/>
    <cellStyle name="Total 3 3" xfId="47544"/>
    <cellStyle name="Total 3 4" xfId="47545"/>
    <cellStyle name="Total 3 5" xfId="47546"/>
    <cellStyle name="Total 3 6" xfId="47547"/>
    <cellStyle name="Total 3 7" xfId="47548"/>
    <cellStyle name="Total 3 8" xfId="47549"/>
    <cellStyle name="Total 3 9" xfId="47550"/>
    <cellStyle name="Total 4" xfId="1316"/>
    <cellStyle name="Total 4 10" xfId="47551"/>
    <cellStyle name="Total 4 11" xfId="47552"/>
    <cellStyle name="Total 4 12" xfId="47553"/>
    <cellStyle name="Total 4 13" xfId="47554"/>
    <cellStyle name="Total 4 14" xfId="47555"/>
    <cellStyle name="Total 4 15" xfId="47556"/>
    <cellStyle name="Total 4 16" xfId="47557"/>
    <cellStyle name="Total 4 17" xfId="47558"/>
    <cellStyle name="Total 4 18" xfId="47559"/>
    <cellStyle name="Total 4 19" xfId="47560"/>
    <cellStyle name="Total 4 2" xfId="2415"/>
    <cellStyle name="Total 4 2 2" xfId="19368"/>
    <cellStyle name="Total 4 2 2 2" xfId="19369"/>
    <cellStyle name="Total 4 2 2 2 2" xfId="19370"/>
    <cellStyle name="Total 4 2 2 2 2 2" xfId="19371"/>
    <cellStyle name="Total 4 2 2 2 3" xfId="19372"/>
    <cellStyle name="Total 4 2 2 3" xfId="19373"/>
    <cellStyle name="Total 4 2 2 3 2" xfId="19374"/>
    <cellStyle name="Total 4 2 2 3 2 2" xfId="19375"/>
    <cellStyle name="Total 4 2 2 4" xfId="19376"/>
    <cellStyle name="Total 4 2 2 4 2" xfId="19377"/>
    <cellStyle name="Total 4 2 3" xfId="19378"/>
    <cellStyle name="Total 4 2 3 2" xfId="19379"/>
    <cellStyle name="Total 4 2 3 2 2" xfId="19380"/>
    <cellStyle name="Total 4 2 3 3" xfId="19381"/>
    <cellStyle name="Total 4 2 4" xfId="19382"/>
    <cellStyle name="Total 4 2 4 2" xfId="19383"/>
    <cellStyle name="Total 4 2 4 2 2" xfId="19384"/>
    <cellStyle name="Total 4 2 5" xfId="19385"/>
    <cellStyle name="Total 4 2 5 2" xfId="19386"/>
    <cellStyle name="Total 4 2 6" xfId="47561"/>
    <cellStyle name="Total 4 2 7" xfId="47562"/>
    <cellStyle name="Total 4 20" xfId="47563"/>
    <cellStyle name="Total 4 21" xfId="47564"/>
    <cellStyle name="Total 4 22" xfId="47565"/>
    <cellStyle name="Total 4 23" xfId="47566"/>
    <cellStyle name="Total 4 24" xfId="47567"/>
    <cellStyle name="Total 4 25" xfId="47568"/>
    <cellStyle name="Total 4 26" xfId="47569"/>
    <cellStyle name="Total 4 27" xfId="48936"/>
    <cellStyle name="Total 4 3" xfId="47570"/>
    <cellStyle name="Total 4 4" xfId="47571"/>
    <cellStyle name="Total 4 5" xfId="47572"/>
    <cellStyle name="Total 4 6" xfId="47573"/>
    <cellStyle name="Total 4 7" xfId="47574"/>
    <cellStyle name="Total 4 8" xfId="47575"/>
    <cellStyle name="Total 4 9" xfId="47576"/>
    <cellStyle name="Total 5" xfId="1317"/>
    <cellStyle name="Total 5 10" xfId="47577"/>
    <cellStyle name="Total 5 11" xfId="47578"/>
    <cellStyle name="Total 5 12" xfId="47579"/>
    <cellStyle name="Total 5 13" xfId="47580"/>
    <cellStyle name="Total 5 14" xfId="47581"/>
    <cellStyle name="Total 5 15" xfId="47582"/>
    <cellStyle name="Total 5 16" xfId="47583"/>
    <cellStyle name="Total 5 17" xfId="47584"/>
    <cellStyle name="Total 5 18" xfId="47585"/>
    <cellStyle name="Total 5 19" xfId="47586"/>
    <cellStyle name="Total 5 2" xfId="2416"/>
    <cellStyle name="Total 5 2 2" xfId="19387"/>
    <cellStyle name="Total 5 2 2 2" xfId="19388"/>
    <cellStyle name="Total 5 2 2 2 2" xfId="19389"/>
    <cellStyle name="Total 5 2 2 2 2 2" xfId="19390"/>
    <cellStyle name="Total 5 2 2 2 3" xfId="19391"/>
    <cellStyle name="Total 5 2 2 3" xfId="19392"/>
    <cellStyle name="Total 5 2 2 3 2" xfId="19393"/>
    <cellStyle name="Total 5 2 2 3 2 2" xfId="19394"/>
    <cellStyle name="Total 5 2 2 4" xfId="19395"/>
    <cellStyle name="Total 5 2 2 4 2" xfId="19396"/>
    <cellStyle name="Total 5 2 3" xfId="19397"/>
    <cellStyle name="Total 5 2 3 2" xfId="19398"/>
    <cellStyle name="Total 5 2 3 2 2" xfId="19399"/>
    <cellStyle name="Total 5 2 3 3" xfId="19400"/>
    <cellStyle name="Total 5 2 4" xfId="19401"/>
    <cellStyle name="Total 5 2 4 2" xfId="19402"/>
    <cellStyle name="Total 5 2 4 2 2" xfId="19403"/>
    <cellStyle name="Total 5 2 5" xfId="19404"/>
    <cellStyle name="Total 5 2 5 2" xfId="19405"/>
    <cellStyle name="Total 5 2 6" xfId="47587"/>
    <cellStyle name="Total 5 2 7" xfId="47588"/>
    <cellStyle name="Total 5 20" xfId="47589"/>
    <cellStyle name="Total 5 21" xfId="47590"/>
    <cellStyle name="Total 5 22" xfId="47591"/>
    <cellStyle name="Total 5 23" xfId="47592"/>
    <cellStyle name="Total 5 24" xfId="47593"/>
    <cellStyle name="Total 5 25" xfId="47594"/>
    <cellStyle name="Total 5 26" xfId="47595"/>
    <cellStyle name="Total 5 27" xfId="48937"/>
    <cellStyle name="Total 5 3" xfId="47596"/>
    <cellStyle name="Total 5 4" xfId="47597"/>
    <cellStyle name="Total 5 5" xfId="47598"/>
    <cellStyle name="Total 5 6" xfId="47599"/>
    <cellStyle name="Total 5 7" xfId="47600"/>
    <cellStyle name="Total 5 8" xfId="47601"/>
    <cellStyle name="Total 5 9" xfId="47602"/>
    <cellStyle name="Total 6" xfId="1318"/>
    <cellStyle name="Total 6 10" xfId="47603"/>
    <cellStyle name="Total 6 11" xfId="47604"/>
    <cellStyle name="Total 6 12" xfId="47605"/>
    <cellStyle name="Total 6 13" xfId="47606"/>
    <cellStyle name="Total 6 14" xfId="47607"/>
    <cellStyle name="Total 6 15" xfId="47608"/>
    <cellStyle name="Total 6 16" xfId="47609"/>
    <cellStyle name="Total 6 17" xfId="47610"/>
    <cellStyle name="Total 6 18" xfId="47611"/>
    <cellStyle name="Total 6 19" xfId="47612"/>
    <cellStyle name="Total 6 2" xfId="2417"/>
    <cellStyle name="Total 6 2 2" xfId="19406"/>
    <cellStyle name="Total 6 2 2 2" xfId="19407"/>
    <cellStyle name="Total 6 2 2 2 2" xfId="19408"/>
    <cellStyle name="Total 6 2 2 2 2 2" xfId="19409"/>
    <cellStyle name="Total 6 2 2 2 3" xfId="19410"/>
    <cellStyle name="Total 6 2 2 3" xfId="19411"/>
    <cellStyle name="Total 6 2 2 3 2" xfId="19412"/>
    <cellStyle name="Total 6 2 2 3 2 2" xfId="19413"/>
    <cellStyle name="Total 6 2 2 4" xfId="19414"/>
    <cellStyle name="Total 6 2 2 4 2" xfId="19415"/>
    <cellStyle name="Total 6 2 3" xfId="19416"/>
    <cellStyle name="Total 6 2 3 2" xfId="19417"/>
    <cellStyle name="Total 6 2 3 2 2" xfId="19418"/>
    <cellStyle name="Total 6 2 3 3" xfId="19419"/>
    <cellStyle name="Total 6 2 4" xfId="19420"/>
    <cellStyle name="Total 6 2 4 2" xfId="19421"/>
    <cellStyle name="Total 6 2 4 2 2" xfId="19422"/>
    <cellStyle name="Total 6 2 5" xfId="19423"/>
    <cellStyle name="Total 6 2 5 2" xfId="19424"/>
    <cellStyle name="Total 6 2 6" xfId="47613"/>
    <cellStyle name="Total 6 2 7" xfId="47614"/>
    <cellStyle name="Total 6 20" xfId="47615"/>
    <cellStyle name="Total 6 21" xfId="47616"/>
    <cellStyle name="Total 6 22" xfId="47617"/>
    <cellStyle name="Total 6 23" xfId="47618"/>
    <cellStyle name="Total 6 24" xfId="47619"/>
    <cellStyle name="Total 6 25" xfId="47620"/>
    <cellStyle name="Total 6 26" xfId="47621"/>
    <cellStyle name="Total 6 27" xfId="48938"/>
    <cellStyle name="Total 6 3" xfId="47622"/>
    <cellStyle name="Total 6 4" xfId="47623"/>
    <cellStyle name="Total 6 5" xfId="47624"/>
    <cellStyle name="Total 6 6" xfId="47625"/>
    <cellStyle name="Total 6 7" xfId="47626"/>
    <cellStyle name="Total 6 8" xfId="47627"/>
    <cellStyle name="Total 6 9" xfId="47628"/>
    <cellStyle name="Total 7" xfId="1319"/>
    <cellStyle name="Total 7 10" xfId="47629"/>
    <cellStyle name="Total 7 11" xfId="47630"/>
    <cellStyle name="Total 7 12" xfId="47631"/>
    <cellStyle name="Total 7 13" xfId="47632"/>
    <cellStyle name="Total 7 14" xfId="47633"/>
    <cellStyle name="Total 7 15" xfId="47634"/>
    <cellStyle name="Total 7 16" xfId="47635"/>
    <cellStyle name="Total 7 17" xfId="47636"/>
    <cellStyle name="Total 7 18" xfId="47637"/>
    <cellStyle name="Total 7 19" xfId="47638"/>
    <cellStyle name="Total 7 2" xfId="2418"/>
    <cellStyle name="Total 7 2 2" xfId="19425"/>
    <cellStyle name="Total 7 2 2 2" xfId="19426"/>
    <cellStyle name="Total 7 2 2 2 2" xfId="19427"/>
    <cellStyle name="Total 7 2 2 2 2 2" xfId="19428"/>
    <cellStyle name="Total 7 2 2 2 3" xfId="19429"/>
    <cellStyle name="Total 7 2 2 3" xfId="19430"/>
    <cellStyle name="Total 7 2 2 3 2" xfId="19431"/>
    <cellStyle name="Total 7 2 2 3 2 2" xfId="19432"/>
    <cellStyle name="Total 7 2 2 4" xfId="19433"/>
    <cellStyle name="Total 7 2 2 4 2" xfId="19434"/>
    <cellStyle name="Total 7 2 3" xfId="19435"/>
    <cellStyle name="Total 7 2 3 2" xfId="19436"/>
    <cellStyle name="Total 7 2 3 2 2" xfId="19437"/>
    <cellStyle name="Total 7 2 3 3" xfId="19438"/>
    <cellStyle name="Total 7 2 4" xfId="19439"/>
    <cellStyle name="Total 7 2 4 2" xfId="19440"/>
    <cellStyle name="Total 7 2 4 2 2" xfId="19441"/>
    <cellStyle name="Total 7 2 5" xfId="19442"/>
    <cellStyle name="Total 7 2 5 2" xfId="19443"/>
    <cellStyle name="Total 7 2 6" xfId="47639"/>
    <cellStyle name="Total 7 2 7" xfId="47640"/>
    <cellStyle name="Total 7 20" xfId="47641"/>
    <cellStyle name="Total 7 21" xfId="47642"/>
    <cellStyle name="Total 7 22" xfId="47643"/>
    <cellStyle name="Total 7 23" xfId="47644"/>
    <cellStyle name="Total 7 24" xfId="47645"/>
    <cellStyle name="Total 7 25" xfId="47646"/>
    <cellStyle name="Total 7 26" xfId="47647"/>
    <cellStyle name="Total 7 27" xfId="48939"/>
    <cellStyle name="Total 7 3" xfId="47648"/>
    <cellStyle name="Total 7 4" xfId="47649"/>
    <cellStyle name="Total 7 5" xfId="47650"/>
    <cellStyle name="Total 7 6" xfId="47651"/>
    <cellStyle name="Total 7 7" xfId="47652"/>
    <cellStyle name="Total 7 8" xfId="47653"/>
    <cellStyle name="Total 7 9" xfId="47654"/>
    <cellStyle name="Total 8" xfId="2419"/>
    <cellStyle name="Total 8 2" xfId="19444"/>
    <cellStyle name="Total 8 2 2" xfId="19445"/>
    <cellStyle name="Total 8 2 2 2" xfId="19446"/>
    <cellStyle name="Total 8 2 3" xfId="19447"/>
    <cellStyle name="Total 8 3" xfId="19448"/>
    <cellStyle name="Total 8 3 2" xfId="19449"/>
    <cellStyle name="Total 8 3 2 2" xfId="19450"/>
    <cellStyle name="Total 8 4" xfId="19451"/>
    <cellStyle name="Total 8 4 2" xfId="19452"/>
    <cellStyle name="TransVal" xfId="47655"/>
    <cellStyle name="twodecplace" xfId="47656"/>
    <cellStyle name="u" xfId="47657"/>
    <cellStyle name="Überschrift" xfId="215"/>
    <cellStyle name="Überschrift 1" xfId="216"/>
    <cellStyle name="Überschrift 2" xfId="217"/>
    <cellStyle name="Überschrift 3" xfId="218"/>
    <cellStyle name="Überschrift 4" xfId="219"/>
    <cellStyle name="Uitvoer 2" xfId="455"/>
    <cellStyle name="Uitvoer 2 10" xfId="47658"/>
    <cellStyle name="Uitvoer 2 11" xfId="47659"/>
    <cellStyle name="Uitvoer 2 12" xfId="47660"/>
    <cellStyle name="Uitvoer 2 13" xfId="47661"/>
    <cellStyle name="Uitvoer 2 14" xfId="47662"/>
    <cellStyle name="Uitvoer 2 15" xfId="47663"/>
    <cellStyle name="Uitvoer 2 16" xfId="47664"/>
    <cellStyle name="Uitvoer 2 17" xfId="47665"/>
    <cellStyle name="Uitvoer 2 18" xfId="47666"/>
    <cellStyle name="Uitvoer 2 19" xfId="47667"/>
    <cellStyle name="Uitvoer 2 2" xfId="594"/>
    <cellStyle name="Uitvoer 2 2 10" xfId="47668"/>
    <cellStyle name="Uitvoer 2 2 11" xfId="47669"/>
    <cellStyle name="Uitvoer 2 2 12" xfId="47670"/>
    <cellStyle name="Uitvoer 2 2 13" xfId="47671"/>
    <cellStyle name="Uitvoer 2 2 14" xfId="47672"/>
    <cellStyle name="Uitvoer 2 2 15" xfId="47673"/>
    <cellStyle name="Uitvoer 2 2 16" xfId="47674"/>
    <cellStyle name="Uitvoer 2 2 17" xfId="47675"/>
    <cellStyle name="Uitvoer 2 2 18" xfId="47676"/>
    <cellStyle name="Uitvoer 2 2 19" xfId="47677"/>
    <cellStyle name="Uitvoer 2 2 2" xfId="2420"/>
    <cellStyle name="Uitvoer 2 2 2 2" xfId="19453"/>
    <cellStyle name="Uitvoer 2 2 2 2 2" xfId="19454"/>
    <cellStyle name="Uitvoer 2 2 2 2 2 2" xfId="19455"/>
    <cellStyle name="Uitvoer 2 2 2 2 2 2 2" xfId="19456"/>
    <cellStyle name="Uitvoer 2 2 2 2 2 3" xfId="19457"/>
    <cellStyle name="Uitvoer 2 2 2 2 3" xfId="19458"/>
    <cellStyle name="Uitvoer 2 2 2 2 3 2" xfId="19459"/>
    <cellStyle name="Uitvoer 2 2 2 2 3 2 2" xfId="19460"/>
    <cellStyle name="Uitvoer 2 2 2 2 4" xfId="19461"/>
    <cellStyle name="Uitvoer 2 2 2 2 4 2" xfId="19462"/>
    <cellStyle name="Uitvoer 2 2 2 3" xfId="19463"/>
    <cellStyle name="Uitvoer 2 2 2 3 2" xfId="19464"/>
    <cellStyle name="Uitvoer 2 2 2 3 2 2" xfId="19465"/>
    <cellStyle name="Uitvoer 2 2 2 3 3" xfId="19466"/>
    <cellStyle name="Uitvoer 2 2 2 4" xfId="19467"/>
    <cellStyle name="Uitvoer 2 2 2 4 2" xfId="19468"/>
    <cellStyle name="Uitvoer 2 2 2 4 2 2" xfId="19469"/>
    <cellStyle name="Uitvoer 2 2 2 5" xfId="19470"/>
    <cellStyle name="Uitvoer 2 2 2 5 2" xfId="19471"/>
    <cellStyle name="Uitvoer 2 2 2 6" xfId="47678"/>
    <cellStyle name="Uitvoer 2 2 2 7" xfId="47679"/>
    <cellStyle name="Uitvoer 2 2 20" xfId="47680"/>
    <cellStyle name="Uitvoer 2 2 21" xfId="47681"/>
    <cellStyle name="Uitvoer 2 2 22" xfId="47682"/>
    <cellStyle name="Uitvoer 2 2 23" xfId="47683"/>
    <cellStyle name="Uitvoer 2 2 24" xfId="47684"/>
    <cellStyle name="Uitvoer 2 2 25" xfId="47685"/>
    <cellStyle name="Uitvoer 2 2 26" xfId="47686"/>
    <cellStyle name="Uitvoer 2 2 27" xfId="48940"/>
    <cellStyle name="Uitvoer 2 2 3" xfId="47687"/>
    <cellStyle name="Uitvoer 2 2 4" xfId="47688"/>
    <cellStyle name="Uitvoer 2 2 5" xfId="47689"/>
    <cellStyle name="Uitvoer 2 2 6" xfId="47690"/>
    <cellStyle name="Uitvoer 2 2 7" xfId="47691"/>
    <cellStyle name="Uitvoer 2 2 8" xfId="47692"/>
    <cellStyle name="Uitvoer 2 2 9" xfId="47693"/>
    <cellStyle name="Uitvoer 2 20" xfId="47694"/>
    <cellStyle name="Uitvoer 2 21" xfId="47695"/>
    <cellStyle name="Uitvoer 2 22" xfId="47696"/>
    <cellStyle name="Uitvoer 2 23" xfId="47697"/>
    <cellStyle name="Uitvoer 2 24" xfId="47698"/>
    <cellStyle name="Uitvoer 2 25" xfId="47699"/>
    <cellStyle name="Uitvoer 2 26" xfId="47700"/>
    <cellStyle name="Uitvoer 2 27" xfId="47701"/>
    <cellStyle name="Uitvoer 2 28" xfId="47702"/>
    <cellStyle name="Uitvoer 2 29" xfId="47703"/>
    <cellStyle name="Uitvoer 2 3" xfId="1320"/>
    <cellStyle name="Uitvoer 2 3 10" xfId="47704"/>
    <cellStyle name="Uitvoer 2 3 11" xfId="47705"/>
    <cellStyle name="Uitvoer 2 3 12" xfId="47706"/>
    <cellStyle name="Uitvoer 2 3 13" xfId="47707"/>
    <cellStyle name="Uitvoer 2 3 14" xfId="47708"/>
    <cellStyle name="Uitvoer 2 3 15" xfId="47709"/>
    <cellStyle name="Uitvoer 2 3 16" xfId="47710"/>
    <cellStyle name="Uitvoer 2 3 17" xfId="47711"/>
    <cellStyle name="Uitvoer 2 3 18" xfId="47712"/>
    <cellStyle name="Uitvoer 2 3 19" xfId="47713"/>
    <cellStyle name="Uitvoer 2 3 2" xfId="2421"/>
    <cellStyle name="Uitvoer 2 3 2 2" xfId="19472"/>
    <cellStyle name="Uitvoer 2 3 2 2 2" xfId="19473"/>
    <cellStyle name="Uitvoer 2 3 2 2 2 2" xfId="19474"/>
    <cellStyle name="Uitvoer 2 3 2 2 2 2 2" xfId="19475"/>
    <cellStyle name="Uitvoer 2 3 2 2 2 3" xfId="19476"/>
    <cellStyle name="Uitvoer 2 3 2 2 3" xfId="19477"/>
    <cellStyle name="Uitvoer 2 3 2 2 3 2" xfId="19478"/>
    <cellStyle name="Uitvoer 2 3 2 2 3 2 2" xfId="19479"/>
    <cellStyle name="Uitvoer 2 3 2 2 4" xfId="19480"/>
    <cellStyle name="Uitvoer 2 3 2 2 4 2" xfId="19481"/>
    <cellStyle name="Uitvoer 2 3 2 3" xfId="19482"/>
    <cellStyle name="Uitvoer 2 3 2 3 2" xfId="19483"/>
    <cellStyle name="Uitvoer 2 3 2 3 2 2" xfId="19484"/>
    <cellStyle name="Uitvoer 2 3 2 3 3" xfId="19485"/>
    <cellStyle name="Uitvoer 2 3 2 4" xfId="19486"/>
    <cellStyle name="Uitvoer 2 3 2 4 2" xfId="19487"/>
    <cellStyle name="Uitvoer 2 3 2 4 2 2" xfId="19488"/>
    <cellStyle name="Uitvoer 2 3 2 5" xfId="19489"/>
    <cellStyle name="Uitvoer 2 3 2 5 2" xfId="19490"/>
    <cellStyle name="Uitvoer 2 3 2 6" xfId="47714"/>
    <cellStyle name="Uitvoer 2 3 2 7" xfId="47715"/>
    <cellStyle name="Uitvoer 2 3 20" xfId="47716"/>
    <cellStyle name="Uitvoer 2 3 21" xfId="47717"/>
    <cellStyle name="Uitvoer 2 3 22" xfId="47718"/>
    <cellStyle name="Uitvoer 2 3 23" xfId="47719"/>
    <cellStyle name="Uitvoer 2 3 24" xfId="47720"/>
    <cellStyle name="Uitvoer 2 3 25" xfId="47721"/>
    <cellStyle name="Uitvoer 2 3 26" xfId="47722"/>
    <cellStyle name="Uitvoer 2 3 27" xfId="48941"/>
    <cellStyle name="Uitvoer 2 3 3" xfId="47723"/>
    <cellStyle name="Uitvoer 2 3 4" xfId="47724"/>
    <cellStyle name="Uitvoer 2 3 5" xfId="47725"/>
    <cellStyle name="Uitvoer 2 3 6" xfId="47726"/>
    <cellStyle name="Uitvoer 2 3 7" xfId="47727"/>
    <cellStyle name="Uitvoer 2 3 8" xfId="47728"/>
    <cellStyle name="Uitvoer 2 3 9" xfId="47729"/>
    <cellStyle name="Uitvoer 2 30" xfId="47730"/>
    <cellStyle name="Uitvoer 2 31" xfId="47731"/>
    <cellStyle name="Uitvoer 2 32" xfId="48942"/>
    <cellStyle name="Uitvoer 2 4" xfId="1321"/>
    <cellStyle name="Uitvoer 2 4 10" xfId="47732"/>
    <cellStyle name="Uitvoer 2 4 11" xfId="47733"/>
    <cellStyle name="Uitvoer 2 4 12" xfId="47734"/>
    <cellStyle name="Uitvoer 2 4 13" xfId="47735"/>
    <cellStyle name="Uitvoer 2 4 14" xfId="47736"/>
    <cellStyle name="Uitvoer 2 4 15" xfId="47737"/>
    <cellStyle name="Uitvoer 2 4 16" xfId="47738"/>
    <cellStyle name="Uitvoer 2 4 17" xfId="47739"/>
    <cellStyle name="Uitvoer 2 4 18" xfId="47740"/>
    <cellStyle name="Uitvoer 2 4 19" xfId="47741"/>
    <cellStyle name="Uitvoer 2 4 2" xfId="2422"/>
    <cellStyle name="Uitvoer 2 4 2 2" xfId="19491"/>
    <cellStyle name="Uitvoer 2 4 2 2 2" xfId="19492"/>
    <cellStyle name="Uitvoer 2 4 2 2 2 2" xfId="19493"/>
    <cellStyle name="Uitvoer 2 4 2 2 2 2 2" xfId="19494"/>
    <cellStyle name="Uitvoer 2 4 2 2 2 3" xfId="19495"/>
    <cellStyle name="Uitvoer 2 4 2 2 3" xfId="19496"/>
    <cellStyle name="Uitvoer 2 4 2 2 3 2" xfId="19497"/>
    <cellStyle name="Uitvoer 2 4 2 2 3 2 2" xfId="19498"/>
    <cellStyle name="Uitvoer 2 4 2 2 4" xfId="19499"/>
    <cellStyle name="Uitvoer 2 4 2 2 4 2" xfId="19500"/>
    <cellStyle name="Uitvoer 2 4 2 3" xfId="19501"/>
    <cellStyle name="Uitvoer 2 4 2 3 2" xfId="19502"/>
    <cellStyle name="Uitvoer 2 4 2 3 2 2" xfId="19503"/>
    <cellStyle name="Uitvoer 2 4 2 3 3" xfId="19504"/>
    <cellStyle name="Uitvoer 2 4 2 4" xfId="19505"/>
    <cellStyle name="Uitvoer 2 4 2 4 2" xfId="19506"/>
    <cellStyle name="Uitvoer 2 4 2 4 2 2" xfId="19507"/>
    <cellStyle name="Uitvoer 2 4 2 5" xfId="19508"/>
    <cellStyle name="Uitvoer 2 4 2 5 2" xfId="19509"/>
    <cellStyle name="Uitvoer 2 4 2 6" xfId="47742"/>
    <cellStyle name="Uitvoer 2 4 2 7" xfId="47743"/>
    <cellStyle name="Uitvoer 2 4 20" xfId="47744"/>
    <cellStyle name="Uitvoer 2 4 21" xfId="47745"/>
    <cellStyle name="Uitvoer 2 4 22" xfId="47746"/>
    <cellStyle name="Uitvoer 2 4 23" xfId="47747"/>
    <cellStyle name="Uitvoer 2 4 24" xfId="47748"/>
    <cellStyle name="Uitvoer 2 4 25" xfId="47749"/>
    <cellStyle name="Uitvoer 2 4 26" xfId="47750"/>
    <cellStyle name="Uitvoer 2 4 27" xfId="48943"/>
    <cellStyle name="Uitvoer 2 4 3" xfId="47751"/>
    <cellStyle name="Uitvoer 2 4 4" xfId="47752"/>
    <cellStyle name="Uitvoer 2 4 5" xfId="47753"/>
    <cellStyle name="Uitvoer 2 4 6" xfId="47754"/>
    <cellStyle name="Uitvoer 2 4 7" xfId="47755"/>
    <cellStyle name="Uitvoer 2 4 8" xfId="47756"/>
    <cellStyle name="Uitvoer 2 4 9" xfId="47757"/>
    <cellStyle name="Uitvoer 2 5" xfId="1322"/>
    <cellStyle name="Uitvoer 2 5 10" xfId="47758"/>
    <cellStyle name="Uitvoer 2 5 11" xfId="47759"/>
    <cellStyle name="Uitvoer 2 5 12" xfId="47760"/>
    <cellStyle name="Uitvoer 2 5 13" xfId="47761"/>
    <cellStyle name="Uitvoer 2 5 14" xfId="47762"/>
    <cellStyle name="Uitvoer 2 5 15" xfId="47763"/>
    <cellStyle name="Uitvoer 2 5 16" xfId="47764"/>
    <cellStyle name="Uitvoer 2 5 17" xfId="47765"/>
    <cellStyle name="Uitvoer 2 5 18" xfId="47766"/>
    <cellStyle name="Uitvoer 2 5 19" xfId="47767"/>
    <cellStyle name="Uitvoer 2 5 2" xfId="2423"/>
    <cellStyle name="Uitvoer 2 5 2 2" xfId="19510"/>
    <cellStyle name="Uitvoer 2 5 2 2 2" xfId="19511"/>
    <cellStyle name="Uitvoer 2 5 2 2 2 2" xfId="19512"/>
    <cellStyle name="Uitvoer 2 5 2 2 2 2 2" xfId="19513"/>
    <cellStyle name="Uitvoer 2 5 2 2 2 3" xfId="19514"/>
    <cellStyle name="Uitvoer 2 5 2 2 3" xfId="19515"/>
    <cellStyle name="Uitvoer 2 5 2 2 3 2" xfId="19516"/>
    <cellStyle name="Uitvoer 2 5 2 2 3 2 2" xfId="19517"/>
    <cellStyle name="Uitvoer 2 5 2 2 4" xfId="19518"/>
    <cellStyle name="Uitvoer 2 5 2 2 4 2" xfId="19519"/>
    <cellStyle name="Uitvoer 2 5 2 3" xfId="19520"/>
    <cellStyle name="Uitvoer 2 5 2 3 2" xfId="19521"/>
    <cellStyle name="Uitvoer 2 5 2 3 2 2" xfId="19522"/>
    <cellStyle name="Uitvoer 2 5 2 3 3" xfId="19523"/>
    <cellStyle name="Uitvoer 2 5 2 4" xfId="19524"/>
    <cellStyle name="Uitvoer 2 5 2 4 2" xfId="19525"/>
    <cellStyle name="Uitvoer 2 5 2 4 2 2" xfId="19526"/>
    <cellStyle name="Uitvoer 2 5 2 5" xfId="19527"/>
    <cellStyle name="Uitvoer 2 5 2 5 2" xfId="19528"/>
    <cellStyle name="Uitvoer 2 5 2 6" xfId="47768"/>
    <cellStyle name="Uitvoer 2 5 2 7" xfId="47769"/>
    <cellStyle name="Uitvoer 2 5 20" xfId="47770"/>
    <cellStyle name="Uitvoer 2 5 21" xfId="47771"/>
    <cellStyle name="Uitvoer 2 5 22" xfId="47772"/>
    <cellStyle name="Uitvoer 2 5 23" xfId="47773"/>
    <cellStyle name="Uitvoer 2 5 24" xfId="47774"/>
    <cellStyle name="Uitvoer 2 5 25" xfId="47775"/>
    <cellStyle name="Uitvoer 2 5 26" xfId="47776"/>
    <cellStyle name="Uitvoer 2 5 27" xfId="48944"/>
    <cellStyle name="Uitvoer 2 5 3" xfId="47777"/>
    <cellStyle name="Uitvoer 2 5 4" xfId="47778"/>
    <cellStyle name="Uitvoer 2 5 5" xfId="47779"/>
    <cellStyle name="Uitvoer 2 5 6" xfId="47780"/>
    <cellStyle name="Uitvoer 2 5 7" xfId="47781"/>
    <cellStyle name="Uitvoer 2 5 8" xfId="47782"/>
    <cellStyle name="Uitvoer 2 5 9" xfId="47783"/>
    <cellStyle name="Uitvoer 2 6" xfId="1323"/>
    <cellStyle name="Uitvoer 2 6 10" xfId="47784"/>
    <cellStyle name="Uitvoer 2 6 11" xfId="47785"/>
    <cellStyle name="Uitvoer 2 6 12" xfId="47786"/>
    <cellStyle name="Uitvoer 2 6 13" xfId="47787"/>
    <cellStyle name="Uitvoer 2 6 14" xfId="47788"/>
    <cellStyle name="Uitvoer 2 6 15" xfId="47789"/>
    <cellStyle name="Uitvoer 2 6 16" xfId="47790"/>
    <cellStyle name="Uitvoer 2 6 17" xfId="47791"/>
    <cellStyle name="Uitvoer 2 6 18" xfId="47792"/>
    <cellStyle name="Uitvoer 2 6 19" xfId="47793"/>
    <cellStyle name="Uitvoer 2 6 2" xfId="2424"/>
    <cellStyle name="Uitvoer 2 6 2 2" xfId="19529"/>
    <cellStyle name="Uitvoer 2 6 2 2 2" xfId="19530"/>
    <cellStyle name="Uitvoer 2 6 2 2 2 2" xfId="19531"/>
    <cellStyle name="Uitvoer 2 6 2 2 2 2 2" xfId="19532"/>
    <cellStyle name="Uitvoer 2 6 2 2 2 3" xfId="19533"/>
    <cellStyle name="Uitvoer 2 6 2 2 3" xfId="19534"/>
    <cellStyle name="Uitvoer 2 6 2 2 3 2" xfId="19535"/>
    <cellStyle name="Uitvoer 2 6 2 2 3 2 2" xfId="19536"/>
    <cellStyle name="Uitvoer 2 6 2 2 4" xfId="19537"/>
    <cellStyle name="Uitvoer 2 6 2 2 4 2" xfId="19538"/>
    <cellStyle name="Uitvoer 2 6 2 3" xfId="19539"/>
    <cellStyle name="Uitvoer 2 6 2 3 2" xfId="19540"/>
    <cellStyle name="Uitvoer 2 6 2 3 2 2" xfId="19541"/>
    <cellStyle name="Uitvoer 2 6 2 3 3" xfId="19542"/>
    <cellStyle name="Uitvoer 2 6 2 4" xfId="19543"/>
    <cellStyle name="Uitvoer 2 6 2 4 2" xfId="19544"/>
    <cellStyle name="Uitvoer 2 6 2 4 2 2" xfId="19545"/>
    <cellStyle name="Uitvoer 2 6 2 5" xfId="19546"/>
    <cellStyle name="Uitvoer 2 6 2 5 2" xfId="19547"/>
    <cellStyle name="Uitvoer 2 6 2 6" xfId="47794"/>
    <cellStyle name="Uitvoer 2 6 2 7" xfId="47795"/>
    <cellStyle name="Uitvoer 2 6 20" xfId="47796"/>
    <cellStyle name="Uitvoer 2 6 21" xfId="47797"/>
    <cellStyle name="Uitvoer 2 6 22" xfId="47798"/>
    <cellStyle name="Uitvoer 2 6 23" xfId="47799"/>
    <cellStyle name="Uitvoer 2 6 24" xfId="47800"/>
    <cellStyle name="Uitvoer 2 6 25" xfId="47801"/>
    <cellStyle name="Uitvoer 2 6 26" xfId="47802"/>
    <cellStyle name="Uitvoer 2 6 27" xfId="48945"/>
    <cellStyle name="Uitvoer 2 6 3" xfId="47803"/>
    <cellStyle name="Uitvoer 2 6 4" xfId="47804"/>
    <cellStyle name="Uitvoer 2 6 5" xfId="47805"/>
    <cellStyle name="Uitvoer 2 6 6" xfId="47806"/>
    <cellStyle name="Uitvoer 2 6 7" xfId="47807"/>
    <cellStyle name="Uitvoer 2 6 8" xfId="47808"/>
    <cellStyle name="Uitvoer 2 6 9" xfId="47809"/>
    <cellStyle name="Uitvoer 2 7" xfId="2425"/>
    <cellStyle name="Uitvoer 2 7 2" xfId="19548"/>
    <cellStyle name="Uitvoer 2 7 2 2" xfId="19549"/>
    <cellStyle name="Uitvoer 2 7 2 2 2" xfId="19550"/>
    <cellStyle name="Uitvoer 2 7 2 2 2 2" xfId="19551"/>
    <cellStyle name="Uitvoer 2 7 2 2 3" xfId="19552"/>
    <cellStyle name="Uitvoer 2 7 2 3" xfId="19553"/>
    <cellStyle name="Uitvoer 2 7 2 3 2" xfId="19554"/>
    <cellStyle name="Uitvoer 2 7 2 3 2 2" xfId="19555"/>
    <cellStyle name="Uitvoer 2 7 2 4" xfId="19556"/>
    <cellStyle name="Uitvoer 2 7 2 4 2" xfId="19557"/>
    <cellStyle name="Uitvoer 2 7 3" xfId="19558"/>
    <cellStyle name="Uitvoer 2 7 3 2" xfId="19559"/>
    <cellStyle name="Uitvoer 2 7 3 2 2" xfId="19560"/>
    <cellStyle name="Uitvoer 2 7 3 3" xfId="19561"/>
    <cellStyle name="Uitvoer 2 7 4" xfId="19562"/>
    <cellStyle name="Uitvoer 2 7 4 2" xfId="19563"/>
    <cellStyle name="Uitvoer 2 7 4 2 2" xfId="19564"/>
    <cellStyle name="Uitvoer 2 7 5" xfId="19565"/>
    <cellStyle name="Uitvoer 2 7 5 2" xfId="19566"/>
    <cellStyle name="Uitvoer 2 7 6" xfId="47810"/>
    <cellStyle name="Uitvoer 2 7 7" xfId="47811"/>
    <cellStyle name="Uitvoer 2 8" xfId="47812"/>
    <cellStyle name="Uitvoer 2 9" xfId="47813"/>
    <cellStyle name="Uitvoer 3" xfId="1324"/>
    <cellStyle name="Uitvoer 3 10" xfId="47814"/>
    <cellStyle name="Uitvoer 3 11" xfId="47815"/>
    <cellStyle name="Uitvoer 3 12" xfId="47816"/>
    <cellStyle name="Uitvoer 3 13" xfId="47817"/>
    <cellStyle name="Uitvoer 3 14" xfId="47818"/>
    <cellStyle name="Uitvoer 3 15" xfId="47819"/>
    <cellStyle name="Uitvoer 3 16" xfId="47820"/>
    <cellStyle name="Uitvoer 3 17" xfId="47821"/>
    <cellStyle name="Uitvoer 3 18" xfId="47822"/>
    <cellStyle name="Uitvoer 3 19" xfId="47823"/>
    <cellStyle name="Uitvoer 3 2" xfId="2426"/>
    <cellStyle name="Uitvoer 3 2 2" xfId="19567"/>
    <cellStyle name="Uitvoer 3 2 2 2" xfId="19568"/>
    <cellStyle name="Uitvoer 3 2 2 2 2" xfId="19569"/>
    <cellStyle name="Uitvoer 3 2 2 2 2 2" xfId="19570"/>
    <cellStyle name="Uitvoer 3 2 2 2 3" xfId="19571"/>
    <cellStyle name="Uitvoer 3 2 2 3" xfId="19572"/>
    <cellStyle name="Uitvoer 3 2 2 3 2" xfId="19573"/>
    <cellStyle name="Uitvoer 3 2 2 3 2 2" xfId="19574"/>
    <cellStyle name="Uitvoer 3 2 2 4" xfId="19575"/>
    <cellStyle name="Uitvoer 3 2 2 4 2" xfId="19576"/>
    <cellStyle name="Uitvoer 3 2 3" xfId="19577"/>
    <cellStyle name="Uitvoer 3 2 3 2" xfId="19578"/>
    <cellStyle name="Uitvoer 3 2 3 2 2" xfId="19579"/>
    <cellStyle name="Uitvoer 3 2 3 3" xfId="19580"/>
    <cellStyle name="Uitvoer 3 2 4" xfId="19581"/>
    <cellStyle name="Uitvoer 3 2 4 2" xfId="19582"/>
    <cellStyle name="Uitvoer 3 2 4 2 2" xfId="19583"/>
    <cellStyle name="Uitvoer 3 2 5" xfId="19584"/>
    <cellStyle name="Uitvoer 3 2 5 2" xfId="19585"/>
    <cellStyle name="Uitvoer 3 2 6" xfId="47824"/>
    <cellStyle name="Uitvoer 3 2 7" xfId="47825"/>
    <cellStyle name="Uitvoer 3 20" xfId="47826"/>
    <cellStyle name="Uitvoer 3 21" xfId="47827"/>
    <cellStyle name="Uitvoer 3 22" xfId="47828"/>
    <cellStyle name="Uitvoer 3 23" xfId="47829"/>
    <cellStyle name="Uitvoer 3 24" xfId="47830"/>
    <cellStyle name="Uitvoer 3 25" xfId="47831"/>
    <cellStyle name="Uitvoer 3 26" xfId="47832"/>
    <cellStyle name="Uitvoer 3 27" xfId="48946"/>
    <cellStyle name="Uitvoer 3 3" xfId="47833"/>
    <cellStyle name="Uitvoer 3 4" xfId="47834"/>
    <cellStyle name="Uitvoer 3 5" xfId="47835"/>
    <cellStyle name="Uitvoer 3 6" xfId="47836"/>
    <cellStyle name="Uitvoer 3 7" xfId="47837"/>
    <cellStyle name="Uitvoer 3 8" xfId="47838"/>
    <cellStyle name="Uitvoer 3 9" xfId="47839"/>
    <cellStyle name="Uitvoer 4" xfId="1325"/>
    <cellStyle name="Uitvoer 4 10" xfId="47840"/>
    <cellStyle name="Uitvoer 4 11" xfId="47841"/>
    <cellStyle name="Uitvoer 4 12" xfId="47842"/>
    <cellStyle name="Uitvoer 4 13" xfId="47843"/>
    <cellStyle name="Uitvoer 4 14" xfId="47844"/>
    <cellStyle name="Uitvoer 4 15" xfId="47845"/>
    <cellStyle name="Uitvoer 4 16" xfId="47846"/>
    <cellStyle name="Uitvoer 4 17" xfId="47847"/>
    <cellStyle name="Uitvoer 4 18" xfId="47848"/>
    <cellStyle name="Uitvoer 4 19" xfId="47849"/>
    <cellStyle name="Uitvoer 4 2" xfId="2427"/>
    <cellStyle name="Uitvoer 4 2 2" xfId="19586"/>
    <cellStyle name="Uitvoer 4 2 2 2" xfId="19587"/>
    <cellStyle name="Uitvoer 4 2 2 2 2" xfId="19588"/>
    <cellStyle name="Uitvoer 4 2 2 2 2 2" xfId="19589"/>
    <cellStyle name="Uitvoer 4 2 2 2 3" xfId="19590"/>
    <cellStyle name="Uitvoer 4 2 2 3" xfId="19591"/>
    <cellStyle name="Uitvoer 4 2 2 3 2" xfId="19592"/>
    <cellStyle name="Uitvoer 4 2 2 3 2 2" xfId="19593"/>
    <cellStyle name="Uitvoer 4 2 2 4" xfId="19594"/>
    <cellStyle name="Uitvoer 4 2 2 4 2" xfId="19595"/>
    <cellStyle name="Uitvoer 4 2 3" xfId="19596"/>
    <cellStyle name="Uitvoer 4 2 3 2" xfId="19597"/>
    <cellStyle name="Uitvoer 4 2 3 2 2" xfId="19598"/>
    <cellStyle name="Uitvoer 4 2 3 3" xfId="19599"/>
    <cellStyle name="Uitvoer 4 2 4" xfId="19600"/>
    <cellStyle name="Uitvoer 4 2 4 2" xfId="19601"/>
    <cellStyle name="Uitvoer 4 2 4 2 2" xfId="19602"/>
    <cellStyle name="Uitvoer 4 2 5" xfId="19603"/>
    <cellStyle name="Uitvoer 4 2 5 2" xfId="19604"/>
    <cellStyle name="Uitvoer 4 2 6" xfId="47850"/>
    <cellStyle name="Uitvoer 4 2 7" xfId="47851"/>
    <cellStyle name="Uitvoer 4 20" xfId="47852"/>
    <cellStyle name="Uitvoer 4 21" xfId="47853"/>
    <cellStyle name="Uitvoer 4 22" xfId="47854"/>
    <cellStyle name="Uitvoer 4 23" xfId="47855"/>
    <cellStyle name="Uitvoer 4 24" xfId="47856"/>
    <cellStyle name="Uitvoer 4 25" xfId="47857"/>
    <cellStyle name="Uitvoer 4 26" xfId="47858"/>
    <cellStyle name="Uitvoer 4 27" xfId="48947"/>
    <cellStyle name="Uitvoer 4 3" xfId="47859"/>
    <cellStyle name="Uitvoer 4 4" xfId="47860"/>
    <cellStyle name="Uitvoer 4 5" xfId="47861"/>
    <cellStyle name="Uitvoer 4 6" xfId="47862"/>
    <cellStyle name="Uitvoer 4 7" xfId="47863"/>
    <cellStyle name="Uitvoer 4 8" xfId="47864"/>
    <cellStyle name="Uitvoer 4 9" xfId="47865"/>
    <cellStyle name="Uitvoer 5" xfId="1326"/>
    <cellStyle name="Uitvoer 5 10" xfId="47866"/>
    <cellStyle name="Uitvoer 5 11" xfId="47867"/>
    <cellStyle name="Uitvoer 5 12" xfId="47868"/>
    <cellStyle name="Uitvoer 5 13" xfId="47869"/>
    <cellStyle name="Uitvoer 5 14" xfId="47870"/>
    <cellStyle name="Uitvoer 5 15" xfId="47871"/>
    <cellStyle name="Uitvoer 5 16" xfId="47872"/>
    <cellStyle name="Uitvoer 5 17" xfId="47873"/>
    <cellStyle name="Uitvoer 5 18" xfId="47874"/>
    <cellStyle name="Uitvoer 5 19" xfId="47875"/>
    <cellStyle name="Uitvoer 5 2" xfId="2428"/>
    <cellStyle name="Uitvoer 5 2 2" xfId="19605"/>
    <cellStyle name="Uitvoer 5 2 2 2" xfId="19606"/>
    <cellStyle name="Uitvoer 5 2 2 2 2" xfId="19607"/>
    <cellStyle name="Uitvoer 5 2 2 2 2 2" xfId="19608"/>
    <cellStyle name="Uitvoer 5 2 2 2 3" xfId="19609"/>
    <cellStyle name="Uitvoer 5 2 2 3" xfId="19610"/>
    <cellStyle name="Uitvoer 5 2 2 3 2" xfId="19611"/>
    <cellStyle name="Uitvoer 5 2 2 3 2 2" xfId="19612"/>
    <cellStyle name="Uitvoer 5 2 2 4" xfId="19613"/>
    <cellStyle name="Uitvoer 5 2 2 4 2" xfId="19614"/>
    <cellStyle name="Uitvoer 5 2 3" xfId="19615"/>
    <cellStyle name="Uitvoer 5 2 3 2" xfId="19616"/>
    <cellStyle name="Uitvoer 5 2 3 2 2" xfId="19617"/>
    <cellStyle name="Uitvoer 5 2 3 3" xfId="19618"/>
    <cellStyle name="Uitvoer 5 2 4" xfId="19619"/>
    <cellStyle name="Uitvoer 5 2 4 2" xfId="19620"/>
    <cellStyle name="Uitvoer 5 2 4 2 2" xfId="19621"/>
    <cellStyle name="Uitvoer 5 2 5" xfId="19622"/>
    <cellStyle name="Uitvoer 5 2 5 2" xfId="19623"/>
    <cellStyle name="Uitvoer 5 2 6" xfId="47876"/>
    <cellStyle name="Uitvoer 5 2 7" xfId="47877"/>
    <cellStyle name="Uitvoer 5 20" xfId="47878"/>
    <cellStyle name="Uitvoer 5 21" xfId="47879"/>
    <cellStyle name="Uitvoer 5 22" xfId="47880"/>
    <cellStyle name="Uitvoer 5 23" xfId="47881"/>
    <cellStyle name="Uitvoer 5 24" xfId="47882"/>
    <cellStyle name="Uitvoer 5 25" xfId="47883"/>
    <cellStyle name="Uitvoer 5 26" xfId="47884"/>
    <cellStyle name="Uitvoer 5 27" xfId="48948"/>
    <cellStyle name="Uitvoer 5 3" xfId="47885"/>
    <cellStyle name="Uitvoer 5 4" xfId="47886"/>
    <cellStyle name="Uitvoer 5 5" xfId="47887"/>
    <cellStyle name="Uitvoer 5 6" xfId="47888"/>
    <cellStyle name="Uitvoer 5 7" xfId="47889"/>
    <cellStyle name="Uitvoer 5 8" xfId="47890"/>
    <cellStyle name="Uitvoer 5 9" xfId="47891"/>
    <cellStyle name="Uitvoer 6" xfId="1327"/>
    <cellStyle name="Uitvoer 6 10" xfId="47892"/>
    <cellStyle name="Uitvoer 6 11" xfId="47893"/>
    <cellStyle name="Uitvoer 6 12" xfId="47894"/>
    <cellStyle name="Uitvoer 6 13" xfId="47895"/>
    <cellStyle name="Uitvoer 6 14" xfId="47896"/>
    <cellStyle name="Uitvoer 6 15" xfId="47897"/>
    <cellStyle name="Uitvoer 6 16" xfId="47898"/>
    <cellStyle name="Uitvoer 6 17" xfId="47899"/>
    <cellStyle name="Uitvoer 6 18" xfId="47900"/>
    <cellStyle name="Uitvoer 6 19" xfId="47901"/>
    <cellStyle name="Uitvoer 6 2" xfId="2429"/>
    <cellStyle name="Uitvoer 6 2 2" xfId="19624"/>
    <cellStyle name="Uitvoer 6 2 2 2" xfId="19625"/>
    <cellStyle name="Uitvoer 6 2 2 2 2" xfId="19626"/>
    <cellStyle name="Uitvoer 6 2 2 2 2 2" xfId="19627"/>
    <cellStyle name="Uitvoer 6 2 2 2 3" xfId="19628"/>
    <cellStyle name="Uitvoer 6 2 2 3" xfId="19629"/>
    <cellStyle name="Uitvoer 6 2 2 3 2" xfId="19630"/>
    <cellStyle name="Uitvoer 6 2 2 3 2 2" xfId="19631"/>
    <cellStyle name="Uitvoer 6 2 2 4" xfId="19632"/>
    <cellStyle name="Uitvoer 6 2 2 4 2" xfId="19633"/>
    <cellStyle name="Uitvoer 6 2 3" xfId="19634"/>
    <cellStyle name="Uitvoer 6 2 3 2" xfId="19635"/>
    <cellStyle name="Uitvoer 6 2 3 2 2" xfId="19636"/>
    <cellStyle name="Uitvoer 6 2 3 3" xfId="19637"/>
    <cellStyle name="Uitvoer 6 2 4" xfId="19638"/>
    <cellStyle name="Uitvoer 6 2 4 2" xfId="19639"/>
    <cellStyle name="Uitvoer 6 2 4 2 2" xfId="19640"/>
    <cellStyle name="Uitvoer 6 2 5" xfId="19641"/>
    <cellStyle name="Uitvoer 6 2 5 2" xfId="19642"/>
    <cellStyle name="Uitvoer 6 2 6" xfId="47902"/>
    <cellStyle name="Uitvoer 6 2 7" xfId="47903"/>
    <cellStyle name="Uitvoer 6 20" xfId="47904"/>
    <cellStyle name="Uitvoer 6 21" xfId="47905"/>
    <cellStyle name="Uitvoer 6 22" xfId="47906"/>
    <cellStyle name="Uitvoer 6 23" xfId="47907"/>
    <cellStyle name="Uitvoer 6 24" xfId="47908"/>
    <cellStyle name="Uitvoer 6 25" xfId="47909"/>
    <cellStyle name="Uitvoer 6 26" xfId="47910"/>
    <cellStyle name="Uitvoer 6 27" xfId="48949"/>
    <cellStyle name="Uitvoer 6 3" xfId="47911"/>
    <cellStyle name="Uitvoer 6 4" xfId="47912"/>
    <cellStyle name="Uitvoer 6 5" xfId="47913"/>
    <cellStyle name="Uitvoer 6 6" xfId="47914"/>
    <cellStyle name="Uitvoer 6 7" xfId="47915"/>
    <cellStyle name="Uitvoer 6 8" xfId="47916"/>
    <cellStyle name="Uitvoer 6 9" xfId="47917"/>
    <cellStyle name="Uitvoer 7" xfId="1328"/>
    <cellStyle name="Uitvoer 7 10" xfId="47918"/>
    <cellStyle name="Uitvoer 7 11" xfId="47919"/>
    <cellStyle name="Uitvoer 7 12" xfId="47920"/>
    <cellStyle name="Uitvoer 7 13" xfId="47921"/>
    <cellStyle name="Uitvoer 7 14" xfId="47922"/>
    <cellStyle name="Uitvoer 7 15" xfId="47923"/>
    <cellStyle name="Uitvoer 7 16" xfId="47924"/>
    <cellStyle name="Uitvoer 7 17" xfId="47925"/>
    <cellStyle name="Uitvoer 7 18" xfId="47926"/>
    <cellStyle name="Uitvoer 7 19" xfId="47927"/>
    <cellStyle name="Uitvoer 7 2" xfId="2430"/>
    <cellStyle name="Uitvoer 7 2 2" xfId="19643"/>
    <cellStyle name="Uitvoer 7 2 2 2" xfId="19644"/>
    <cellStyle name="Uitvoer 7 2 2 2 2" xfId="19645"/>
    <cellStyle name="Uitvoer 7 2 2 2 2 2" xfId="19646"/>
    <cellStyle name="Uitvoer 7 2 2 2 3" xfId="19647"/>
    <cellStyle name="Uitvoer 7 2 2 3" xfId="19648"/>
    <cellStyle name="Uitvoer 7 2 2 3 2" xfId="19649"/>
    <cellStyle name="Uitvoer 7 2 2 3 2 2" xfId="19650"/>
    <cellStyle name="Uitvoer 7 2 2 4" xfId="19651"/>
    <cellStyle name="Uitvoer 7 2 2 4 2" xfId="19652"/>
    <cellStyle name="Uitvoer 7 2 3" xfId="19653"/>
    <cellStyle name="Uitvoer 7 2 3 2" xfId="19654"/>
    <cellStyle name="Uitvoer 7 2 3 2 2" xfId="19655"/>
    <cellStyle name="Uitvoer 7 2 3 3" xfId="19656"/>
    <cellStyle name="Uitvoer 7 2 4" xfId="19657"/>
    <cellStyle name="Uitvoer 7 2 4 2" xfId="19658"/>
    <cellStyle name="Uitvoer 7 2 4 2 2" xfId="19659"/>
    <cellStyle name="Uitvoer 7 2 5" xfId="19660"/>
    <cellStyle name="Uitvoer 7 2 5 2" xfId="19661"/>
    <cellStyle name="Uitvoer 7 2 6" xfId="47928"/>
    <cellStyle name="Uitvoer 7 2 7" xfId="47929"/>
    <cellStyle name="Uitvoer 7 20" xfId="47930"/>
    <cellStyle name="Uitvoer 7 21" xfId="47931"/>
    <cellStyle name="Uitvoer 7 22" xfId="47932"/>
    <cellStyle name="Uitvoer 7 23" xfId="47933"/>
    <cellStyle name="Uitvoer 7 24" xfId="47934"/>
    <cellStyle name="Uitvoer 7 25" xfId="47935"/>
    <cellStyle name="Uitvoer 7 26" xfId="47936"/>
    <cellStyle name="Uitvoer 7 27" xfId="48950"/>
    <cellStyle name="Uitvoer 7 3" xfId="47937"/>
    <cellStyle name="Uitvoer 7 4" xfId="47938"/>
    <cellStyle name="Uitvoer 7 5" xfId="47939"/>
    <cellStyle name="Uitvoer 7 6" xfId="47940"/>
    <cellStyle name="Uitvoer 7 7" xfId="47941"/>
    <cellStyle name="Uitvoer 7 8" xfId="47942"/>
    <cellStyle name="Uitvoer 7 9" xfId="47943"/>
    <cellStyle name="Uitvoer 8" xfId="2431"/>
    <cellStyle name="Uitvoer 8 2" xfId="19662"/>
    <cellStyle name="Uitvoer 8 2 2" xfId="19663"/>
    <cellStyle name="Uitvoer 8 2 2 2" xfId="19664"/>
    <cellStyle name="Uitvoer 8 2 3" xfId="19665"/>
    <cellStyle name="Uitvoer 8 3" xfId="19666"/>
    <cellStyle name="Uitvoer 8 3 2" xfId="19667"/>
    <cellStyle name="Uitvoer 8 3 2 2" xfId="19668"/>
    <cellStyle name="Uitvoer 8 4" xfId="19669"/>
    <cellStyle name="Uitvoer 8 4 2" xfId="19670"/>
    <cellStyle name="Unprot" xfId="47944"/>
    <cellStyle name="Unprot$" xfId="47945"/>
    <cellStyle name="Unprotect" xfId="47946"/>
    <cellStyle name="Upload Only" xfId="47947"/>
    <cellStyle name="Valuta" xfId="25" builtinId="4" hidden="1"/>
    <cellStyle name="Valuta (0)_riep" xfId="47948"/>
    <cellStyle name="Valuta [0]" xfId="26" builtinId="7" hidden="1"/>
    <cellStyle name="Valuta 2" xfId="47949"/>
    <cellStyle name="Valuta 3" xfId="48955"/>
    <cellStyle name="Verklarende tekst 2" xfId="456"/>
    <cellStyle name="Verklarende tekst 3" xfId="2432"/>
    <cellStyle name="Verknüpfte Zelle" xfId="220"/>
    <cellStyle name="w" xfId="47950"/>
    <cellStyle name="Waarschuwingstekst" xfId="33" builtinId="11" hidden="1"/>
    <cellStyle name="Waarschuwingstekst" xfId="49512" builtinId="11" customBuiltin="1"/>
    <cellStyle name="Waarschuwingstekst 2" xfId="457"/>
    <cellStyle name="Waarschuwingstekst 2 2" xfId="2433"/>
    <cellStyle name="Waarschuwingstekst 3" xfId="1402"/>
    <cellStyle name="Waarschuwingstekst 3 2" xfId="2434"/>
    <cellStyle name="Waarschuwingstekst 3 2 2" xfId="47951"/>
    <cellStyle name="Waarschuwingstekst 3 3" xfId="2504"/>
    <cellStyle name="Waarschuwingstekst 3 3 2" xfId="47952"/>
    <cellStyle name="Waarschuwingstekst 3 4" xfId="47953"/>
    <cellStyle name="Waarschuwingstekst 4" xfId="2435"/>
    <cellStyle name="Waarschuwingstekst 5" xfId="2436"/>
    <cellStyle name="Waarschuwingstekst 6" xfId="47954"/>
    <cellStyle name="Warnender Text" xfId="221"/>
    <cellStyle name="Warning Text 2" xfId="222"/>
    <cellStyle name="Warning Text 2 2" xfId="47955"/>
    <cellStyle name="Warning Text 2 2 2" xfId="47956"/>
    <cellStyle name="Warning Text 2 3" xfId="47957"/>
    <cellStyle name="Warning Text 3" xfId="2505"/>
    <cellStyle name="Web Row Title 1" xfId="47958"/>
    <cellStyle name="Web Row Title 2" xfId="47959"/>
    <cellStyle name="web_ normal" xfId="47960"/>
    <cellStyle name="weekly" xfId="47961"/>
    <cellStyle name="WholeNumber" xfId="47962"/>
    <cellStyle name="WingdingsBlack" xfId="47963"/>
    <cellStyle name="WingdingsBlack 2" xfId="47964"/>
    <cellStyle name="WingdingsRed" xfId="47965"/>
    <cellStyle name="WingdingsRed 2" xfId="47966"/>
    <cellStyle name="WingdingsWhite" xfId="47967"/>
    <cellStyle name="WingdingsWhite 2" xfId="47968"/>
    <cellStyle name="Work in progress" xfId="47969"/>
    <cellStyle name="Work in progress 2" xfId="47970"/>
    <cellStyle name="WP" xfId="47971"/>
    <cellStyle name="x" xfId="47972"/>
    <cellStyle name="X - None" xfId="47973"/>
    <cellStyle name="x Men" xfId="47974"/>
    <cellStyle name="X_Mini-Merge Healthcare REIT BUYS WRS (Interloper) 5-24-2006 v10" xfId="47975"/>
    <cellStyle name="X_Mini-Merge Healthcare REIT BUYS WRS v223" xfId="47976"/>
    <cellStyle name="x1" xfId="47977"/>
    <cellStyle name="Xman" xfId="47978"/>
    <cellStyle name="Year" xfId="47979"/>
    <cellStyle name="Year 10" xfId="47980"/>
    <cellStyle name="Year 11" xfId="47981"/>
    <cellStyle name="Year 12" xfId="47982"/>
    <cellStyle name="Year 12 2" xfId="47983"/>
    <cellStyle name="Year 12 3" xfId="47984"/>
    <cellStyle name="Year 12 4" xfId="47985"/>
    <cellStyle name="Year 12 5" xfId="47986"/>
    <cellStyle name="Year 12 6" xfId="47987"/>
    <cellStyle name="Year 12 7" xfId="47988"/>
    <cellStyle name="Year 12 8" xfId="47989"/>
    <cellStyle name="Year 12_090324 Impairment model 2 Gasunie Other" xfId="47990"/>
    <cellStyle name="Year 13" xfId="47991"/>
    <cellStyle name="Year 13 2" xfId="47992"/>
    <cellStyle name="Year 13 3" xfId="47993"/>
    <cellStyle name="Year 13 4" xfId="47994"/>
    <cellStyle name="Year 13 5" xfId="47995"/>
    <cellStyle name="Year 13 6" xfId="47996"/>
    <cellStyle name="Year 13 7" xfId="47997"/>
    <cellStyle name="Year 13 8" xfId="47998"/>
    <cellStyle name="Year 13_090324 Impairment model 2 Gasunie Other" xfId="47999"/>
    <cellStyle name="Year 14" xfId="48000"/>
    <cellStyle name="Year 14 2" xfId="48001"/>
    <cellStyle name="Year 14 3" xfId="48002"/>
    <cellStyle name="Year 14 4" xfId="48003"/>
    <cellStyle name="Year 14 5" xfId="48004"/>
    <cellStyle name="Year 14 6" xfId="48005"/>
    <cellStyle name="Year 14 7" xfId="48006"/>
    <cellStyle name="Year 14 8" xfId="48007"/>
    <cellStyle name="Year 14_090324 Impairment model 2 Gasunie Other" xfId="48008"/>
    <cellStyle name="Year 15" xfId="48009"/>
    <cellStyle name="Year 15 2" xfId="48010"/>
    <cellStyle name="Year 15 3" xfId="48011"/>
    <cellStyle name="Year 15 4" xfId="48012"/>
    <cellStyle name="Year 15 5" xfId="48013"/>
    <cellStyle name="Year 15 6" xfId="48014"/>
    <cellStyle name="Year 15 7" xfId="48015"/>
    <cellStyle name="Year 15 8" xfId="48016"/>
    <cellStyle name="Year 15_090324 Impairment model 2 Gasunie Other" xfId="48017"/>
    <cellStyle name="Year 16" xfId="48018"/>
    <cellStyle name="Year 17" xfId="48019"/>
    <cellStyle name="Year 18" xfId="48020"/>
    <cellStyle name="Year 19" xfId="48021"/>
    <cellStyle name="Year 2" xfId="48022"/>
    <cellStyle name="Year 20" xfId="48023"/>
    <cellStyle name="Year 21" xfId="48024"/>
    <cellStyle name="Year 22" xfId="48025"/>
    <cellStyle name="Year 23" xfId="48026"/>
    <cellStyle name="Year 24" xfId="48027"/>
    <cellStyle name="Year 25" xfId="48028"/>
    <cellStyle name="Year 26" xfId="48029"/>
    <cellStyle name="Year 27" xfId="48030"/>
    <cellStyle name="Year 3" xfId="48031"/>
    <cellStyle name="Year 4" xfId="48032"/>
    <cellStyle name="Year 5" xfId="48033"/>
    <cellStyle name="Year 6" xfId="48034"/>
    <cellStyle name="Year 7" xfId="48035"/>
    <cellStyle name="Year 8" xfId="48036"/>
    <cellStyle name="Year 9" xfId="48037"/>
    <cellStyle name="Year_090702 Fair scenario Jens BP costs" xfId="48038"/>
    <cellStyle name="YearInput" xfId="48039"/>
    <cellStyle name="YearInputBk" xfId="48040"/>
    <cellStyle name="YearInputBk 2" xfId="48041"/>
    <cellStyle name="YearInputBu" xfId="48042"/>
    <cellStyle name="YearInputBu 2" xfId="48043"/>
    <cellStyle name="Yen" xfId="48044"/>
    <cellStyle name="yn" xfId="48045"/>
    <cellStyle name="Zelle überprüfen" xfId="223"/>
  </cellStyles>
  <dxfs count="0"/>
  <tableStyles count="0" defaultTableStyle="TableStyleMedium2" defaultPivotStyle="PivotStyleLight16"/>
  <colors>
    <mruColors>
      <color rgb="FFFFFFCC"/>
      <color rgb="FFCCFFFF"/>
      <color rgb="FFFFCC99"/>
      <color rgb="FFCCFFCC"/>
      <color rgb="FFFF00FF"/>
      <color rgb="FFFFFF00"/>
      <color rgb="FFCCC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22411</xdr:colOff>
      <xdr:row>21</xdr:row>
      <xdr:rowOff>67235</xdr:rowOff>
    </xdr:from>
    <xdr:to>
      <xdr:col>5</xdr:col>
      <xdr:colOff>670411</xdr:colOff>
      <xdr:row>21</xdr:row>
      <xdr:rowOff>67235</xdr:rowOff>
    </xdr:to>
    <xdr:cxnSp macro="">
      <xdr:nvCxnSpPr>
        <xdr:cNvPr id="57" name="Rechte verbindingslijn met pijl 96">
          <a:extLst>
            <a:ext uri="{FF2B5EF4-FFF2-40B4-BE49-F238E27FC236}">
              <a16:creationId xmlns:a16="http://schemas.microsoft.com/office/drawing/2014/main" xmlns="" id="{00000000-0008-0000-0100-000039000000}"/>
            </a:ext>
          </a:extLst>
        </xdr:cNvPr>
        <xdr:cNvCxnSpPr/>
      </xdr:nvCxnSpPr>
      <xdr:spPr>
        <a:xfrm flipV="1">
          <a:off x="3552264" y="3608294"/>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168088</xdr:colOff>
      <xdr:row>25</xdr:row>
      <xdr:rowOff>11206</xdr:rowOff>
    </xdr:from>
    <xdr:to>
      <xdr:col>5</xdr:col>
      <xdr:colOff>636794</xdr:colOff>
      <xdr:row>25</xdr:row>
      <xdr:rowOff>11206</xdr:rowOff>
    </xdr:to>
    <xdr:cxnSp macro="">
      <xdr:nvCxnSpPr>
        <xdr:cNvPr id="66" name="Rechte verbindingslijn met pijl 96">
          <a:extLst>
            <a:ext uri="{FF2B5EF4-FFF2-40B4-BE49-F238E27FC236}">
              <a16:creationId xmlns:a16="http://schemas.microsoft.com/office/drawing/2014/main" xmlns="" id="{00000000-0008-0000-0100-000042000000}"/>
            </a:ext>
          </a:extLst>
        </xdr:cNvPr>
        <xdr:cNvCxnSpPr/>
      </xdr:nvCxnSpPr>
      <xdr:spPr>
        <a:xfrm flipV="1">
          <a:off x="3518647" y="4269441"/>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29</xdr:row>
      <xdr:rowOff>56029</xdr:rowOff>
    </xdr:from>
    <xdr:to>
      <xdr:col>5</xdr:col>
      <xdr:colOff>659206</xdr:colOff>
      <xdr:row>29</xdr:row>
      <xdr:rowOff>56029</xdr:rowOff>
    </xdr:to>
    <xdr:cxnSp macro="">
      <xdr:nvCxnSpPr>
        <xdr:cNvPr id="67" name="Rechte verbindingslijn met pijl 96">
          <a:extLst>
            <a:ext uri="{FF2B5EF4-FFF2-40B4-BE49-F238E27FC236}">
              <a16:creationId xmlns:a16="http://schemas.microsoft.com/office/drawing/2014/main" xmlns="" id="{00000000-0008-0000-0100-000043000000}"/>
            </a:ext>
          </a:extLst>
        </xdr:cNvPr>
        <xdr:cNvCxnSpPr/>
      </xdr:nvCxnSpPr>
      <xdr:spPr>
        <a:xfrm flipV="1">
          <a:off x="3541059" y="5031441"/>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33618</xdr:colOff>
      <xdr:row>33</xdr:row>
      <xdr:rowOff>56030</xdr:rowOff>
    </xdr:from>
    <xdr:to>
      <xdr:col>5</xdr:col>
      <xdr:colOff>681618</xdr:colOff>
      <xdr:row>33</xdr:row>
      <xdr:rowOff>56030</xdr:rowOff>
    </xdr:to>
    <xdr:cxnSp macro="">
      <xdr:nvCxnSpPr>
        <xdr:cNvPr id="68" name="Rechte verbindingslijn met pijl 96">
          <a:extLst>
            <a:ext uri="{FF2B5EF4-FFF2-40B4-BE49-F238E27FC236}">
              <a16:creationId xmlns:a16="http://schemas.microsoft.com/office/drawing/2014/main" xmlns="" id="{00000000-0008-0000-0100-000044000000}"/>
            </a:ext>
          </a:extLst>
        </xdr:cNvPr>
        <xdr:cNvCxnSpPr/>
      </xdr:nvCxnSpPr>
      <xdr:spPr>
        <a:xfrm flipV="1">
          <a:off x="3563471" y="5748618"/>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15</xdr:row>
      <xdr:rowOff>56030</xdr:rowOff>
    </xdr:from>
    <xdr:to>
      <xdr:col>5</xdr:col>
      <xdr:colOff>659206</xdr:colOff>
      <xdr:row>15</xdr:row>
      <xdr:rowOff>56030</xdr:rowOff>
    </xdr:to>
    <xdr:cxnSp macro="">
      <xdr:nvCxnSpPr>
        <xdr:cNvPr id="69" name="Rechte verbindingslijn met pijl 96">
          <a:extLst>
            <a:ext uri="{FF2B5EF4-FFF2-40B4-BE49-F238E27FC236}">
              <a16:creationId xmlns:a16="http://schemas.microsoft.com/office/drawing/2014/main" xmlns="" id="{00000000-0008-0000-0100-000045000000}"/>
            </a:ext>
          </a:extLst>
        </xdr:cNvPr>
        <xdr:cNvCxnSpPr/>
      </xdr:nvCxnSpPr>
      <xdr:spPr>
        <a:xfrm flipV="1">
          <a:off x="3541059" y="2521324"/>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21</xdr:row>
      <xdr:rowOff>123265</xdr:rowOff>
    </xdr:from>
    <xdr:to>
      <xdr:col>21</xdr:col>
      <xdr:colOff>693650</xdr:colOff>
      <xdr:row>26</xdr:row>
      <xdr:rowOff>9783</xdr:rowOff>
    </xdr:to>
    <xdr:cxnSp macro="">
      <xdr:nvCxnSpPr>
        <xdr:cNvPr id="70" name="Rechte verbindingslijn met pijl 96">
          <a:extLst>
            <a:ext uri="{FF2B5EF4-FFF2-40B4-BE49-F238E27FC236}">
              <a16:creationId xmlns:a16="http://schemas.microsoft.com/office/drawing/2014/main" xmlns="" id="{00000000-0008-0000-0100-000046000000}"/>
            </a:ext>
          </a:extLst>
        </xdr:cNvPr>
        <xdr:cNvCxnSpPr/>
      </xdr:nvCxnSpPr>
      <xdr:spPr>
        <a:xfrm>
          <a:off x="6308912" y="3664324"/>
          <a:ext cx="3214973" cy="7829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29</xdr:row>
      <xdr:rowOff>21272</xdr:rowOff>
    </xdr:from>
    <xdr:to>
      <xdr:col>21</xdr:col>
      <xdr:colOff>705328</xdr:colOff>
      <xdr:row>33</xdr:row>
      <xdr:rowOff>89647</xdr:rowOff>
    </xdr:to>
    <xdr:cxnSp macro="">
      <xdr:nvCxnSpPr>
        <xdr:cNvPr id="71" name="Rechte verbindingslijn met pijl 96">
          <a:extLst>
            <a:ext uri="{FF2B5EF4-FFF2-40B4-BE49-F238E27FC236}">
              <a16:creationId xmlns:a16="http://schemas.microsoft.com/office/drawing/2014/main" xmlns="" id="{00000000-0008-0000-0100-000047000000}"/>
            </a:ext>
          </a:extLst>
        </xdr:cNvPr>
        <xdr:cNvCxnSpPr/>
      </xdr:nvCxnSpPr>
      <xdr:spPr>
        <a:xfrm flipV="1">
          <a:off x="8292353" y="4996684"/>
          <a:ext cx="1243210" cy="7855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25</xdr:row>
      <xdr:rowOff>56030</xdr:rowOff>
    </xdr:from>
    <xdr:to>
      <xdr:col>22</xdr:col>
      <xdr:colOff>11206</xdr:colOff>
      <xdr:row>27</xdr:row>
      <xdr:rowOff>78441</xdr:rowOff>
    </xdr:to>
    <xdr:cxnSp macro="">
      <xdr:nvCxnSpPr>
        <xdr:cNvPr id="73" name="Rechte verbindingslijn met pijl 96">
          <a:extLst>
            <a:ext uri="{FF2B5EF4-FFF2-40B4-BE49-F238E27FC236}">
              <a16:creationId xmlns:a16="http://schemas.microsoft.com/office/drawing/2014/main" xmlns="" id="{00000000-0008-0000-0100-000049000000}"/>
            </a:ext>
          </a:extLst>
        </xdr:cNvPr>
        <xdr:cNvCxnSpPr/>
      </xdr:nvCxnSpPr>
      <xdr:spPr>
        <a:xfrm>
          <a:off x="6353735" y="4314265"/>
          <a:ext cx="3204883"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29</xdr:row>
      <xdr:rowOff>0</xdr:rowOff>
    </xdr:from>
    <xdr:to>
      <xdr:col>27</xdr:col>
      <xdr:colOff>963706</xdr:colOff>
      <xdr:row>41</xdr:row>
      <xdr:rowOff>89647</xdr:rowOff>
    </xdr:to>
    <xdr:cxnSp macro="">
      <xdr:nvCxnSpPr>
        <xdr:cNvPr id="81" name="Elbow Connector 80">
          <a:extLst>
            <a:ext uri="{FF2B5EF4-FFF2-40B4-BE49-F238E27FC236}">
              <a16:creationId xmlns:a16="http://schemas.microsoft.com/office/drawing/2014/main" xmlns="" id="{00000000-0008-0000-0100-000051000000}"/>
            </a:ext>
          </a:extLst>
        </xdr:cNvPr>
        <xdr:cNvCxnSpPr/>
      </xdr:nvCxnSpPr>
      <xdr:spPr>
        <a:xfrm flipV="1">
          <a:off x="3529853" y="4975412"/>
          <a:ext cx="7440706" cy="1882588"/>
        </a:xfrm>
        <a:prstGeom prst="bentConnector3">
          <a:avLst>
            <a:gd name="adj1" fmla="val 10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168088</xdr:colOff>
      <xdr:row>27</xdr:row>
      <xdr:rowOff>67235</xdr:rowOff>
    </xdr:from>
    <xdr:to>
      <xdr:col>25</xdr:col>
      <xdr:colOff>636794</xdr:colOff>
      <xdr:row>27</xdr:row>
      <xdr:rowOff>67235</xdr:rowOff>
    </xdr:to>
    <xdr:cxnSp macro="">
      <xdr:nvCxnSpPr>
        <xdr:cNvPr id="83" name="Rechte verbindingslijn met pijl 96">
          <a:extLst>
            <a:ext uri="{FF2B5EF4-FFF2-40B4-BE49-F238E27FC236}">
              <a16:creationId xmlns:a16="http://schemas.microsoft.com/office/drawing/2014/main" xmlns="" id="{00000000-0008-0000-0100-000053000000}"/>
            </a:ext>
          </a:extLst>
        </xdr:cNvPr>
        <xdr:cNvCxnSpPr/>
      </xdr:nvCxnSpPr>
      <xdr:spPr>
        <a:xfrm flipV="1">
          <a:off x="9099176" y="4684059"/>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11206</xdr:colOff>
      <xdr:row>27</xdr:row>
      <xdr:rowOff>89647</xdr:rowOff>
    </xdr:from>
    <xdr:to>
      <xdr:col>29</xdr:col>
      <xdr:colOff>659206</xdr:colOff>
      <xdr:row>27</xdr:row>
      <xdr:rowOff>89647</xdr:rowOff>
    </xdr:to>
    <xdr:cxnSp macro="">
      <xdr:nvCxnSpPr>
        <xdr:cNvPr id="84" name="Rechte verbindingslijn met pijl 96">
          <a:extLst>
            <a:ext uri="{FF2B5EF4-FFF2-40B4-BE49-F238E27FC236}">
              <a16:creationId xmlns:a16="http://schemas.microsoft.com/office/drawing/2014/main" xmlns="" id="{00000000-0008-0000-0100-000054000000}"/>
            </a:ext>
          </a:extLst>
        </xdr:cNvPr>
        <xdr:cNvCxnSpPr/>
      </xdr:nvCxnSpPr>
      <xdr:spPr>
        <a:xfrm flipV="1">
          <a:off x="11911853" y="4706471"/>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168088</xdr:colOff>
      <xdr:row>27</xdr:row>
      <xdr:rowOff>67235</xdr:rowOff>
    </xdr:from>
    <xdr:to>
      <xdr:col>33</xdr:col>
      <xdr:colOff>636794</xdr:colOff>
      <xdr:row>27</xdr:row>
      <xdr:rowOff>67235</xdr:rowOff>
    </xdr:to>
    <xdr:cxnSp macro="">
      <xdr:nvCxnSpPr>
        <xdr:cNvPr id="86" name="Rechte verbindingslijn met pijl 96">
          <a:extLst>
            <a:ext uri="{FF2B5EF4-FFF2-40B4-BE49-F238E27FC236}">
              <a16:creationId xmlns:a16="http://schemas.microsoft.com/office/drawing/2014/main" xmlns="" id="{00000000-0008-0000-0100-000056000000}"/>
            </a:ext>
          </a:extLst>
        </xdr:cNvPr>
        <xdr:cNvCxnSpPr/>
      </xdr:nvCxnSpPr>
      <xdr:spPr>
        <a:xfrm flipV="1">
          <a:off x="14679706" y="4684059"/>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44823</xdr:colOff>
      <xdr:row>25</xdr:row>
      <xdr:rowOff>145677</xdr:rowOff>
    </xdr:from>
    <xdr:to>
      <xdr:col>5</xdr:col>
      <xdr:colOff>692823</xdr:colOff>
      <xdr:row>25</xdr:row>
      <xdr:rowOff>145677</xdr:rowOff>
    </xdr:to>
    <xdr:cxnSp macro="">
      <xdr:nvCxnSpPr>
        <xdr:cNvPr id="15" name="Rechte verbindingslijn met pijl 96">
          <a:extLst>
            <a:ext uri="{FF2B5EF4-FFF2-40B4-BE49-F238E27FC236}">
              <a16:creationId xmlns:a16="http://schemas.microsoft.com/office/drawing/2014/main" xmlns="" id="{00000000-0008-0000-0100-00000F000000}"/>
            </a:ext>
          </a:extLst>
        </xdr:cNvPr>
        <xdr:cNvCxnSpPr/>
      </xdr:nvCxnSpPr>
      <xdr:spPr>
        <a:xfrm rot="10800000" flipV="1">
          <a:off x="3574676" y="4403912"/>
          <a:ext cx="648000" cy="0"/>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37</xdr:row>
      <xdr:rowOff>33618</xdr:rowOff>
    </xdr:from>
    <xdr:to>
      <xdr:col>5</xdr:col>
      <xdr:colOff>648001</xdr:colOff>
      <xdr:row>37</xdr:row>
      <xdr:rowOff>33618</xdr:rowOff>
    </xdr:to>
    <xdr:cxnSp macro="">
      <xdr:nvCxnSpPr>
        <xdr:cNvPr id="19" name="Rechte verbindingslijn met pijl 96">
          <a:extLst>
            <a:ext uri="{FF2B5EF4-FFF2-40B4-BE49-F238E27FC236}">
              <a16:creationId xmlns:a16="http://schemas.microsoft.com/office/drawing/2014/main" xmlns="" id="{00000000-0008-0000-0100-000013000000}"/>
            </a:ext>
          </a:extLst>
        </xdr:cNvPr>
        <xdr:cNvCxnSpPr/>
      </xdr:nvCxnSpPr>
      <xdr:spPr>
        <a:xfrm flipV="1">
          <a:off x="3529854" y="6443383"/>
          <a:ext cx="6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30</xdr:row>
      <xdr:rowOff>11206</xdr:rowOff>
    </xdr:from>
    <xdr:to>
      <xdr:col>14</xdr:col>
      <xdr:colOff>100853</xdr:colOff>
      <xdr:row>31</xdr:row>
      <xdr:rowOff>145676</xdr:rowOff>
    </xdr:to>
    <xdr:cxnSp macro="">
      <xdr:nvCxnSpPr>
        <xdr:cNvPr id="20" name="Rechte verbindingslijn met pijl 96">
          <a:extLst>
            <a:ext uri="{FF2B5EF4-FFF2-40B4-BE49-F238E27FC236}">
              <a16:creationId xmlns:a16="http://schemas.microsoft.com/office/drawing/2014/main" xmlns="" id="{C27A4D93-38A7-462C-92AB-4D48FC0C1DD3}"/>
            </a:ext>
          </a:extLst>
        </xdr:cNvPr>
        <xdr:cNvCxnSpPr/>
      </xdr:nvCxnSpPr>
      <xdr:spPr>
        <a:xfrm>
          <a:off x="6353735" y="5165912"/>
          <a:ext cx="963706" cy="31376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35</xdr:row>
      <xdr:rowOff>0</xdr:rowOff>
    </xdr:from>
    <xdr:to>
      <xdr:col>14</xdr:col>
      <xdr:colOff>56030</xdr:colOff>
      <xdr:row>37</xdr:row>
      <xdr:rowOff>112060</xdr:rowOff>
    </xdr:to>
    <xdr:cxnSp macro="">
      <xdr:nvCxnSpPr>
        <xdr:cNvPr id="21" name="Rechte verbindingslijn met pijl 96">
          <a:extLst>
            <a:ext uri="{FF2B5EF4-FFF2-40B4-BE49-F238E27FC236}">
              <a16:creationId xmlns:a16="http://schemas.microsoft.com/office/drawing/2014/main" xmlns="" id="{FC243F14-EFD9-4165-9E9B-D4208EF9D392}"/>
            </a:ext>
          </a:extLst>
        </xdr:cNvPr>
        <xdr:cNvCxnSpPr/>
      </xdr:nvCxnSpPr>
      <xdr:spPr>
        <a:xfrm flipV="1">
          <a:off x="6331324" y="6051176"/>
          <a:ext cx="941294" cy="4706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44823</xdr:colOff>
      <xdr:row>33</xdr:row>
      <xdr:rowOff>112059</xdr:rowOff>
    </xdr:from>
    <xdr:to>
      <xdr:col>9</xdr:col>
      <xdr:colOff>156882</xdr:colOff>
      <xdr:row>33</xdr:row>
      <xdr:rowOff>112059</xdr:rowOff>
    </xdr:to>
    <xdr:cxnSp macro="">
      <xdr:nvCxnSpPr>
        <xdr:cNvPr id="18" name="Rechte verbindingslijn met pijl 96">
          <a:extLst>
            <a:ext uri="{FF2B5EF4-FFF2-40B4-BE49-F238E27FC236}">
              <a16:creationId xmlns:a16="http://schemas.microsoft.com/office/drawing/2014/main" xmlns="" id="{2369735E-1062-4FEC-BE82-DB9A8A2F0953}"/>
            </a:ext>
          </a:extLst>
        </xdr:cNvPr>
        <xdr:cNvCxnSpPr/>
      </xdr:nvCxnSpPr>
      <xdr:spPr>
        <a:xfrm>
          <a:off x="6364941" y="5804647"/>
          <a:ext cx="11205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hyperlink" Target="https://wetten.overheid.nl/BWBR0037948/2019-01-01" TargetMode="External"/><Relationship Id="rId13" Type="http://schemas.openxmlformats.org/officeDocument/2006/relationships/printerSettings" Target="../printerSettings/printerSettings3.bin"/><Relationship Id="rId3" Type="http://schemas.openxmlformats.org/officeDocument/2006/relationships/hyperlink" Target="https://www.acm.nl/sites/default/files/documents/2018-05/bijlage-3-rekenmodule-tarieven-gts-2019.xlsx" TargetMode="External"/><Relationship Id="rId7" Type="http://schemas.openxmlformats.org/officeDocument/2006/relationships/hyperlink" Target="http://statline.cbs.nl/Statweb/publication/?DM=SLNL&amp;PA=83131NED" TargetMode="External"/><Relationship Id="rId12" Type="http://schemas.openxmlformats.org/officeDocument/2006/relationships/hyperlink" Target="https://www.acm.nl/sites/default/files/old_publication/bijlagen/17265_bijlage2-rekenmodule-tarieven-gts-2017.xlsx" TargetMode="External"/><Relationship Id="rId2" Type="http://schemas.openxmlformats.org/officeDocument/2006/relationships/hyperlink" Target="https://www.acm.nl/sites/default/files/documents/2017-11/bijlage_2_rekenmodule_tarieven_gts_2018.xlsx" TargetMode="External"/><Relationship Id="rId1" Type="http://schemas.openxmlformats.org/officeDocument/2006/relationships/hyperlink" Target="https://www.belastingdienst.nl/wps/wcm/connect/bldcontentnl/standaard_functies/prive/contact/rechten_en_plichten_bij_de_belastingdienst/belastingrente/overzicht_percentages_belastingrente" TargetMode="External"/><Relationship Id="rId6" Type="http://schemas.openxmlformats.org/officeDocument/2006/relationships/hyperlink" Target="https://www.acm.nl/nl/publicaties/gewijzigd-x-factorbesluit-gts-2017-2021" TargetMode="External"/><Relationship Id="rId11" Type="http://schemas.openxmlformats.org/officeDocument/2006/relationships/hyperlink" Target="https://www.acm.nl/nl/publicaties/publicatie/16973/Berekening-x-factor-bij--x-factorbesluit-GTS-2017-2021" TargetMode="External"/><Relationship Id="rId5" Type="http://schemas.openxmlformats.org/officeDocument/2006/relationships/hyperlink" Target="https://www.acm.nl/nl/publicaties/gewijzigd-methodebesluit-gts-2017-2021" TargetMode="External"/><Relationship Id="rId10" Type="http://schemas.openxmlformats.org/officeDocument/2006/relationships/hyperlink" Target="https://www.acm.nl/sites/default/files/documents/2019-02/gewijzigde-x-factorberekening-gts-2017-2021.xlsx" TargetMode="External"/><Relationship Id="rId4" Type="http://schemas.openxmlformats.org/officeDocument/2006/relationships/hyperlink" Target="https://www.acm.nl/nl/publicaties/publicatie/15467/3e-Wijziging-Methodebesluit-GTS-2014-2016" TargetMode="External"/><Relationship Id="rId9" Type="http://schemas.openxmlformats.org/officeDocument/2006/relationships/hyperlink" Target="https://www.acm.nl/nl/publicaties/publicatie/16972/Berekening-GAW-bij--x-factorbesluit-GTS-2017-202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35"/>
  <sheetViews>
    <sheetView showGridLines="0" tabSelected="1" zoomScale="90" zoomScaleNormal="90" workbookViewId="0">
      <pane ySplit="3" topLeftCell="A4" activePane="bottomLeft" state="frozen"/>
      <selection activeCell="A4" sqref="A4"/>
      <selection pane="bottomLeft"/>
    </sheetView>
  </sheetViews>
  <sheetFormatPr defaultRowHeight="12.75"/>
  <cols>
    <col min="1" max="1" width="2.7109375" style="2" customWidth="1"/>
    <col min="2" max="2" width="39.85546875" style="2" customWidth="1"/>
    <col min="3" max="3" width="91.85546875" style="2" customWidth="1"/>
    <col min="4" max="16384" width="9.140625" style="2"/>
  </cols>
  <sheetData>
    <row r="2" spans="2:3" s="7" customFormat="1" ht="18">
      <c r="B2" s="7" t="s">
        <v>0</v>
      </c>
    </row>
    <row r="6" spans="2:3">
      <c r="B6" s="23"/>
    </row>
    <row r="13" spans="2:3" s="8" customFormat="1">
      <c r="B13" s="8" t="s">
        <v>1</v>
      </c>
    </row>
    <row r="14" spans="2:3" s="9" customFormat="1"/>
    <row r="15" spans="2:3">
      <c r="B15" s="28" t="s">
        <v>2</v>
      </c>
      <c r="C15" s="105" t="s">
        <v>3</v>
      </c>
    </row>
    <row r="16" spans="2:3">
      <c r="B16" s="28" t="s">
        <v>4</v>
      </c>
      <c r="C16" s="10" t="s">
        <v>635</v>
      </c>
    </row>
    <row r="17" spans="2:3">
      <c r="B17" s="28" t="s">
        <v>5</v>
      </c>
      <c r="C17" s="10"/>
    </row>
    <row r="18" spans="2:3">
      <c r="B18" s="28" t="s">
        <v>6</v>
      </c>
      <c r="C18" s="10" t="s">
        <v>7</v>
      </c>
    </row>
    <row r="19" spans="2:3">
      <c r="B19" s="28" t="s">
        <v>8</v>
      </c>
      <c r="C19" s="39" t="s">
        <v>9</v>
      </c>
    </row>
    <row r="20" spans="2:3">
      <c r="B20" s="28" t="s">
        <v>10</v>
      </c>
      <c r="C20" s="234" t="s">
        <v>697</v>
      </c>
    </row>
    <row r="21" spans="2:3">
      <c r="B21" s="28" t="s">
        <v>11</v>
      </c>
      <c r="C21" s="10" t="s">
        <v>9</v>
      </c>
    </row>
    <row r="22" spans="2:3">
      <c r="B22" s="28" t="s">
        <v>12</v>
      </c>
      <c r="C22" s="10" t="s">
        <v>13</v>
      </c>
    </row>
    <row r="25" spans="2:3" s="8" customFormat="1">
      <c r="B25" s="8" t="s">
        <v>14</v>
      </c>
    </row>
    <row r="27" spans="2:3">
      <c r="B27" s="28" t="s">
        <v>15</v>
      </c>
      <c r="C27" s="10" t="s">
        <v>704</v>
      </c>
    </row>
    <row r="28" spans="2:3">
      <c r="B28" s="28" t="s">
        <v>16</v>
      </c>
      <c r="C28" s="10" t="s">
        <v>634</v>
      </c>
    </row>
    <row r="29" spans="2:3" ht="25.5">
      <c r="B29" s="28" t="s">
        <v>17</v>
      </c>
      <c r="C29" s="225" t="s">
        <v>704</v>
      </c>
    </row>
    <row r="30" spans="2:3">
      <c r="B30" s="28" t="s">
        <v>18</v>
      </c>
      <c r="C30" s="225" t="s">
        <v>704</v>
      </c>
    </row>
    <row r="31" spans="2:3">
      <c r="B31" s="28" t="s">
        <v>19</v>
      </c>
      <c r="C31" s="105" t="s">
        <v>9</v>
      </c>
    </row>
    <row r="32" spans="2:3">
      <c r="B32" s="28" t="s">
        <v>12</v>
      </c>
      <c r="C32" s="10" t="s">
        <v>13</v>
      </c>
    </row>
    <row r="34" spans="2:4">
      <c r="B34" s="239" t="s">
        <v>20</v>
      </c>
      <c r="C34" s="239"/>
      <c r="D34" s="5"/>
    </row>
    <row r="35" spans="2:4">
      <c r="B35" s="196"/>
      <c r="C35" s="196"/>
      <c r="D35" s="5"/>
    </row>
  </sheetData>
  <mergeCells count="1">
    <mergeCell ref="B34:C34"/>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O29"/>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60.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13" width="15.7109375" style="2" customWidth="1"/>
    <col min="14" max="14" width="9.28515625" style="2" customWidth="1"/>
    <col min="15" max="15" width="17.140625" style="2" customWidth="1"/>
    <col min="16" max="30" width="13.7109375" style="2" customWidth="1"/>
    <col min="31" max="16384" width="9.140625" style="2"/>
  </cols>
  <sheetData>
    <row r="2" spans="2:15" s="19" customFormat="1" ht="18">
      <c r="B2" s="19" t="s">
        <v>687</v>
      </c>
    </row>
    <row r="4" spans="2:15">
      <c r="B4" s="26" t="s">
        <v>144</v>
      </c>
      <c r="C4" s="1"/>
      <c r="H4"/>
    </row>
    <row r="5" spans="2:15" ht="252.75" customHeight="1">
      <c r="B5" s="242" t="s">
        <v>686</v>
      </c>
      <c r="C5" s="242"/>
      <c r="D5" s="242"/>
    </row>
    <row r="6" spans="2:15">
      <c r="B6" s="23"/>
      <c r="C6" s="23"/>
    </row>
    <row r="8" spans="2:15" s="8" customFormat="1">
      <c r="B8" s="8" t="s">
        <v>108</v>
      </c>
      <c r="D8" s="8" t="s">
        <v>109</v>
      </c>
      <c r="F8" s="8" t="s">
        <v>147</v>
      </c>
      <c r="H8" s="153" t="s">
        <v>375</v>
      </c>
      <c r="I8" s="153" t="s">
        <v>410</v>
      </c>
      <c r="J8" s="153" t="s">
        <v>411</v>
      </c>
      <c r="K8" s="153" t="s">
        <v>317</v>
      </c>
      <c r="L8" s="153" t="s">
        <v>299</v>
      </c>
      <c r="M8" s="153" t="s">
        <v>378</v>
      </c>
      <c r="N8" s="84"/>
      <c r="O8" s="8" t="s">
        <v>149</v>
      </c>
    </row>
    <row r="11" spans="2:15" s="8" customFormat="1">
      <c r="B11" s="8" t="s">
        <v>412</v>
      </c>
    </row>
    <row r="13" spans="2:15">
      <c r="B13" s="26" t="s">
        <v>413</v>
      </c>
    </row>
    <row r="14" spans="2:15">
      <c r="B14" s="2" t="s">
        <v>414</v>
      </c>
      <c r="D14" s="2" t="s">
        <v>415</v>
      </c>
      <c r="F14" s="87">
        <f>SUM(H14:M14)</f>
        <v>326385000</v>
      </c>
      <c r="H14" s="13"/>
      <c r="I14" s="13"/>
      <c r="J14" s="13"/>
      <c r="K14" s="13"/>
      <c r="L14" s="13"/>
      <c r="M14" s="47">
        <v>326385000</v>
      </c>
      <c r="O14" s="2" t="s">
        <v>102</v>
      </c>
    </row>
    <row r="15" spans="2:15">
      <c r="B15" s="2" t="s">
        <v>416</v>
      </c>
      <c r="D15" s="2" t="s">
        <v>415</v>
      </c>
      <c r="F15" s="87">
        <f>SUM(H15:M15)</f>
        <v>656936000</v>
      </c>
      <c r="H15" s="13"/>
      <c r="I15" s="13"/>
      <c r="J15" s="13"/>
      <c r="K15" s="13"/>
      <c r="L15" s="13"/>
      <c r="M15" s="47">
        <v>656936000</v>
      </c>
      <c r="O15" s="2" t="s">
        <v>102</v>
      </c>
    </row>
    <row r="16" spans="2:15">
      <c r="B16" s="2" t="s">
        <v>417</v>
      </c>
      <c r="D16" s="2" t="s">
        <v>415</v>
      </c>
      <c r="F16" s="87">
        <f>SUM(H16:M16)</f>
        <v>221460000</v>
      </c>
      <c r="H16" s="13"/>
      <c r="I16" s="13"/>
      <c r="J16" s="13"/>
      <c r="K16" s="13"/>
      <c r="L16" s="13"/>
      <c r="M16" s="47">
        <v>221460000</v>
      </c>
      <c r="O16" s="2" t="s">
        <v>418</v>
      </c>
    </row>
    <row r="18" spans="2:15">
      <c r="B18" s="26" t="s">
        <v>419</v>
      </c>
    </row>
    <row r="19" spans="2:15">
      <c r="B19" s="23" t="s">
        <v>420</v>
      </c>
      <c r="D19" s="2" t="s">
        <v>421</v>
      </c>
      <c r="F19" s="87">
        <f>SUM(H19:M19)</f>
        <v>348</v>
      </c>
      <c r="H19" s="13"/>
      <c r="I19" s="13"/>
      <c r="J19" s="13"/>
      <c r="K19" s="13"/>
      <c r="L19" s="13"/>
      <c r="M19" s="23">
        <v>348</v>
      </c>
      <c r="O19" s="2" t="s">
        <v>422</v>
      </c>
    </row>
    <row r="20" spans="2:15">
      <c r="B20" s="23" t="s">
        <v>423</v>
      </c>
      <c r="D20" s="2" t="s">
        <v>421</v>
      </c>
      <c r="F20" s="87">
        <f>SUM(H20:M20)</f>
        <v>407</v>
      </c>
      <c r="H20" s="13"/>
      <c r="I20" s="13"/>
      <c r="J20" s="13"/>
      <c r="K20" s="13"/>
      <c r="L20" s="13"/>
      <c r="M20" s="23">
        <v>407</v>
      </c>
      <c r="O20" s="2" t="s">
        <v>424</v>
      </c>
    </row>
    <row r="21" spans="2:15">
      <c r="B21" s="23"/>
      <c r="M21" s="20"/>
    </row>
    <row r="22" spans="2:15">
      <c r="B22" s="1" t="s">
        <v>425</v>
      </c>
      <c r="M22" s="20"/>
    </row>
    <row r="23" spans="2:15">
      <c r="B23" s="23" t="s">
        <v>426</v>
      </c>
      <c r="D23" s="2" t="s">
        <v>421</v>
      </c>
      <c r="F23" s="87">
        <f>SUM(H23:M23)</f>
        <v>2</v>
      </c>
      <c r="H23" s="13"/>
      <c r="I23" s="13"/>
      <c r="J23" s="13"/>
      <c r="K23" s="13"/>
      <c r="L23" s="13"/>
      <c r="M23" s="161">
        <v>2</v>
      </c>
    </row>
    <row r="24" spans="2:15">
      <c r="B24" s="23" t="s">
        <v>427</v>
      </c>
      <c r="D24" s="2" t="s">
        <v>421</v>
      </c>
      <c r="F24" s="87">
        <f>SUM(H24:M24)</f>
        <v>1</v>
      </c>
      <c r="H24" s="13"/>
      <c r="I24" s="13"/>
      <c r="J24" s="13"/>
      <c r="K24" s="13"/>
      <c r="L24" s="13"/>
      <c r="M24" s="161">
        <v>1</v>
      </c>
    </row>
    <row r="26" spans="2:15" s="8" customFormat="1">
      <c r="B26" s="8" t="s">
        <v>428</v>
      </c>
    </row>
    <row r="28" spans="2:15">
      <c r="B28" s="2" t="s">
        <v>429</v>
      </c>
      <c r="D28" s="2" t="s">
        <v>391</v>
      </c>
      <c r="F28" s="87">
        <f>SUM(H28:M28)</f>
        <v>278000</v>
      </c>
      <c r="H28" s="13"/>
      <c r="I28" s="13"/>
      <c r="J28" s="13"/>
      <c r="K28" s="13"/>
      <c r="L28" s="13"/>
      <c r="M28" s="162">
        <v>278000</v>
      </c>
    </row>
    <row r="29" spans="2:15">
      <c r="B29" s="2" t="s">
        <v>430</v>
      </c>
      <c r="D29" s="2" t="s">
        <v>391</v>
      </c>
      <c r="F29" s="87">
        <f>SUM(H29:M29)</f>
        <v>2</v>
      </c>
      <c r="H29" s="13"/>
      <c r="I29" s="13"/>
      <c r="J29" s="13"/>
      <c r="K29" s="13"/>
      <c r="L29" s="13"/>
      <c r="M29" s="161">
        <v>2</v>
      </c>
    </row>
  </sheetData>
  <mergeCells count="1">
    <mergeCell ref="B5:D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Q39"/>
  <sheetViews>
    <sheetView showGridLines="0" zoomScale="90" zoomScaleNormal="90" workbookViewId="0">
      <pane xSplit="2" ySplit="8" topLeftCell="D9" activePane="bottomRight" state="frozen"/>
      <selection pane="topRight" activeCell="C1" sqref="C1"/>
      <selection pane="bottomLeft" activeCell="A12" sqref="A12"/>
      <selection pane="bottomRight"/>
    </sheetView>
  </sheetViews>
  <sheetFormatPr defaultRowHeight="12.75"/>
  <cols>
    <col min="1" max="1" width="2.7109375" style="2" customWidth="1"/>
    <col min="2" max="2" width="75.4257812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5" width="15.7109375" style="2" customWidth="1"/>
    <col min="16" max="16" width="9.28515625" style="2" customWidth="1"/>
    <col min="17" max="17" width="17.140625" style="2" customWidth="1"/>
    <col min="18" max="32" width="13.7109375" style="2" customWidth="1"/>
    <col min="33" max="16384" width="9.140625" style="2"/>
  </cols>
  <sheetData>
    <row r="1" spans="1:17">
      <c r="A1" s="165"/>
    </row>
    <row r="2" spans="1:17" s="19" customFormat="1" ht="18">
      <c r="B2" s="19" t="s">
        <v>431</v>
      </c>
    </row>
    <row r="4" spans="1:17">
      <c r="B4" s="26" t="s">
        <v>144</v>
      </c>
      <c r="C4" s="1"/>
      <c r="J4"/>
    </row>
    <row r="5" spans="1:17">
      <c r="B5" s="243" t="s">
        <v>432</v>
      </c>
      <c r="C5" s="243"/>
      <c r="D5" s="243"/>
      <c r="F5" s="20"/>
    </row>
    <row r="6" spans="1:17">
      <c r="B6" s="23"/>
      <c r="C6" s="23"/>
      <c r="F6" s="20"/>
    </row>
    <row r="8" spans="1:17" s="8" customFormat="1">
      <c r="B8" s="8" t="s">
        <v>108</v>
      </c>
      <c r="D8" s="8" t="s">
        <v>109</v>
      </c>
      <c r="F8" s="8" t="s">
        <v>146</v>
      </c>
      <c r="H8" s="8" t="s">
        <v>147</v>
      </c>
      <c r="J8" s="153" t="s">
        <v>375</v>
      </c>
      <c r="K8" s="153" t="s">
        <v>410</v>
      </c>
      <c r="L8" s="153" t="s">
        <v>411</v>
      </c>
      <c r="M8" s="153" t="s">
        <v>317</v>
      </c>
      <c r="N8" s="153" t="s">
        <v>299</v>
      </c>
      <c r="O8" s="153" t="s">
        <v>378</v>
      </c>
      <c r="P8" s="84"/>
      <c r="Q8" s="8" t="s">
        <v>149</v>
      </c>
    </row>
    <row r="10" spans="1:17" s="8" customFormat="1">
      <c r="B10" s="8" t="s">
        <v>434</v>
      </c>
    </row>
    <row r="11" spans="1:17" s="9" customFormat="1">
      <c r="A11" s="210"/>
      <c r="B11" s="211"/>
      <c r="C11" s="211"/>
      <c r="D11" s="211"/>
      <c r="E11" s="211"/>
      <c r="F11" s="211"/>
      <c r="G11" s="211"/>
      <c r="H11" s="211"/>
      <c r="I11" s="211"/>
      <c r="J11" s="211"/>
      <c r="K11" s="211"/>
      <c r="L11" s="211"/>
      <c r="M11" s="211"/>
      <c r="N11" s="211"/>
      <c r="O11" s="211"/>
    </row>
    <row r="12" spans="1:17" s="9" customFormat="1">
      <c r="A12" s="210"/>
      <c r="B12" s="180" t="s">
        <v>642</v>
      </c>
      <c r="C12" s="211"/>
      <c r="D12" s="211"/>
      <c r="E12" s="211"/>
      <c r="F12" s="211"/>
      <c r="G12" s="211"/>
      <c r="H12" s="211"/>
      <c r="I12" s="211"/>
      <c r="J12" s="211"/>
      <c r="K12" s="211"/>
      <c r="L12" s="211"/>
      <c r="M12" s="211"/>
      <c r="N12" s="211"/>
      <c r="O12" s="211"/>
    </row>
    <row r="13" spans="1:17">
      <c r="A13" s="176"/>
      <c r="B13" s="175" t="s">
        <v>435</v>
      </c>
      <c r="C13" s="180"/>
      <c r="D13" s="2" t="s">
        <v>153</v>
      </c>
      <c r="H13" s="13"/>
      <c r="J13" s="184">
        <v>4.9500000000000002E-2</v>
      </c>
      <c r="K13" s="184">
        <v>4.1599999999999998E-2</v>
      </c>
      <c r="L13" s="184">
        <v>5.3900000000000003E-2</v>
      </c>
      <c r="M13" s="184">
        <v>-3.5300000000000005E-2</v>
      </c>
      <c r="N13" s="184">
        <v>1.7000000000000001E-2</v>
      </c>
      <c r="O13" s="13"/>
      <c r="Q13" s="2" t="s">
        <v>436</v>
      </c>
    </row>
    <row r="14" spans="1:17">
      <c r="A14" s="174"/>
      <c r="B14" s="175" t="s">
        <v>437</v>
      </c>
      <c r="C14" s="175"/>
      <c r="D14" s="2" t="s">
        <v>161</v>
      </c>
      <c r="H14" s="231">
        <f>SUM(J14:O14)</f>
        <v>988531929</v>
      </c>
      <c r="J14" s="185">
        <v>815831900</v>
      </c>
      <c r="K14" s="185">
        <v>31206685</v>
      </c>
      <c r="L14" s="185">
        <v>44419441</v>
      </c>
      <c r="M14" s="185">
        <v>523335</v>
      </c>
      <c r="N14" s="185">
        <v>96550568</v>
      </c>
      <c r="O14" s="13"/>
      <c r="Q14" s="2" t="s">
        <v>436</v>
      </c>
    </row>
    <row r="15" spans="1:17">
      <c r="A15" s="174"/>
      <c r="B15" s="175"/>
      <c r="C15" s="175"/>
      <c r="J15" s="175"/>
      <c r="K15" s="175"/>
      <c r="L15" s="175"/>
      <c r="M15" s="175"/>
      <c r="N15" s="175"/>
    </row>
    <row r="16" spans="1:17" s="8" customFormat="1">
      <c r="B16" s="8" t="s">
        <v>438</v>
      </c>
    </row>
    <row r="18" spans="1:17" s="9" customFormat="1">
      <c r="A18" s="211"/>
      <c r="B18" s="180" t="s">
        <v>643</v>
      </c>
      <c r="C18" s="211"/>
      <c r="D18" s="211"/>
      <c r="E18" s="211"/>
      <c r="F18" s="211"/>
      <c r="G18" s="211"/>
      <c r="H18" s="211"/>
      <c r="I18" s="211"/>
      <c r="J18" s="212"/>
      <c r="K18" s="212"/>
      <c r="L18" s="212"/>
      <c r="M18" s="212"/>
      <c r="N18" s="212"/>
      <c r="O18" s="211"/>
    </row>
    <row r="19" spans="1:17">
      <c r="B19" s="2" t="s">
        <v>440</v>
      </c>
      <c r="D19" s="2" t="s">
        <v>385</v>
      </c>
      <c r="H19" s="231">
        <f>SUM(J19:O19)</f>
        <v>6161727.8652399266</v>
      </c>
      <c r="J19" s="13"/>
      <c r="K19" s="13"/>
      <c r="L19" s="13"/>
      <c r="M19" s="13"/>
      <c r="N19" s="183">
        <v>6161727.8652399266</v>
      </c>
      <c r="O19" s="13"/>
      <c r="Q19" s="2" t="s">
        <v>441</v>
      </c>
    </row>
    <row r="20" spans="1:17">
      <c r="B20" s="181" t="s">
        <v>395</v>
      </c>
      <c r="D20" s="2" t="s">
        <v>161</v>
      </c>
      <c r="H20" s="231">
        <f>SUM(J20:O20)</f>
        <v>39281926.451039992</v>
      </c>
      <c r="J20" s="13"/>
      <c r="K20" s="13"/>
      <c r="L20" s="13"/>
      <c r="M20" s="13"/>
      <c r="N20" s="183">
        <v>39281926.451039992</v>
      </c>
      <c r="O20" s="13"/>
      <c r="Q20" s="2" t="s">
        <v>441</v>
      </c>
    </row>
    <row r="21" spans="1:17">
      <c r="B21" s="181" t="s">
        <v>442</v>
      </c>
      <c r="D21" s="2" t="s">
        <v>446</v>
      </c>
      <c r="H21" s="231">
        <f>SUM(J21:O21)</f>
        <v>44821191.1428506</v>
      </c>
      <c r="J21" s="13"/>
      <c r="K21" s="13"/>
      <c r="L21" s="13"/>
      <c r="M21" s="13"/>
      <c r="N21" s="183">
        <v>44821191.1428506</v>
      </c>
      <c r="O21" s="13"/>
      <c r="Q21" s="2" t="s">
        <v>441</v>
      </c>
    </row>
    <row r="23" spans="1:17" s="8" customFormat="1">
      <c r="B23" s="8" t="s">
        <v>443</v>
      </c>
    </row>
    <row r="25" spans="1:17" s="9" customFormat="1">
      <c r="A25" s="211"/>
      <c r="B25" s="180" t="s">
        <v>444</v>
      </c>
      <c r="C25" s="211"/>
      <c r="D25" s="211"/>
      <c r="E25" s="211"/>
      <c r="F25" s="211"/>
      <c r="G25" s="211"/>
      <c r="H25" s="211"/>
      <c r="I25" s="211"/>
      <c r="J25" s="212"/>
      <c r="K25" s="212"/>
      <c r="L25" s="212"/>
      <c r="M25" s="212"/>
      <c r="N25" s="212"/>
      <c r="O25" s="211"/>
    </row>
    <row r="26" spans="1:17">
      <c r="B26" s="2" t="s">
        <v>445</v>
      </c>
      <c r="D26" s="2" t="s">
        <v>446</v>
      </c>
      <c r="H26" s="231">
        <f>SUM(J26:O26)</f>
        <v>767932.36265359109</v>
      </c>
      <c r="J26" s="186">
        <v>610260.17208250542</v>
      </c>
      <c r="K26" s="186">
        <v>22196.001535968015</v>
      </c>
      <c r="L26" s="13"/>
      <c r="M26" s="186">
        <v>0</v>
      </c>
      <c r="N26" s="186">
        <v>135476.18903511763</v>
      </c>
      <c r="O26" s="13"/>
      <c r="Q26" s="2" t="s">
        <v>447</v>
      </c>
    </row>
    <row r="27" spans="1:17">
      <c r="B27" s="2" t="s">
        <v>448</v>
      </c>
      <c r="D27" s="2" t="s">
        <v>381</v>
      </c>
      <c r="H27" s="231">
        <f>SUM(J27:O27)</f>
        <v>699041.87107588537</v>
      </c>
      <c r="J27" s="186">
        <v>551459.85501848545</v>
      </c>
      <c r="K27" s="186">
        <v>20864.431532758674</v>
      </c>
      <c r="L27" s="13"/>
      <c r="M27" s="186">
        <v>0</v>
      </c>
      <c r="N27" s="186">
        <v>126717.58452464129</v>
      </c>
      <c r="O27" s="13"/>
      <c r="Q27" s="2" t="s">
        <v>449</v>
      </c>
    </row>
    <row r="28" spans="1:17">
      <c r="B28" s="2" t="s">
        <v>450</v>
      </c>
      <c r="D28" s="2" t="s">
        <v>385</v>
      </c>
      <c r="H28" s="231">
        <f>SUM(J28:O28)</f>
        <v>570274.03384470311</v>
      </c>
      <c r="J28" s="186">
        <v>363937.96397010627</v>
      </c>
      <c r="K28" s="186">
        <v>13921.124304867453</v>
      </c>
      <c r="L28" s="13"/>
      <c r="M28" s="186">
        <v>0</v>
      </c>
      <c r="N28" s="186">
        <v>192414.94556972932</v>
      </c>
      <c r="O28" s="13"/>
      <c r="Q28" s="2" t="s">
        <v>451</v>
      </c>
    </row>
    <row r="30" spans="1:17" s="9" customFormat="1">
      <c r="A30" s="211"/>
      <c r="B30" s="180" t="s">
        <v>644</v>
      </c>
      <c r="C30" s="211"/>
      <c r="D30" s="211"/>
      <c r="E30" s="211"/>
      <c r="F30" s="211"/>
      <c r="G30" s="211"/>
      <c r="H30" s="211"/>
      <c r="I30" s="211"/>
      <c r="J30" s="212"/>
      <c r="K30" s="212"/>
      <c r="L30" s="212"/>
      <c r="M30" s="212"/>
      <c r="N30" s="212"/>
      <c r="O30" s="211"/>
    </row>
    <row r="31" spans="1:17">
      <c r="B31" s="2" t="s">
        <v>445</v>
      </c>
      <c r="D31" s="2" t="s">
        <v>446</v>
      </c>
      <c r="H31" s="231">
        <f>SUM(J31:O31)</f>
        <v>769437.38023889391</v>
      </c>
      <c r="J31" s="186">
        <v>611415.86508435279</v>
      </c>
      <c r="K31" s="186">
        <v>22240.208372104251</v>
      </c>
      <c r="L31" s="13"/>
      <c r="M31" s="186">
        <v>0</v>
      </c>
      <c r="N31" s="186">
        <v>135781.30678243691</v>
      </c>
      <c r="O31" s="13"/>
      <c r="Q31" s="2" t="s">
        <v>452</v>
      </c>
    </row>
    <row r="32" spans="1:17">
      <c r="B32" s="2" t="s">
        <v>448</v>
      </c>
      <c r="D32" s="2" t="s">
        <v>381</v>
      </c>
      <c r="H32" s="231">
        <f>SUM(J32:O32)</f>
        <v>702700.66123086296</v>
      </c>
      <c r="J32" s="186">
        <v>554405.08405001415</v>
      </c>
      <c r="K32" s="186">
        <v>20977.090566751584</v>
      </c>
      <c r="L32" s="13"/>
      <c r="M32" s="186">
        <v>0</v>
      </c>
      <c r="N32" s="186">
        <v>127318.48661409726</v>
      </c>
      <c r="O32" s="13"/>
      <c r="Q32" s="2" t="s">
        <v>453</v>
      </c>
    </row>
    <row r="33" spans="1:17">
      <c r="B33" s="2" t="s">
        <v>450</v>
      </c>
      <c r="D33" s="2" t="s">
        <v>385</v>
      </c>
      <c r="H33" s="231">
        <f>SUM(J33:O33)</f>
        <v>571709.00124493078</v>
      </c>
      <c r="J33" s="186">
        <v>364674.16863106226</v>
      </c>
      <c r="K33" s="186">
        <v>13949.285138893092</v>
      </c>
      <c r="L33" s="13"/>
      <c r="M33" s="186">
        <v>0</v>
      </c>
      <c r="N33" s="186">
        <v>193085.54747497544</v>
      </c>
      <c r="O33" s="13"/>
      <c r="Q33" s="2" t="s">
        <v>454</v>
      </c>
    </row>
    <row r="35" spans="1:17" s="8" customFormat="1">
      <c r="B35" s="8" t="s">
        <v>455</v>
      </c>
    </row>
    <row r="37" spans="1:17" s="9" customFormat="1">
      <c r="A37" s="211"/>
      <c r="B37" s="180" t="s">
        <v>456</v>
      </c>
      <c r="C37" s="211"/>
      <c r="D37" s="211"/>
      <c r="E37" s="211"/>
      <c r="F37" s="211"/>
      <c r="G37" s="211"/>
      <c r="H37" s="211"/>
      <c r="I37" s="211"/>
      <c r="J37" s="212"/>
      <c r="K37" s="212"/>
      <c r="L37" s="212"/>
      <c r="M37" s="212"/>
      <c r="N37" s="212"/>
      <c r="O37" s="211"/>
    </row>
    <row r="38" spans="1:17">
      <c r="B38" s="2" t="s">
        <v>457</v>
      </c>
      <c r="D38" s="2" t="s">
        <v>381</v>
      </c>
      <c r="H38" s="231">
        <f>SUM(J38:O38)</f>
        <v>128107.58562247871</v>
      </c>
      <c r="J38" s="186">
        <v>123387.83246796633</v>
      </c>
      <c r="K38" s="186">
        <v>4719.7531545123738</v>
      </c>
      <c r="L38" s="13"/>
      <c r="M38" s="13"/>
      <c r="N38" s="13"/>
      <c r="O38" s="13"/>
      <c r="Q38" s="2" t="s">
        <v>458</v>
      </c>
    </row>
    <row r="39" spans="1:17">
      <c r="B39" s="2" t="s">
        <v>459</v>
      </c>
      <c r="D39" s="2" t="s">
        <v>385</v>
      </c>
      <c r="H39" s="231">
        <f>SUM(J39:O39)</f>
        <v>124204.07530634232</v>
      </c>
      <c r="J39" s="186">
        <v>119628.13568979286</v>
      </c>
      <c r="K39" s="186">
        <v>4575.9396165494536</v>
      </c>
      <c r="L39" s="13"/>
      <c r="M39" s="13"/>
      <c r="N39" s="13"/>
      <c r="O39" s="13"/>
      <c r="Q39" s="2" t="s">
        <v>460</v>
      </c>
    </row>
  </sheetData>
  <mergeCells count="1">
    <mergeCell ref="B5:D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H18"/>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50.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5.7109375" style="2" customWidth="1"/>
    <col min="9" max="16" width="12.5703125" style="2" customWidth="1"/>
    <col min="17" max="17" width="17.140625" style="2" customWidth="1"/>
    <col min="18" max="33" width="13.7109375" style="2" customWidth="1"/>
    <col min="34" max="16384" width="9.140625" style="2"/>
  </cols>
  <sheetData>
    <row r="2" spans="2:8" s="19" customFormat="1" ht="18">
      <c r="B2" s="19" t="s">
        <v>461</v>
      </c>
    </row>
    <row r="4" spans="2:8">
      <c r="B4" s="26" t="s">
        <v>144</v>
      </c>
      <c r="C4" s="1"/>
      <c r="H4"/>
    </row>
    <row r="5" spans="2:8" ht="25.5" customHeight="1">
      <c r="B5" s="242" t="s">
        <v>695</v>
      </c>
      <c r="C5" s="243"/>
      <c r="D5" s="243"/>
      <c r="F5" s="20"/>
    </row>
    <row r="6" spans="2:8">
      <c r="B6" s="23"/>
      <c r="C6" s="23"/>
      <c r="F6" s="20"/>
    </row>
    <row r="8" spans="2:8" s="8" customFormat="1">
      <c r="B8" s="8" t="s">
        <v>108</v>
      </c>
      <c r="D8" s="8" t="s">
        <v>109</v>
      </c>
      <c r="F8" s="8" t="s">
        <v>146</v>
      </c>
      <c r="H8" s="8" t="s">
        <v>149</v>
      </c>
    </row>
    <row r="11" spans="2:8" s="8" customFormat="1">
      <c r="B11" s="8" t="s">
        <v>462</v>
      </c>
    </row>
    <row r="13" spans="2:8">
      <c r="B13" s="26" t="s">
        <v>462</v>
      </c>
    </row>
    <row r="14" spans="2:8">
      <c r="B14" s="2" t="s">
        <v>463</v>
      </c>
      <c r="D14" s="2" t="s">
        <v>464</v>
      </c>
      <c r="F14" s="162">
        <v>271246755</v>
      </c>
    </row>
    <row r="15" spans="2:8">
      <c r="B15" s="2" t="s">
        <v>465</v>
      </c>
      <c r="D15" s="2" t="s">
        <v>464</v>
      </c>
      <c r="F15" s="162">
        <v>290605940</v>
      </c>
    </row>
    <row r="17" spans="2:6">
      <c r="B17" s="2" t="s">
        <v>466</v>
      </c>
      <c r="D17" s="2" t="s">
        <v>464</v>
      </c>
      <c r="F17" s="162">
        <v>133733008</v>
      </c>
    </row>
    <row r="18" spans="2:6">
      <c r="B18" s="2" t="s">
        <v>467</v>
      </c>
      <c r="D18" s="2" t="s">
        <v>464</v>
      </c>
      <c r="F18" s="162">
        <v>44977035</v>
      </c>
    </row>
  </sheetData>
  <mergeCells count="1">
    <mergeCell ref="B5:D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M410"/>
  <sheetViews>
    <sheetView showGridLines="0" zoomScale="90" zoomScaleNormal="90" workbookViewId="0"/>
  </sheetViews>
  <sheetFormatPr defaultColWidth="13.7109375" defaultRowHeight="12.75"/>
  <cols>
    <col min="1" max="1" width="2.7109375" style="2" customWidth="1"/>
    <col min="2" max="2" width="63.28515625" style="2" customWidth="1"/>
    <col min="3" max="3" width="2.7109375" style="2" customWidth="1"/>
    <col min="4" max="4" width="53.140625" style="2" customWidth="1"/>
    <col min="5" max="5" width="2.7109375" style="2" customWidth="1"/>
    <col min="6" max="6" width="15.7109375" style="2" customWidth="1"/>
    <col min="7" max="7" width="2.7109375" style="2" customWidth="1"/>
    <col min="8" max="24" width="15.7109375" style="2" customWidth="1"/>
    <col min="25" max="25" width="2.7109375" style="2" customWidth="1"/>
    <col min="26" max="26" width="15.7109375" style="2" customWidth="1"/>
    <col min="27" max="27" width="2.7109375" style="2" customWidth="1"/>
    <col min="28" max="33" width="15.7109375" style="2" customWidth="1"/>
    <col min="34" max="34" width="2.7109375" style="2" customWidth="1"/>
    <col min="35" max="35" width="15.7109375" style="2" customWidth="1"/>
    <col min="36" max="36" width="2.7109375" style="2" customWidth="1"/>
    <col min="37" max="42" width="15.7109375" style="2" customWidth="1"/>
    <col min="43" max="43" width="2.7109375" style="2" customWidth="1"/>
    <col min="44" max="49" width="15.7109375" style="2" customWidth="1"/>
    <col min="50" max="50" width="2.7109375" style="2" customWidth="1"/>
    <col min="51" max="56" width="15.7109375" style="2" customWidth="1"/>
    <col min="57" max="57" width="2.7109375" style="2" customWidth="1"/>
    <col min="58" max="58" width="15.7109375" style="2" customWidth="1"/>
    <col min="59" max="59" width="2.7109375" style="2" customWidth="1"/>
    <col min="60" max="60" width="15.7109375" style="2" customWidth="1"/>
    <col min="61" max="61" width="2.7109375" style="2" customWidth="1"/>
    <col min="62" max="65" width="15.7109375" style="2" customWidth="1"/>
    <col min="66" max="16384" width="13.7109375" style="2"/>
  </cols>
  <sheetData>
    <row r="1" spans="1:6">
      <c r="A1" s="9"/>
    </row>
    <row r="2" spans="1:6" s="19" customFormat="1" ht="18">
      <c r="B2" s="19" t="s">
        <v>468</v>
      </c>
    </row>
    <row r="4" spans="1:6">
      <c r="B4" s="26" t="s">
        <v>469</v>
      </c>
    </row>
    <row r="5" spans="1:6" ht="25.5" customHeight="1">
      <c r="B5" s="242" t="s">
        <v>470</v>
      </c>
      <c r="C5" s="242"/>
      <c r="D5" s="242"/>
      <c r="F5" s="20"/>
    </row>
    <row r="6" spans="1:6">
      <c r="B6" s="4"/>
    </row>
    <row r="8" spans="1:6" s="8" customFormat="1">
      <c r="B8" s="8" t="s">
        <v>110</v>
      </c>
      <c r="D8" s="8" t="s">
        <v>109</v>
      </c>
      <c r="F8" s="8" t="s">
        <v>146</v>
      </c>
    </row>
    <row r="10" spans="1:6">
      <c r="B10" s="26" t="s">
        <v>166</v>
      </c>
    </row>
    <row r="11" spans="1:6">
      <c r="B11" s="48" t="s">
        <v>168</v>
      </c>
      <c r="D11" s="2" t="s">
        <v>153</v>
      </c>
      <c r="F11" s="62">
        <f>'2. Parameters'!F30</f>
        <v>3.5999999999999997E-2</v>
      </c>
    </row>
    <row r="12" spans="1:6">
      <c r="F12" s="49"/>
    </row>
    <row r="13" spans="1:6">
      <c r="B13" s="48" t="s">
        <v>175</v>
      </c>
      <c r="D13" s="2" t="s">
        <v>153</v>
      </c>
      <c r="F13" s="62">
        <f>'2. Parameters'!F38</f>
        <v>3.5999999999999997E-2</v>
      </c>
    </row>
    <row r="14" spans="1:6">
      <c r="B14" s="48" t="s">
        <v>176</v>
      </c>
      <c r="D14" s="2" t="s">
        <v>153</v>
      </c>
      <c r="F14" s="62">
        <f>'2. Parameters'!F39</f>
        <v>3.4000000000000002E-2</v>
      </c>
    </row>
    <row r="15" spans="1:6">
      <c r="B15" s="48" t="s">
        <v>177</v>
      </c>
      <c r="D15" s="2" t="s">
        <v>153</v>
      </c>
      <c r="F15" s="62">
        <f>'2. Parameters'!F40</f>
        <v>3.2000000000000001E-2</v>
      </c>
    </row>
    <row r="16" spans="1:6">
      <c r="B16" s="48" t="s">
        <v>178</v>
      </c>
      <c r="D16" s="2" t="s">
        <v>153</v>
      </c>
      <c r="F16" s="62">
        <f>'2. Parameters'!F41</f>
        <v>0.03</v>
      </c>
    </row>
    <row r="17" spans="2:14">
      <c r="B17" s="48" t="s">
        <v>179</v>
      </c>
      <c r="D17" s="2" t="s">
        <v>153</v>
      </c>
      <c r="F17" s="62">
        <f>'2. Parameters'!F42</f>
        <v>2.8000000000000001E-2</v>
      </c>
    </row>
    <row r="19" spans="2:14">
      <c r="B19" s="26" t="s">
        <v>184</v>
      </c>
    </row>
    <row r="20" spans="2:14">
      <c r="B20" s="48" t="s">
        <v>181</v>
      </c>
      <c r="D20" s="2" t="s">
        <v>153</v>
      </c>
      <c r="F20" s="62">
        <f>'2. Parameters'!F47</f>
        <v>0.91500000000000004</v>
      </c>
    </row>
    <row r="21" spans="2:14">
      <c r="B21" s="48" t="s">
        <v>182</v>
      </c>
      <c r="D21" s="2" t="s">
        <v>153</v>
      </c>
      <c r="F21" s="62">
        <f>'2. Parameters'!F48</f>
        <v>3.5000000000000003E-2</v>
      </c>
    </row>
    <row r="23" spans="2:14">
      <c r="B23" s="119" t="s">
        <v>471</v>
      </c>
    </row>
    <row r="24" spans="2:14">
      <c r="B24" s="2" t="s">
        <v>186</v>
      </c>
      <c r="D24" s="2" t="s">
        <v>153</v>
      </c>
      <c r="F24" s="62">
        <f>'2. Parameters'!F53</f>
        <v>0.01</v>
      </c>
    </row>
    <row r="26" spans="2:14">
      <c r="B26" s="1" t="s">
        <v>230</v>
      </c>
    </row>
    <row r="27" spans="2:14">
      <c r="B27" s="2" t="s">
        <v>472</v>
      </c>
      <c r="F27" s="33">
        <f>'2. Parameters'!S129</f>
        <v>1.1248640000000001</v>
      </c>
    </row>
    <row r="28" spans="2:14">
      <c r="B28" s="2" t="s">
        <v>473</v>
      </c>
      <c r="F28" s="33">
        <f>'2. Parameters'!S130</f>
        <v>1.0816000000000001</v>
      </c>
    </row>
    <row r="29" spans="2:14">
      <c r="B29" s="2" t="s">
        <v>474</v>
      </c>
      <c r="F29" s="33">
        <f>'2. Parameters'!S131</f>
        <v>1.04</v>
      </c>
    </row>
    <row r="31" spans="2:14" s="8" customFormat="1">
      <c r="B31" s="8" t="s">
        <v>110</v>
      </c>
      <c r="D31" s="8" t="s">
        <v>109</v>
      </c>
      <c r="F31" s="8" t="s">
        <v>146</v>
      </c>
      <c r="H31" s="84">
        <v>2015</v>
      </c>
      <c r="I31" s="84">
        <v>2016</v>
      </c>
      <c r="J31" s="84">
        <v>2017</v>
      </c>
      <c r="K31" s="84">
        <v>2018</v>
      </c>
      <c r="L31" s="84">
        <v>2019</v>
      </c>
      <c r="M31" s="84">
        <v>2020</v>
      </c>
      <c r="N31" s="84">
        <v>2021</v>
      </c>
    </row>
    <row r="33" spans="2:16">
      <c r="B33" s="1" t="s">
        <v>187</v>
      </c>
    </row>
    <row r="34" spans="2:16">
      <c r="B34" s="2" t="s">
        <v>203</v>
      </c>
      <c r="F34" s="63">
        <f>'2. Parameters'!F81</f>
        <v>1.01</v>
      </c>
      <c r="H34" s="2">
        <f>'2. Parameters'!N81</f>
        <v>1</v>
      </c>
      <c r="I34" s="63">
        <f>'2. Parameters'!O81</f>
        <v>1.008</v>
      </c>
      <c r="J34" s="63">
        <f>'2. Parameters'!P81</f>
        <v>1.010016</v>
      </c>
      <c r="K34" s="63">
        <f>'2. Parameters'!Q81</f>
        <v>1.0241562239999999</v>
      </c>
      <c r="L34" s="63">
        <f>'2. Parameters'!R81</f>
        <v>1.036446098688</v>
      </c>
      <c r="M34" s="63">
        <f>'2. Parameters'!S81</f>
        <v>1.063393697253888</v>
      </c>
      <c r="N34" s="55">
        <f>'2. Parameters'!T81</f>
        <v>1.0846615711989658</v>
      </c>
    </row>
    <row r="35" spans="2:16">
      <c r="B35" s="2" t="s">
        <v>204</v>
      </c>
      <c r="F35" s="63">
        <f>'2. Parameters'!F82</f>
        <v>1.008</v>
      </c>
      <c r="H35" s="13"/>
      <c r="I35" s="2">
        <f>'2. Parameters'!O82</f>
        <v>1</v>
      </c>
      <c r="J35" s="63">
        <f>'2. Parameters'!P82</f>
        <v>1.002</v>
      </c>
      <c r="K35" s="63">
        <f>'2. Parameters'!Q82</f>
        <v>1.0160279999999999</v>
      </c>
      <c r="L35" s="63">
        <f>'2. Parameters'!R82</f>
        <v>1.028220336</v>
      </c>
      <c r="M35" s="63">
        <f>'2. Parameters'!S82</f>
        <v>1.0549540647360001</v>
      </c>
      <c r="N35" s="55">
        <f>'2. Parameters'!T82</f>
        <v>1.0760531460307201</v>
      </c>
    </row>
    <row r="36" spans="2:16">
      <c r="B36" s="2" t="s">
        <v>205</v>
      </c>
      <c r="F36" s="63">
        <f>'2. Parameters'!F83</f>
        <v>1.002</v>
      </c>
      <c r="H36" s="13"/>
      <c r="I36" s="13"/>
      <c r="J36" s="2">
        <f>'2. Parameters'!P83</f>
        <v>1</v>
      </c>
      <c r="K36" s="63">
        <f>'2. Parameters'!Q83</f>
        <v>1.014</v>
      </c>
      <c r="L36" s="63">
        <f>'2. Parameters'!R83</f>
        <v>1.026168</v>
      </c>
      <c r="M36" s="63">
        <f>'2. Parameters'!S83</f>
        <v>1.052848368</v>
      </c>
      <c r="N36" s="55">
        <f>'2. Parameters'!T83</f>
        <v>1.0739053353600001</v>
      </c>
    </row>
    <row r="37" spans="2:16">
      <c r="B37" s="2" t="s">
        <v>206</v>
      </c>
      <c r="F37" s="63">
        <f>'2. Parameters'!F84</f>
        <v>1.014</v>
      </c>
      <c r="H37" s="13"/>
      <c r="I37" s="13"/>
      <c r="J37" s="13"/>
      <c r="K37" s="2">
        <f>'2. Parameters'!Q84</f>
        <v>1</v>
      </c>
      <c r="L37" s="63">
        <f>'2. Parameters'!R84</f>
        <v>1.012</v>
      </c>
      <c r="M37" s="63">
        <f>'2. Parameters'!S84</f>
        <v>1.0383120000000001</v>
      </c>
      <c r="N37" s="55">
        <f>'2. Parameters'!T84</f>
        <v>1.0590782400000001</v>
      </c>
    </row>
    <row r="38" spans="2:16">
      <c r="B38" s="2" t="s">
        <v>207</v>
      </c>
      <c r="F38" s="63">
        <f>'2. Parameters'!F85</f>
        <v>1.012</v>
      </c>
      <c r="H38" s="13"/>
      <c r="I38" s="13"/>
      <c r="J38" s="13"/>
      <c r="K38" s="13"/>
      <c r="L38" s="2">
        <f>'2. Parameters'!R85</f>
        <v>1</v>
      </c>
      <c r="M38" s="63">
        <f>'2. Parameters'!S85</f>
        <v>1.026</v>
      </c>
      <c r="N38" s="55">
        <f>'2. Parameters'!T85</f>
        <v>1.0465200000000001</v>
      </c>
    </row>
    <row r="39" spans="2:16">
      <c r="B39" s="2" t="s">
        <v>208</v>
      </c>
      <c r="F39" s="63">
        <f>'2. Parameters'!F86</f>
        <v>1.026</v>
      </c>
      <c r="H39" s="13"/>
      <c r="I39" s="13"/>
      <c r="J39" s="13"/>
      <c r="K39" s="13"/>
      <c r="L39" s="13"/>
      <c r="M39" s="2">
        <f>'2. Parameters'!S86</f>
        <v>1</v>
      </c>
      <c r="N39" s="55">
        <f>'2. Parameters'!T86</f>
        <v>1.02</v>
      </c>
    </row>
    <row r="40" spans="2:16">
      <c r="B40" s="2" t="s">
        <v>209</v>
      </c>
      <c r="F40" s="55">
        <f>'2. Parameters'!F87</f>
        <v>1.02</v>
      </c>
      <c r="H40" s="13"/>
      <c r="I40" s="13"/>
      <c r="J40" s="13"/>
      <c r="K40" s="13"/>
      <c r="L40" s="13"/>
      <c r="M40" s="13"/>
      <c r="N40" s="2">
        <v>1</v>
      </c>
    </row>
    <row r="42" spans="2:16" s="64" customFormat="1">
      <c r="B42" s="64" t="s">
        <v>276</v>
      </c>
    </row>
    <row r="43" spans="2:16" s="72" customFormat="1">
      <c r="K43" s="245" t="s">
        <v>184</v>
      </c>
      <c r="L43" s="245"/>
      <c r="M43" s="245"/>
      <c r="N43" s="245"/>
      <c r="O43" s="245"/>
      <c r="P43" s="245"/>
    </row>
    <row r="44" spans="2:16" s="65" customFormat="1" ht="25.5">
      <c r="B44" s="66" t="s">
        <v>108</v>
      </c>
      <c r="H44" s="77" t="s">
        <v>277</v>
      </c>
      <c r="I44" s="77" t="s">
        <v>278</v>
      </c>
      <c r="J44" s="120" t="s">
        <v>475</v>
      </c>
      <c r="K44" s="77" t="s">
        <v>375</v>
      </c>
      <c r="L44" s="77" t="s">
        <v>376</v>
      </c>
      <c r="M44" s="77" t="s">
        <v>377</v>
      </c>
      <c r="N44" s="77" t="s">
        <v>317</v>
      </c>
      <c r="O44" s="77" t="s">
        <v>299</v>
      </c>
      <c r="P44" s="77" t="s">
        <v>378</v>
      </c>
    </row>
    <row r="46" spans="2:16">
      <c r="B46" s="73" t="str">
        <f>'3. Input NRUI '!B12</f>
        <v>01 Regionale leidingen</v>
      </c>
      <c r="H46" s="114">
        <f>'3. Input NRUI '!H12</f>
        <v>1</v>
      </c>
      <c r="I46" s="114" t="str">
        <f>'3. Input NRUI '!I12</f>
        <v>TT-BT-BAT</v>
      </c>
      <c r="J46" s="114">
        <f>'3. Input NRUI '!J12</f>
        <v>55</v>
      </c>
      <c r="K46" s="58">
        <f>IF(I46="TT-BT-BAT",$F$20/($F$20+$F$21),0)</f>
        <v>0.9631578947368421</v>
      </c>
      <c r="L46" s="58">
        <f>IF(I46="TT-BT-BAT",$F$21/($F$20+$F$21),0)</f>
        <v>3.6842105263157898E-2</v>
      </c>
      <c r="M46" s="13"/>
      <c r="N46" s="58">
        <f>IF(I46="AT",1,0)</f>
        <v>0</v>
      </c>
      <c r="O46" s="58">
        <f>IF(I46="KC",1,0)</f>
        <v>0</v>
      </c>
      <c r="P46" s="13"/>
    </row>
    <row r="47" spans="2:16">
      <c r="B47" s="73" t="str">
        <f>'3. Input NRUI '!B13</f>
        <v>02 Gasontvangststations</v>
      </c>
      <c r="H47" s="114">
        <f>'3. Input NRUI '!H13</f>
        <v>2</v>
      </c>
      <c r="I47" s="114" t="str">
        <f>'3. Input NRUI '!I13</f>
        <v>TT-BT-BAT</v>
      </c>
      <c r="J47" s="114">
        <f>'3. Input NRUI '!J13</f>
        <v>30</v>
      </c>
      <c r="K47" s="58">
        <f t="shared" ref="K47:K83" si="0">IF(I47="TT-BT-BAT",$F$20/($F$20+$F$21),0)</f>
        <v>0.9631578947368421</v>
      </c>
      <c r="L47" s="58">
        <f t="shared" ref="L47:L83" si="1">IF(I47="TT-BT-BAT",$F$21/($F$20+$F$21),0)</f>
        <v>3.6842105263157898E-2</v>
      </c>
      <c r="M47" s="13"/>
      <c r="N47" s="58">
        <f t="shared" ref="N47:N83" si="2">IF(I47="AT",1,0)</f>
        <v>0</v>
      </c>
      <c r="O47" s="58">
        <f t="shared" ref="O47:O83" si="3">IF(I47="KC",1,0)</f>
        <v>0</v>
      </c>
      <c r="P47" s="13"/>
    </row>
    <row r="48" spans="2:16">
      <c r="B48" s="73" t="str">
        <f>'3. Input NRUI '!B14</f>
        <v>03 Verremeting</v>
      </c>
      <c r="H48" s="114">
        <f>'3. Input NRUI '!H14</f>
        <v>3</v>
      </c>
      <c r="I48" s="114" t="str">
        <f>'3. Input NRUI '!I14</f>
        <v>TT-BT-BAT</v>
      </c>
      <c r="J48" s="114">
        <f>'3. Input NRUI '!J14</f>
        <v>5</v>
      </c>
      <c r="K48" s="58">
        <f t="shared" si="0"/>
        <v>0.9631578947368421</v>
      </c>
      <c r="L48" s="58">
        <f t="shared" si="1"/>
        <v>3.6842105263157898E-2</v>
      </c>
      <c r="M48" s="13"/>
      <c r="N48" s="58">
        <f t="shared" si="2"/>
        <v>0</v>
      </c>
      <c r="O48" s="58">
        <f t="shared" si="3"/>
        <v>0</v>
      </c>
      <c r="P48" s="13"/>
    </row>
    <row r="49" spans="2:16">
      <c r="B49" s="73" t="str">
        <f>'3. Input NRUI '!B15</f>
        <v>04 Terreinen</v>
      </c>
      <c r="H49" s="114">
        <f>'3. Input NRUI '!H15</f>
        <v>4</v>
      </c>
      <c r="I49" s="114" t="str">
        <f>'3. Input NRUI '!I15</f>
        <v>TT-BT-BAT</v>
      </c>
      <c r="J49" s="115">
        <f>'3. Input NRUI '!J15</f>
        <v>1000000000</v>
      </c>
      <c r="K49" s="58">
        <f t="shared" si="0"/>
        <v>0.9631578947368421</v>
      </c>
      <c r="L49" s="58">
        <f t="shared" si="1"/>
        <v>3.6842105263157898E-2</v>
      </c>
      <c r="M49" s="13"/>
      <c r="N49" s="58">
        <f t="shared" si="2"/>
        <v>0</v>
      </c>
      <c r="O49" s="58">
        <f t="shared" si="3"/>
        <v>0</v>
      </c>
      <c r="P49" s="13"/>
    </row>
    <row r="50" spans="2:16">
      <c r="B50" s="73" t="str">
        <f>'3. Input NRUI '!B16</f>
        <v>05 Wegen en terreinvoorzieningen</v>
      </c>
      <c r="H50" s="114">
        <f>'3. Input NRUI '!H16</f>
        <v>5</v>
      </c>
      <c r="I50" s="114" t="str">
        <f>'3. Input NRUI '!I16</f>
        <v>TT-BT-BAT</v>
      </c>
      <c r="J50" s="114">
        <f>'3. Input NRUI '!J16</f>
        <v>10</v>
      </c>
      <c r="K50" s="58">
        <f t="shared" si="0"/>
        <v>0.9631578947368421</v>
      </c>
      <c r="L50" s="58">
        <f t="shared" si="1"/>
        <v>3.6842105263157898E-2</v>
      </c>
      <c r="M50" s="13"/>
      <c r="N50" s="58">
        <f t="shared" si="2"/>
        <v>0</v>
      </c>
      <c r="O50" s="58">
        <f t="shared" si="3"/>
        <v>0</v>
      </c>
      <c r="P50" s="13"/>
    </row>
    <row r="51" spans="2:16">
      <c r="B51" s="73" t="str">
        <f>'3. Input NRUI '!B17</f>
        <v>06 Utiliteitsgebouwen</v>
      </c>
      <c r="H51" s="114">
        <f>'3. Input NRUI '!H17</f>
        <v>6</v>
      </c>
      <c r="I51" s="114" t="str">
        <f>'3. Input NRUI '!I17</f>
        <v>TT-BT-BAT</v>
      </c>
      <c r="J51" s="114">
        <f>'3. Input NRUI '!J17</f>
        <v>30</v>
      </c>
      <c r="K51" s="58">
        <f t="shared" si="0"/>
        <v>0.9631578947368421</v>
      </c>
      <c r="L51" s="58">
        <f t="shared" si="1"/>
        <v>3.6842105263157898E-2</v>
      </c>
      <c r="M51" s="13"/>
      <c r="N51" s="58">
        <f t="shared" si="2"/>
        <v>0</v>
      </c>
      <c r="O51" s="58">
        <f t="shared" si="3"/>
        <v>0</v>
      </c>
      <c r="P51" s="13"/>
    </row>
    <row r="52" spans="2:16">
      <c r="B52" s="73" t="str">
        <f>'3. Input NRUI '!B18</f>
        <v>07 Dienstwoningen</v>
      </c>
      <c r="H52" s="114">
        <f>'3. Input NRUI '!H18</f>
        <v>7</v>
      </c>
      <c r="I52" s="114" t="str">
        <f>'3. Input NRUI '!I18</f>
        <v>TT-BT-BAT</v>
      </c>
      <c r="J52" s="114">
        <f>'3. Input NRUI '!J18</f>
        <v>55</v>
      </c>
      <c r="K52" s="58">
        <f t="shared" si="0"/>
        <v>0.9631578947368421</v>
      </c>
      <c r="L52" s="58">
        <f t="shared" si="1"/>
        <v>3.6842105263157898E-2</v>
      </c>
      <c r="M52" s="13"/>
      <c r="N52" s="58">
        <f t="shared" si="2"/>
        <v>0</v>
      </c>
      <c r="O52" s="58">
        <f t="shared" si="3"/>
        <v>0</v>
      </c>
      <c r="P52" s="13"/>
    </row>
    <row r="53" spans="2:16">
      <c r="B53" s="73" t="str">
        <f>'3. Input NRUI '!B19</f>
        <v>08 Inrichting gebouwen</v>
      </c>
      <c r="H53" s="114">
        <f>'3. Input NRUI '!H19</f>
        <v>8</v>
      </c>
      <c r="I53" s="114" t="str">
        <f>'3. Input NRUI '!I19</f>
        <v>TT-BT-BAT</v>
      </c>
      <c r="J53" s="114">
        <f>'3. Input NRUI '!J19</f>
        <v>10</v>
      </c>
      <c r="K53" s="58">
        <f t="shared" si="0"/>
        <v>0.9631578947368421</v>
      </c>
      <c r="L53" s="58">
        <f t="shared" si="1"/>
        <v>3.6842105263157898E-2</v>
      </c>
      <c r="M53" s="13"/>
      <c r="N53" s="58">
        <f t="shared" si="2"/>
        <v>0</v>
      </c>
      <c r="O53" s="58">
        <f t="shared" si="3"/>
        <v>0</v>
      </c>
      <c r="P53" s="13"/>
    </row>
    <row r="54" spans="2:16">
      <c r="B54" s="73" t="str">
        <f>'3. Input NRUI '!B20</f>
        <v>09 Bedrijfsinventaris</v>
      </c>
      <c r="H54" s="114">
        <f>'3. Input NRUI '!H20</f>
        <v>9</v>
      </c>
      <c r="I54" s="114" t="str">
        <f>'3. Input NRUI '!I20</f>
        <v>TT-BT-BAT</v>
      </c>
      <c r="J54" s="114">
        <f>'3. Input NRUI '!J20</f>
        <v>10</v>
      </c>
      <c r="K54" s="58">
        <f t="shared" si="0"/>
        <v>0.9631578947368421</v>
      </c>
      <c r="L54" s="58">
        <f t="shared" si="1"/>
        <v>3.6842105263157898E-2</v>
      </c>
      <c r="M54" s="13"/>
      <c r="N54" s="58">
        <f t="shared" si="2"/>
        <v>0</v>
      </c>
      <c r="O54" s="58">
        <f t="shared" si="3"/>
        <v>0</v>
      </c>
      <c r="P54" s="13"/>
    </row>
    <row r="55" spans="2:16">
      <c r="B55" s="73" t="str">
        <f>'3. Input NRUI '!B21</f>
        <v>10 Gereedschap</v>
      </c>
      <c r="H55" s="114">
        <f>'3. Input NRUI '!H21</f>
        <v>10</v>
      </c>
      <c r="I55" s="114" t="str">
        <f>'3. Input NRUI '!I21</f>
        <v>TT-BT-BAT</v>
      </c>
      <c r="J55" s="114">
        <f>'3. Input NRUI '!J21</f>
        <v>10</v>
      </c>
      <c r="K55" s="58">
        <f t="shared" si="0"/>
        <v>0.9631578947368421</v>
      </c>
      <c r="L55" s="58">
        <f t="shared" si="1"/>
        <v>3.6842105263157898E-2</v>
      </c>
      <c r="M55" s="13"/>
      <c r="N55" s="58">
        <f t="shared" si="2"/>
        <v>0</v>
      </c>
      <c r="O55" s="58">
        <f t="shared" si="3"/>
        <v>0</v>
      </c>
      <c r="P55" s="13"/>
    </row>
    <row r="56" spans="2:16">
      <c r="B56" s="73" t="str">
        <f>'3. Input NRUI '!B22</f>
        <v>11 Werktuigen</v>
      </c>
      <c r="H56" s="114">
        <f>'3. Input NRUI '!H22</f>
        <v>11</v>
      </c>
      <c r="I56" s="114" t="str">
        <f>'3. Input NRUI '!I22</f>
        <v>TT-BT-BAT</v>
      </c>
      <c r="J56" s="114">
        <f>'3. Input NRUI '!J22</f>
        <v>10</v>
      </c>
      <c r="K56" s="58">
        <f t="shared" si="0"/>
        <v>0.9631578947368421</v>
      </c>
      <c r="L56" s="58">
        <f t="shared" si="1"/>
        <v>3.6842105263157898E-2</v>
      </c>
      <c r="M56" s="13"/>
      <c r="N56" s="58">
        <f t="shared" si="2"/>
        <v>0</v>
      </c>
      <c r="O56" s="58">
        <f t="shared" si="3"/>
        <v>0</v>
      </c>
      <c r="P56" s="13"/>
    </row>
    <row r="57" spans="2:16">
      <c r="B57" s="73" t="str">
        <f>'3. Input NRUI '!B23</f>
        <v>12 Motorvoertuigen</v>
      </c>
      <c r="H57" s="114">
        <f>'3. Input NRUI '!H23</f>
        <v>12</v>
      </c>
      <c r="I57" s="114" t="str">
        <f>'3. Input NRUI '!I23</f>
        <v>TT-BT-BAT</v>
      </c>
      <c r="J57" s="114">
        <f>'3. Input NRUI '!J23</f>
        <v>10</v>
      </c>
      <c r="K57" s="58">
        <f t="shared" si="0"/>
        <v>0.9631578947368421</v>
      </c>
      <c r="L57" s="58">
        <f t="shared" si="1"/>
        <v>3.6842105263157898E-2</v>
      </c>
      <c r="M57" s="13"/>
      <c r="N57" s="58">
        <f t="shared" si="2"/>
        <v>0</v>
      </c>
      <c r="O57" s="58">
        <f t="shared" si="3"/>
        <v>0</v>
      </c>
      <c r="P57" s="13"/>
    </row>
    <row r="58" spans="2:16">
      <c r="B58" s="73" t="str">
        <f>'3. Input NRUI '!B24</f>
        <v>13 Aanhangwagens</v>
      </c>
      <c r="H58" s="114">
        <f>'3. Input NRUI '!H24</f>
        <v>13</v>
      </c>
      <c r="I58" s="114" t="str">
        <f>'3. Input NRUI '!I24</f>
        <v>TT-BT-BAT</v>
      </c>
      <c r="J58" s="114">
        <f>'3. Input NRUI '!J24</f>
        <v>10</v>
      </c>
      <c r="K58" s="58">
        <f t="shared" si="0"/>
        <v>0.9631578947368421</v>
      </c>
      <c r="L58" s="58">
        <f t="shared" si="1"/>
        <v>3.6842105263157898E-2</v>
      </c>
      <c r="M58" s="13"/>
      <c r="N58" s="58">
        <f t="shared" si="2"/>
        <v>0</v>
      </c>
      <c r="O58" s="58">
        <f t="shared" si="3"/>
        <v>0</v>
      </c>
      <c r="P58" s="13"/>
    </row>
    <row r="59" spans="2:16">
      <c r="B59" s="73" t="str">
        <f>'3. Input NRUI '!B25</f>
        <v>14 Overig rollend materieel</v>
      </c>
      <c r="H59" s="114">
        <f>'3. Input NRUI '!H25</f>
        <v>14</v>
      </c>
      <c r="I59" s="114" t="str">
        <f>'3. Input NRUI '!I25</f>
        <v>TT-BT-BAT</v>
      </c>
      <c r="J59" s="114">
        <f>'3. Input NRUI '!J25</f>
        <v>10</v>
      </c>
      <c r="K59" s="58">
        <f t="shared" si="0"/>
        <v>0.9631578947368421</v>
      </c>
      <c r="L59" s="58">
        <f t="shared" si="1"/>
        <v>3.6842105263157898E-2</v>
      </c>
      <c r="M59" s="13"/>
      <c r="N59" s="58">
        <f t="shared" si="2"/>
        <v>0</v>
      </c>
      <c r="O59" s="58">
        <f t="shared" si="3"/>
        <v>0</v>
      </c>
      <c r="P59" s="13"/>
    </row>
    <row r="60" spans="2:16">
      <c r="B60" s="73" t="str">
        <f>'3. Input NRUI '!B26</f>
        <v>15 Compressorstations (TT-BAT-BT)</v>
      </c>
      <c r="H60" s="114">
        <f>'3. Input NRUI '!H26</f>
        <v>15.1</v>
      </c>
      <c r="I60" s="114" t="str">
        <f>'3. Input NRUI '!I26</f>
        <v>TT-BT-BAT</v>
      </c>
      <c r="J60" s="114">
        <f>'3. Input NRUI '!J26</f>
        <v>30</v>
      </c>
      <c r="K60" s="58">
        <f t="shared" si="0"/>
        <v>0.9631578947368421</v>
      </c>
      <c r="L60" s="58">
        <f t="shared" si="1"/>
        <v>3.6842105263157898E-2</v>
      </c>
      <c r="M60" s="13"/>
      <c r="N60" s="58">
        <f t="shared" si="2"/>
        <v>0</v>
      </c>
      <c r="O60" s="58">
        <f t="shared" si="3"/>
        <v>0</v>
      </c>
      <c r="P60" s="13"/>
    </row>
    <row r="61" spans="2:16">
      <c r="B61" s="73" t="str">
        <f>'3. Input NRUI '!B27</f>
        <v>15 Compressorstations extra kosten leveringszekerheid (TT-BAT-BT)</v>
      </c>
      <c r="H61" s="114">
        <f>'3. Input NRUI '!H27</f>
        <v>15.2</v>
      </c>
      <c r="I61" s="114" t="str">
        <f>'3. Input NRUI '!I27</f>
        <v>TT-BT-BAT</v>
      </c>
      <c r="J61" s="114">
        <f>'3. Input NRUI '!J27</f>
        <v>30</v>
      </c>
      <c r="K61" s="58">
        <f t="shared" si="0"/>
        <v>0.9631578947368421</v>
      </c>
      <c r="L61" s="58">
        <f t="shared" si="1"/>
        <v>3.6842105263157898E-2</v>
      </c>
      <c r="M61" s="13"/>
      <c r="N61" s="58">
        <f t="shared" si="2"/>
        <v>0</v>
      </c>
      <c r="O61" s="58">
        <f t="shared" si="3"/>
        <v>0</v>
      </c>
      <c r="P61" s="13"/>
    </row>
    <row r="62" spans="2:16">
      <c r="B62" s="73" t="str">
        <f>'3. Input NRUI '!B28</f>
        <v>15 Compressorstations (KC)</v>
      </c>
      <c r="H62" s="114">
        <f>'3. Input NRUI '!H28</f>
        <v>15.3</v>
      </c>
      <c r="I62" s="114" t="str">
        <f>'3. Input NRUI '!I28</f>
        <v>KC</v>
      </c>
      <c r="J62" s="114">
        <f>'3. Input NRUI '!J28</f>
        <v>30</v>
      </c>
      <c r="K62" s="58">
        <f t="shared" si="0"/>
        <v>0</v>
      </c>
      <c r="L62" s="58">
        <f t="shared" si="1"/>
        <v>0</v>
      </c>
      <c r="M62" s="13"/>
      <c r="N62" s="58">
        <f t="shared" si="2"/>
        <v>0</v>
      </c>
      <c r="O62" s="58">
        <f t="shared" si="3"/>
        <v>1</v>
      </c>
      <c r="P62" s="13"/>
    </row>
    <row r="63" spans="2:16">
      <c r="B63" s="73" t="str">
        <f>'3. Input NRUI '!B29</f>
        <v>16 LNG installaties</v>
      </c>
      <c r="H63" s="114">
        <f>'3. Input NRUI '!H29</f>
        <v>16</v>
      </c>
      <c r="I63" s="114" t="str">
        <f>'3. Input NRUI '!I29</f>
        <v>TT-BT-BAT</v>
      </c>
      <c r="J63" s="114">
        <f>'3. Input NRUI '!J29</f>
        <v>30</v>
      </c>
      <c r="K63" s="58">
        <f t="shared" si="0"/>
        <v>0.9631578947368421</v>
      </c>
      <c r="L63" s="58">
        <f t="shared" si="1"/>
        <v>3.6842105263157898E-2</v>
      </c>
      <c r="M63" s="13"/>
      <c r="N63" s="58">
        <f t="shared" si="2"/>
        <v>0</v>
      </c>
      <c r="O63" s="58">
        <f t="shared" si="3"/>
        <v>0</v>
      </c>
      <c r="P63" s="13"/>
    </row>
    <row r="64" spans="2:16">
      <c r="B64" s="73" t="str">
        <f>'3. Input NRUI '!B30</f>
        <v>17 Mengstations</v>
      </c>
      <c r="H64" s="114">
        <f>'3. Input NRUI '!H30</f>
        <v>17</v>
      </c>
      <c r="I64" s="114" t="str">
        <f>'3. Input NRUI '!I30</f>
        <v>KC</v>
      </c>
      <c r="J64" s="114">
        <f>'3. Input NRUI '!J30</f>
        <v>30</v>
      </c>
      <c r="K64" s="58">
        <f t="shared" si="0"/>
        <v>0</v>
      </c>
      <c r="L64" s="58">
        <f t="shared" si="1"/>
        <v>0</v>
      </c>
      <c r="M64" s="13"/>
      <c r="N64" s="58">
        <f t="shared" si="2"/>
        <v>0</v>
      </c>
      <c r="O64" s="58">
        <f t="shared" si="3"/>
        <v>1</v>
      </c>
      <c r="P64" s="13"/>
    </row>
    <row r="65" spans="2:16">
      <c r="B65" s="73" t="str">
        <f>'3. Input NRUI '!B31</f>
        <v>18 Ijkinstallaties</v>
      </c>
      <c r="H65" s="114">
        <f>'3. Input NRUI '!H31</f>
        <v>18</v>
      </c>
      <c r="I65" s="114" t="str">
        <f>'3. Input NRUI '!I31</f>
        <v>TT-BT-BAT</v>
      </c>
      <c r="J65" s="114">
        <f>'3. Input NRUI '!J31</f>
        <v>30</v>
      </c>
      <c r="K65" s="58">
        <f t="shared" si="0"/>
        <v>0.9631578947368421</v>
      </c>
      <c r="L65" s="58">
        <f t="shared" si="1"/>
        <v>3.6842105263157898E-2</v>
      </c>
      <c r="M65" s="13"/>
      <c r="N65" s="58">
        <f t="shared" si="2"/>
        <v>0</v>
      </c>
      <c r="O65" s="58">
        <f t="shared" si="3"/>
        <v>0</v>
      </c>
      <c r="P65" s="13"/>
    </row>
    <row r="66" spans="2:16">
      <c r="B66" s="73" t="str">
        <f>'3. Input NRUI '!B32</f>
        <v>19 Stortgasinstallaties</v>
      </c>
      <c r="H66" s="114">
        <f>'3. Input NRUI '!H32</f>
        <v>19</v>
      </c>
      <c r="I66" s="114" t="str">
        <f>'3. Input NRUI '!I32</f>
        <v>TT-BT-BAT</v>
      </c>
      <c r="J66" s="114">
        <f>'3. Input NRUI '!J32</f>
        <v>30</v>
      </c>
      <c r="K66" s="58">
        <f t="shared" si="0"/>
        <v>0.9631578947368421</v>
      </c>
      <c r="L66" s="58">
        <f t="shared" si="1"/>
        <v>3.6842105263157898E-2</v>
      </c>
      <c r="M66" s="13"/>
      <c r="N66" s="58">
        <f t="shared" si="2"/>
        <v>0</v>
      </c>
      <c r="O66" s="58">
        <f t="shared" si="3"/>
        <v>0</v>
      </c>
      <c r="P66" s="13"/>
    </row>
    <row r="67" spans="2:16">
      <c r="B67" s="73" t="str">
        <f>'3. Input NRUI '!B33</f>
        <v>20 Kantoorgebouwen</v>
      </c>
      <c r="H67" s="114">
        <f>'3. Input NRUI '!H33</f>
        <v>20</v>
      </c>
      <c r="I67" s="114" t="str">
        <f>'3. Input NRUI '!I33</f>
        <v>TT-BT-BAT</v>
      </c>
      <c r="J67" s="114">
        <f>'3. Input NRUI '!J33</f>
        <v>30</v>
      </c>
      <c r="K67" s="58">
        <f t="shared" si="0"/>
        <v>0.9631578947368421</v>
      </c>
      <c r="L67" s="58">
        <f t="shared" si="1"/>
        <v>3.6842105263157898E-2</v>
      </c>
      <c r="M67" s="13"/>
      <c r="N67" s="58">
        <f t="shared" si="2"/>
        <v>0</v>
      </c>
      <c r="O67" s="58">
        <f t="shared" si="3"/>
        <v>0</v>
      </c>
      <c r="P67" s="13"/>
    </row>
    <row r="68" spans="2:16">
      <c r="B68" s="73" t="str">
        <f>'3. Input NRUI '!B34</f>
        <v>21 Hoofdtransportleiding</v>
      </c>
      <c r="H68" s="114">
        <f>'3. Input NRUI '!H34</f>
        <v>21</v>
      </c>
      <c r="I68" s="114" t="str">
        <f>'3. Input NRUI '!I34</f>
        <v>TT-BT-BAT</v>
      </c>
      <c r="J68" s="114">
        <f>'3. Input NRUI '!J34</f>
        <v>55</v>
      </c>
      <c r="K68" s="58">
        <f t="shared" si="0"/>
        <v>0.9631578947368421</v>
      </c>
      <c r="L68" s="58">
        <f t="shared" si="1"/>
        <v>3.6842105263157898E-2</v>
      </c>
      <c r="M68" s="13"/>
      <c r="N68" s="58">
        <f t="shared" si="2"/>
        <v>0</v>
      </c>
      <c r="O68" s="58">
        <f t="shared" si="3"/>
        <v>0</v>
      </c>
      <c r="P68" s="13"/>
    </row>
    <row r="69" spans="2:16">
      <c r="B69" s="73" t="str">
        <f>'3. Input NRUI '!B35</f>
        <v>22 Regionaal hoofdtransportnet</v>
      </c>
      <c r="H69" s="114">
        <f>'3. Input NRUI '!H35</f>
        <v>22</v>
      </c>
      <c r="I69" s="114" t="str">
        <f>'3. Input NRUI '!I35</f>
        <v>TT-BT-BAT</v>
      </c>
      <c r="J69" s="114">
        <f>'3. Input NRUI '!J35</f>
        <v>55</v>
      </c>
      <c r="K69" s="58">
        <f t="shared" si="0"/>
        <v>0.9631578947368421</v>
      </c>
      <c r="L69" s="58">
        <f t="shared" si="1"/>
        <v>3.6842105263157898E-2</v>
      </c>
      <c r="M69" s="13"/>
      <c r="N69" s="58">
        <f t="shared" si="2"/>
        <v>0</v>
      </c>
      <c r="O69" s="58">
        <f t="shared" si="3"/>
        <v>0</v>
      </c>
      <c r="P69" s="13"/>
    </row>
    <row r="70" spans="2:16">
      <c r="B70" s="73" t="str">
        <f>'3. Input NRUI '!B36</f>
        <v>23 Brigittaleiding</v>
      </c>
      <c r="H70" s="114">
        <f>'3. Input NRUI '!H36</f>
        <v>23</v>
      </c>
      <c r="I70" s="114" t="str">
        <f>'3. Input NRUI '!I36</f>
        <v>TT-BT-BAT</v>
      </c>
      <c r="J70" s="114">
        <f>'3. Input NRUI '!J36</f>
        <v>55</v>
      </c>
      <c r="K70" s="58">
        <f t="shared" si="0"/>
        <v>0.9631578947368421</v>
      </c>
      <c r="L70" s="58">
        <f t="shared" si="1"/>
        <v>3.6842105263157898E-2</v>
      </c>
      <c r="M70" s="13"/>
      <c r="N70" s="58">
        <f t="shared" si="2"/>
        <v>0</v>
      </c>
      <c r="O70" s="58">
        <f t="shared" si="3"/>
        <v>0</v>
      </c>
      <c r="P70" s="13"/>
    </row>
    <row r="71" spans="2:16">
      <c r="B71" s="73" t="str">
        <f>'3. Input NRUI '!B37</f>
        <v>32 M&amp;R stations</v>
      </c>
      <c r="H71" s="114">
        <f>'3. Input NRUI '!H37</f>
        <v>32</v>
      </c>
      <c r="I71" s="114" t="str">
        <f>'3. Input NRUI '!I37</f>
        <v>TT-BT-BAT</v>
      </c>
      <c r="J71" s="114">
        <f>'3. Input NRUI '!J37</f>
        <v>30</v>
      </c>
      <c r="K71" s="58">
        <f t="shared" si="0"/>
        <v>0.9631578947368421</v>
      </c>
      <c r="L71" s="58">
        <f t="shared" si="1"/>
        <v>3.6842105263157898E-2</v>
      </c>
      <c r="M71" s="13"/>
      <c r="N71" s="58">
        <f t="shared" si="2"/>
        <v>0</v>
      </c>
      <c r="O71" s="58">
        <f t="shared" si="3"/>
        <v>0</v>
      </c>
      <c r="P71" s="13"/>
    </row>
    <row r="72" spans="2:16">
      <c r="B72" s="73" t="str">
        <f>'3. Input NRUI '!B38</f>
        <v>33 Exportstations</v>
      </c>
      <c r="H72" s="114">
        <f>'3. Input NRUI '!H38</f>
        <v>33</v>
      </c>
      <c r="I72" s="114" t="str">
        <f>'3. Input NRUI '!I38</f>
        <v>TT-BT-BAT</v>
      </c>
      <c r="J72" s="114">
        <f>'3. Input NRUI '!J38</f>
        <v>30</v>
      </c>
      <c r="K72" s="58">
        <f t="shared" si="0"/>
        <v>0.9631578947368421</v>
      </c>
      <c r="L72" s="58">
        <f t="shared" si="1"/>
        <v>3.6842105263157898E-2</v>
      </c>
      <c r="M72" s="13"/>
      <c r="N72" s="58">
        <f t="shared" si="2"/>
        <v>0</v>
      </c>
      <c r="O72" s="58">
        <f t="shared" si="3"/>
        <v>0</v>
      </c>
      <c r="P72" s="13"/>
    </row>
    <row r="73" spans="2:16">
      <c r="B73" s="73" t="str">
        <f>'3. Input NRUI '!B39</f>
        <v>34 Reduceerstations</v>
      </c>
      <c r="H73" s="114">
        <f>'3. Input NRUI '!H39</f>
        <v>34</v>
      </c>
      <c r="I73" s="114" t="str">
        <f>'3. Input NRUI '!I39</f>
        <v>TT-BT-BAT</v>
      </c>
      <c r="J73" s="114">
        <f>'3. Input NRUI '!J39</f>
        <v>30</v>
      </c>
      <c r="K73" s="58">
        <f t="shared" si="0"/>
        <v>0.9631578947368421</v>
      </c>
      <c r="L73" s="58">
        <f t="shared" si="1"/>
        <v>3.6842105263157898E-2</v>
      </c>
      <c r="M73" s="13"/>
      <c r="N73" s="58">
        <f t="shared" si="2"/>
        <v>0</v>
      </c>
      <c r="O73" s="58">
        <f t="shared" si="3"/>
        <v>0</v>
      </c>
      <c r="P73" s="13"/>
    </row>
    <row r="74" spans="2:16">
      <c r="B74" s="73" t="str">
        <f>'3. Input NRUI '!B40</f>
        <v>35 Injectiestations</v>
      </c>
      <c r="H74" s="114">
        <f>'3. Input NRUI '!H40</f>
        <v>35</v>
      </c>
      <c r="I74" s="114" t="str">
        <f>'3. Input NRUI '!I40</f>
        <v>TT-BT-BAT</v>
      </c>
      <c r="J74" s="114">
        <f>'3. Input NRUI '!J40</f>
        <v>30</v>
      </c>
      <c r="K74" s="58">
        <f t="shared" si="0"/>
        <v>0.9631578947368421</v>
      </c>
      <c r="L74" s="58">
        <f t="shared" si="1"/>
        <v>3.6842105263157898E-2</v>
      </c>
      <c r="M74" s="13"/>
      <c r="N74" s="58">
        <f t="shared" si="2"/>
        <v>0</v>
      </c>
      <c r="O74" s="58">
        <f t="shared" si="3"/>
        <v>0</v>
      </c>
      <c r="P74" s="13"/>
    </row>
    <row r="75" spans="2:16">
      <c r="B75" s="73" t="str">
        <f>'3. Input NRUI '!B41</f>
        <v>36 Luchtscheidingsunit</v>
      </c>
      <c r="H75" s="114">
        <f>'3. Input NRUI '!H41</f>
        <v>36</v>
      </c>
      <c r="I75" s="114" t="str">
        <f>'3. Input NRUI '!I41</f>
        <v>KC</v>
      </c>
      <c r="J75" s="114">
        <f>'3. Input NRUI '!J41</f>
        <v>30</v>
      </c>
      <c r="K75" s="58">
        <f t="shared" si="0"/>
        <v>0</v>
      </c>
      <c r="L75" s="58">
        <f t="shared" si="1"/>
        <v>0</v>
      </c>
      <c r="M75" s="13"/>
      <c r="N75" s="58">
        <f t="shared" si="2"/>
        <v>0</v>
      </c>
      <c r="O75" s="58">
        <f t="shared" si="3"/>
        <v>1</v>
      </c>
      <c r="P75" s="13"/>
    </row>
    <row r="76" spans="2:16">
      <c r="B76" s="73" t="str">
        <f>'3. Input NRUI '!B42</f>
        <v>37 ICT middelen 1</v>
      </c>
      <c r="H76" s="114">
        <f>'3. Input NRUI '!H42</f>
        <v>37</v>
      </c>
      <c r="I76" s="114" t="str">
        <f>'3. Input NRUI '!I42</f>
        <v>TT-BT-BAT</v>
      </c>
      <c r="J76" s="114">
        <f>'3. Input NRUI '!J42</f>
        <v>5</v>
      </c>
      <c r="K76" s="58">
        <f t="shared" si="0"/>
        <v>0.9631578947368421</v>
      </c>
      <c r="L76" s="58">
        <f t="shared" si="1"/>
        <v>3.6842105263157898E-2</v>
      </c>
      <c r="M76" s="13"/>
      <c r="N76" s="58">
        <f t="shared" si="2"/>
        <v>0</v>
      </c>
      <c r="O76" s="58">
        <f t="shared" si="3"/>
        <v>0</v>
      </c>
      <c r="P76" s="13"/>
    </row>
    <row r="77" spans="2:16">
      <c r="B77" s="73" t="str">
        <f>'3. Input NRUI '!B43</f>
        <v>38 ICT middelen 2</v>
      </c>
      <c r="H77" s="114">
        <f>'3. Input NRUI '!H43</f>
        <v>38</v>
      </c>
      <c r="I77" s="114" t="str">
        <f>'3. Input NRUI '!I43</f>
        <v>TT-BT-BAT</v>
      </c>
      <c r="J77" s="114">
        <f>'3. Input NRUI '!J43</f>
        <v>10</v>
      </c>
      <c r="K77" s="58">
        <f t="shared" si="0"/>
        <v>0.9631578947368421</v>
      </c>
      <c r="L77" s="58">
        <f t="shared" si="1"/>
        <v>3.6842105263157898E-2</v>
      </c>
      <c r="M77" s="13"/>
      <c r="N77" s="58">
        <f t="shared" si="2"/>
        <v>0</v>
      </c>
      <c r="O77" s="58">
        <f t="shared" si="3"/>
        <v>0</v>
      </c>
      <c r="P77" s="13"/>
    </row>
    <row r="78" spans="2:16">
      <c r="B78" s="73" t="str">
        <f>'3. Input NRUI '!B44</f>
        <v>39 ICT middelen 3</v>
      </c>
      <c r="H78" s="114">
        <f>'3. Input NRUI '!H44</f>
        <v>39</v>
      </c>
      <c r="I78" s="114" t="str">
        <f>'3. Input NRUI '!I44</f>
        <v>TT-BT-BAT</v>
      </c>
      <c r="J78" s="114">
        <f>'3. Input NRUI '!J44</f>
        <v>15</v>
      </c>
      <c r="K78" s="58">
        <f t="shared" si="0"/>
        <v>0.9631578947368421</v>
      </c>
      <c r="L78" s="58">
        <f t="shared" si="1"/>
        <v>3.6842105263157898E-2</v>
      </c>
      <c r="M78" s="13"/>
      <c r="N78" s="58">
        <f t="shared" si="2"/>
        <v>0</v>
      </c>
      <c r="O78" s="58">
        <f t="shared" si="3"/>
        <v>0</v>
      </c>
      <c r="P78" s="13"/>
    </row>
    <row r="79" spans="2:16">
      <c r="B79" s="73" t="str">
        <f>'3. Input NRUI '!B45</f>
        <v>40 Aansluitpunten</v>
      </c>
      <c r="H79" s="114">
        <f>'3. Input NRUI '!H45</f>
        <v>40</v>
      </c>
      <c r="I79" s="114" t="str">
        <f>'3. Input NRUI '!I45</f>
        <v>AT</v>
      </c>
      <c r="J79" s="114">
        <f>'3. Input NRUI '!J45</f>
        <v>55</v>
      </c>
      <c r="K79" s="58">
        <f t="shared" si="0"/>
        <v>0</v>
      </c>
      <c r="L79" s="58">
        <f t="shared" si="1"/>
        <v>0</v>
      </c>
      <c r="M79" s="13"/>
      <c r="N79" s="58">
        <f t="shared" si="2"/>
        <v>1</v>
      </c>
      <c r="O79" s="58">
        <f t="shared" si="3"/>
        <v>0</v>
      </c>
      <c r="P79" s="13"/>
    </row>
    <row r="80" spans="2:16">
      <c r="B80" s="73" t="str">
        <f>'3. Input NRUI '!B46</f>
        <v>41 Stikstofbuffer</v>
      </c>
      <c r="H80" s="114">
        <f>'3. Input NRUI '!H46</f>
        <v>41</v>
      </c>
      <c r="I80" s="114" t="str">
        <f>'3. Input NRUI '!I46</f>
        <v>KC</v>
      </c>
      <c r="J80" s="114">
        <f>'3. Input NRUI '!J46</f>
        <v>30</v>
      </c>
      <c r="K80" s="58">
        <f t="shared" si="0"/>
        <v>0</v>
      </c>
      <c r="L80" s="58">
        <f t="shared" si="1"/>
        <v>0</v>
      </c>
      <c r="M80" s="13"/>
      <c r="N80" s="58">
        <f t="shared" si="2"/>
        <v>0</v>
      </c>
      <c r="O80" s="58">
        <f t="shared" si="3"/>
        <v>1</v>
      </c>
      <c r="P80" s="13"/>
    </row>
    <row r="81" spans="2:65">
      <c r="B81" s="73" t="str">
        <f>'3. Input NRUI '!B47</f>
        <v>42 Vulgas</v>
      </c>
      <c r="H81" s="114">
        <f>'3. Input NRUI '!H47</f>
        <v>42</v>
      </c>
      <c r="I81" s="114" t="str">
        <f>'3. Input NRUI '!I47</f>
        <v>TT-BT-BAT</v>
      </c>
      <c r="J81" s="115">
        <f>'3. Input NRUI '!J47</f>
        <v>1000000000</v>
      </c>
      <c r="K81" s="58">
        <f t="shared" si="0"/>
        <v>0.9631578947368421</v>
      </c>
      <c r="L81" s="58">
        <f t="shared" si="1"/>
        <v>3.6842105263157898E-2</v>
      </c>
      <c r="M81" s="13"/>
      <c r="N81" s="58">
        <f t="shared" si="2"/>
        <v>0</v>
      </c>
      <c r="O81" s="58">
        <f t="shared" si="3"/>
        <v>0</v>
      </c>
      <c r="P81" s="13"/>
    </row>
    <row r="82" spans="2:65">
      <c r="B82" s="73" t="str">
        <f>'3. Input NRUI '!B48</f>
        <v>43 Stikstof</v>
      </c>
      <c r="H82" s="114">
        <f>'3. Input NRUI '!H48</f>
        <v>43</v>
      </c>
      <c r="I82" s="114" t="str">
        <f>'3. Input NRUI '!I48</f>
        <v>KC</v>
      </c>
      <c r="J82" s="115">
        <f>'3. Input NRUI '!J48</f>
        <v>1000000000</v>
      </c>
      <c r="K82" s="58">
        <f t="shared" si="0"/>
        <v>0</v>
      </c>
      <c r="L82" s="58">
        <f t="shared" si="1"/>
        <v>0</v>
      </c>
      <c r="M82" s="13"/>
      <c r="N82" s="58">
        <f t="shared" si="2"/>
        <v>0</v>
      </c>
      <c r="O82" s="58">
        <f t="shared" si="3"/>
        <v>1</v>
      </c>
      <c r="P82" s="13"/>
    </row>
    <row r="83" spans="2:65">
      <c r="B83" s="73" t="str">
        <f>'3. Input NRUI '!B49</f>
        <v>44 Stikstofleiding</v>
      </c>
      <c r="H83" s="114">
        <f>'3. Input NRUI '!H49</f>
        <v>44</v>
      </c>
      <c r="I83" s="114" t="str">
        <f>'3. Input NRUI '!I49</f>
        <v>KC</v>
      </c>
      <c r="J83" s="114">
        <f>'3. Input NRUI '!J49</f>
        <v>55</v>
      </c>
      <c r="K83" s="58">
        <f t="shared" si="0"/>
        <v>0</v>
      </c>
      <c r="L83" s="58">
        <f t="shared" si="1"/>
        <v>0</v>
      </c>
      <c r="M83" s="13"/>
      <c r="N83" s="58">
        <f t="shared" si="2"/>
        <v>0</v>
      </c>
      <c r="O83" s="58">
        <f t="shared" si="3"/>
        <v>1</v>
      </c>
      <c r="P83" s="13"/>
    </row>
    <row r="85" spans="2:65" s="64" customFormat="1">
      <c r="B85" s="64" t="s">
        <v>322</v>
      </c>
    </row>
    <row r="86" spans="2:65" s="72" customFormat="1">
      <c r="AI86" s="72" t="s">
        <v>476</v>
      </c>
      <c r="BF86" s="72" t="s">
        <v>477</v>
      </c>
      <c r="BH86" s="72" t="s">
        <v>478</v>
      </c>
      <c r="BJ86" s="72" t="s">
        <v>479</v>
      </c>
      <c r="BK86" s="72" t="s">
        <v>480</v>
      </c>
      <c r="BL86" s="72" t="s">
        <v>481</v>
      </c>
      <c r="BM86" s="72" t="s">
        <v>482</v>
      </c>
    </row>
    <row r="87" spans="2:65" s="72" customFormat="1">
      <c r="K87" s="72" t="s">
        <v>323</v>
      </c>
      <c r="N87" s="245" t="s">
        <v>483</v>
      </c>
      <c r="O87" s="245"/>
      <c r="P87" s="245"/>
      <c r="Q87" s="245"/>
      <c r="S87" s="245" t="s">
        <v>484</v>
      </c>
      <c r="T87" s="245"/>
      <c r="U87" s="245"/>
      <c r="V87" s="245"/>
      <c r="W87" s="245"/>
      <c r="X87" s="245"/>
      <c r="AB87" s="245" t="s">
        <v>485</v>
      </c>
      <c r="AC87" s="245"/>
      <c r="AD87" s="245"/>
      <c r="AE87" s="245"/>
      <c r="AF87" s="245"/>
      <c r="AG87" s="245"/>
      <c r="AI87" s="72" t="s">
        <v>486</v>
      </c>
      <c r="AL87" s="245" t="s">
        <v>487</v>
      </c>
      <c r="AM87" s="245"/>
      <c r="AN87" s="245"/>
      <c r="AO87" s="245"/>
      <c r="AP87" s="245"/>
      <c r="AR87" s="245" t="s">
        <v>488</v>
      </c>
      <c r="AS87" s="245"/>
      <c r="AT87" s="245"/>
      <c r="AU87" s="245"/>
      <c r="AV87" s="245"/>
      <c r="AW87" s="245"/>
      <c r="AY87" s="245" t="s">
        <v>489</v>
      </c>
      <c r="AZ87" s="245"/>
      <c r="BA87" s="245"/>
      <c r="BB87" s="245"/>
      <c r="BC87" s="245"/>
      <c r="BD87" s="245"/>
      <c r="BF87" s="72" t="s">
        <v>486</v>
      </c>
      <c r="BH87" s="72" t="s">
        <v>486</v>
      </c>
      <c r="BJ87" s="72" t="s">
        <v>486</v>
      </c>
      <c r="BK87" s="72" t="s">
        <v>486</v>
      </c>
      <c r="BL87" s="72" t="s">
        <v>486</v>
      </c>
      <c r="BM87" s="72" t="s">
        <v>486</v>
      </c>
    </row>
    <row r="88" spans="2:65" s="76" customFormat="1">
      <c r="B88" s="75" t="s">
        <v>324</v>
      </c>
      <c r="D88" s="76" t="s">
        <v>108</v>
      </c>
      <c r="F88" s="76" t="s">
        <v>325</v>
      </c>
      <c r="H88" s="77" t="s">
        <v>326</v>
      </c>
      <c r="I88" s="77" t="s">
        <v>327</v>
      </c>
      <c r="J88" s="78" t="s">
        <v>328</v>
      </c>
      <c r="K88" s="76" t="s">
        <v>329</v>
      </c>
      <c r="L88" s="76" t="s">
        <v>403</v>
      </c>
      <c r="N88" s="77" t="s">
        <v>375</v>
      </c>
      <c r="O88" s="77" t="s">
        <v>376</v>
      </c>
      <c r="P88" s="77" t="s">
        <v>490</v>
      </c>
      <c r="Q88" s="77" t="s">
        <v>299</v>
      </c>
      <c r="S88" s="83">
        <v>2016</v>
      </c>
      <c r="T88" s="83">
        <v>2017</v>
      </c>
      <c r="U88" s="83">
        <v>2018</v>
      </c>
      <c r="V88" s="83">
        <v>2019</v>
      </c>
      <c r="W88" s="83">
        <v>2020</v>
      </c>
      <c r="X88" s="83">
        <v>2021</v>
      </c>
      <c r="Z88" s="76" t="s">
        <v>491</v>
      </c>
      <c r="AB88" s="83">
        <v>2016</v>
      </c>
      <c r="AC88" s="83">
        <v>2017</v>
      </c>
      <c r="AD88" s="83">
        <v>2018</v>
      </c>
      <c r="AE88" s="83">
        <v>2019</v>
      </c>
      <c r="AF88" s="83">
        <v>2020</v>
      </c>
      <c r="AG88" s="83">
        <v>2021</v>
      </c>
      <c r="AI88" s="76" t="s">
        <v>492</v>
      </c>
      <c r="AK88" s="83">
        <v>2016</v>
      </c>
      <c r="AL88" s="83">
        <v>2017</v>
      </c>
      <c r="AM88" s="83">
        <v>2018</v>
      </c>
      <c r="AN88" s="83">
        <v>2019</v>
      </c>
      <c r="AO88" s="83">
        <v>2020</v>
      </c>
      <c r="AP88" s="83">
        <v>2021</v>
      </c>
      <c r="AR88" s="83">
        <v>2016</v>
      </c>
      <c r="AS88" s="83">
        <v>2017</v>
      </c>
      <c r="AT88" s="83">
        <v>2018</v>
      </c>
      <c r="AU88" s="83">
        <v>2019</v>
      </c>
      <c r="AV88" s="83">
        <v>2020</v>
      </c>
      <c r="AW88" s="83">
        <v>2021</v>
      </c>
      <c r="AY88" s="83">
        <v>2016</v>
      </c>
      <c r="AZ88" s="83">
        <v>2017</v>
      </c>
      <c r="BA88" s="83">
        <v>2018</v>
      </c>
      <c r="BB88" s="83">
        <v>2019</v>
      </c>
      <c r="BC88" s="83">
        <v>2020</v>
      </c>
      <c r="BD88" s="83">
        <v>2021</v>
      </c>
      <c r="BF88" s="76" t="s">
        <v>492</v>
      </c>
      <c r="BH88" s="76" t="s">
        <v>492</v>
      </c>
      <c r="BJ88" s="76" t="s">
        <v>492</v>
      </c>
      <c r="BK88" s="76" t="s">
        <v>492</v>
      </c>
      <c r="BL88" s="76" t="s">
        <v>492</v>
      </c>
      <c r="BM88" s="76" t="s">
        <v>492</v>
      </c>
    </row>
    <row r="89" spans="2:65" s="89" customFormat="1">
      <c r="B89" s="88"/>
      <c r="H89" s="90"/>
      <c r="I89" s="90"/>
      <c r="J89" s="91"/>
      <c r="N89" s="90"/>
      <c r="O89" s="90"/>
      <c r="P89" s="90"/>
      <c r="Q89" s="90"/>
      <c r="S89" s="92"/>
      <c r="T89" s="92"/>
      <c r="U89" s="92"/>
      <c r="V89" s="92"/>
      <c r="W89" s="92"/>
      <c r="X89" s="92"/>
      <c r="AB89" s="92"/>
      <c r="AC89" s="92"/>
      <c r="AD89" s="92"/>
      <c r="AE89" s="92"/>
      <c r="AF89" s="92"/>
      <c r="AG89" s="92"/>
      <c r="AK89" s="92"/>
      <c r="AL89" s="92"/>
      <c r="AM89" s="92"/>
      <c r="AN89" s="92"/>
      <c r="AO89" s="92"/>
      <c r="AP89" s="92"/>
      <c r="AR89" s="92"/>
      <c r="AS89" s="92"/>
      <c r="AT89" s="92"/>
      <c r="AU89" s="92"/>
      <c r="AV89" s="92"/>
      <c r="AW89" s="92"/>
      <c r="AY89" s="92"/>
      <c r="AZ89" s="92"/>
      <c r="BA89" s="92"/>
      <c r="BB89" s="92"/>
      <c r="BC89" s="92"/>
      <c r="BD89" s="92"/>
    </row>
    <row r="90" spans="2:65">
      <c r="B90" s="73" t="str">
        <f>'3. Input NRUI '!B56</f>
        <v>OS 2005 excl. xxxxxxxxxxxxxxxxxxx en MR/CS Wijngaarden fase 2</v>
      </c>
      <c r="C90" s="9"/>
      <c r="D90" s="73" t="str">
        <f>'3. Input NRUI '!D56</f>
        <v>Hoofdtransportleiding (latere activeringen Q1-Q2 2016)</v>
      </c>
      <c r="E90" s="9"/>
      <c r="F90" s="80">
        <f>'3. Input NRUI '!F56</f>
        <v>33477.766763520005</v>
      </c>
      <c r="G90" s="9"/>
      <c r="H90" s="79">
        <f>'3. Input NRUI '!H56</f>
        <v>42552</v>
      </c>
      <c r="I90" s="73">
        <f>'3. Input NRUI '!I56</f>
        <v>21</v>
      </c>
      <c r="J90" s="73" t="str">
        <f>'3. Input NRUI '!J56</f>
        <v>overgang MB</v>
      </c>
      <c r="K90" s="73" t="str">
        <f>'3. Input NRUI '!K56</f>
        <v>Nee</v>
      </c>
      <c r="L90" s="74">
        <f>VLOOKUP(I90,$H$46:$J$83,3,FALSE)</f>
        <v>55</v>
      </c>
      <c r="N90" s="58">
        <f>VLOOKUP($I90,$H$46:$O$83,4,FALSE)</f>
        <v>0.9631578947368421</v>
      </c>
      <c r="O90" s="58">
        <f>VLOOKUP($I90,$H$46:$O$83,5,FALSE)</f>
        <v>3.6842105263157898E-2</v>
      </c>
      <c r="P90" s="58">
        <f>VLOOKUP($I90,$H$46:$O$83,7,FALSE)</f>
        <v>0</v>
      </c>
      <c r="Q90" s="58">
        <f>VLOOKUP($I90,$H$46:$O$83,8,FALSE)</f>
        <v>0</v>
      </c>
      <c r="S90" s="53">
        <f>IF(YEAR($H90)&gt;S$88,0,HLOOKUP(S$88,$H$31:$N$40,YEAR($H90)-2011,FALSE))</f>
        <v>1</v>
      </c>
      <c r="T90" s="53">
        <f t="shared" ref="T90:X105" si="4">IF(YEAR($H90)&gt;T$88,0,HLOOKUP(T$88,$H$31:$N$40,YEAR($H90)-2011,FALSE))</f>
        <v>1.002</v>
      </c>
      <c r="U90" s="53">
        <f t="shared" si="4"/>
        <v>1.0160279999999999</v>
      </c>
      <c r="V90" s="53">
        <f t="shared" si="4"/>
        <v>1.028220336</v>
      </c>
      <c r="W90" s="53">
        <f t="shared" si="4"/>
        <v>1.0549540647360001</v>
      </c>
      <c r="X90" s="55">
        <f t="shared" si="4"/>
        <v>1.0760531460307201</v>
      </c>
      <c r="Z90" s="81">
        <f>F90*$F$24</f>
        <v>334.77766763520003</v>
      </c>
      <c r="AB90" s="81">
        <f>S90*(SUM((YEAR($H90)&lt;AB$88)*$Z90,(YEAR($H90)=AB$88)*$Z90*((13-MONTH($H90))/12)))</f>
        <v>167.38883381760002</v>
      </c>
      <c r="AC90" s="81">
        <f t="shared" ref="AC90:AG90" si="5">T90*(SUM((YEAR($H90)&lt;AC$88)*$Z90,(YEAR($H90)=AC$88)*$Z90*((13-MONTH($H90))/12)))</f>
        <v>335.44722297047042</v>
      </c>
      <c r="AD90" s="81">
        <f t="shared" si="5"/>
        <v>340.14348409205701</v>
      </c>
      <c r="AE90" s="81">
        <f t="shared" si="5"/>
        <v>344.2252059011617</v>
      </c>
      <c r="AF90" s="81">
        <f t="shared" si="5"/>
        <v>353.17506125459192</v>
      </c>
      <c r="AG90" s="82">
        <f t="shared" si="5"/>
        <v>360.23856247968376</v>
      </c>
      <c r="AI90" s="81">
        <f>SUM((K90="Nee")*AF90,(K90="Ja")*(AC90*$F$27+AD90*$F$28+AE90*$F$29+AF90))</f>
        <v>353.17506125459192</v>
      </c>
      <c r="AK90" s="81">
        <f>S90*SUM((YEAR($H90)&lt;AK$88)*($F90/$L90),(YEAR($H90)=AK$88)*($F90/$L90)*((13-MONTH($H90))/12))</f>
        <v>304.34333421381825</v>
      </c>
      <c r="AL90" s="81">
        <f t="shared" ref="AL90:AP90" si="6">T90*SUM((YEAR($H90)&lt;AL$88)*($F90/$L90),(YEAR($H90)=AL$88)*($F90/$L90)*((13-MONTH($H90))/12))</f>
        <v>609.90404176449181</v>
      </c>
      <c r="AM90" s="81">
        <f t="shared" si="6"/>
        <v>618.44269834919464</v>
      </c>
      <c r="AN90" s="81">
        <f t="shared" si="6"/>
        <v>625.86401072938497</v>
      </c>
      <c r="AO90" s="81">
        <f t="shared" si="6"/>
        <v>642.13647500834907</v>
      </c>
      <c r="AP90" s="82">
        <f t="shared" si="6"/>
        <v>654.97920450851609</v>
      </c>
      <c r="AR90" s="81">
        <f>SUM((YEAR($H90)=AR$88)*($F90-AK90),(YEAR($H90)&lt;AR$88)*(AQ90*$F$35-AK90))</f>
        <v>33173.423429306189</v>
      </c>
      <c r="AS90" s="81">
        <f>SUM((YEAR($H90)=AS$88)*($F90-AL90),(YEAR($H90)&lt;AS$88)*(AR90*$F$36-AL90))</f>
        <v>32629.866234400313</v>
      </c>
      <c r="AT90" s="81">
        <f>SUM((YEAR($H90)=AT$88)*($F90-AM90),(YEAR($H90)&lt;AT$88)*(AS90*$F$37-AM90))</f>
        <v>32468.241663332723</v>
      </c>
      <c r="AU90" s="81">
        <f>SUM((YEAR($H90)=AU$88)*($F90-AN90),(YEAR($H90)&lt;AU$88)*(AT90*$F$38-AN90))</f>
        <v>32231.996552563331</v>
      </c>
      <c r="AV90" s="81">
        <f>SUM((YEAR($H90)=AV$88)*($F90-AO90),(YEAR($H90)&lt;AV$88)*(AU90*$F$39-AO90))</f>
        <v>32427.89198792163</v>
      </c>
      <c r="AW90" s="82">
        <f>SUM((YEAR($H90)=AW$88)*($F90-AP90),(YEAR($H90)&lt;AW$88)*(AV90*$F$40-AP90))</f>
        <v>32421.47062317155</v>
      </c>
      <c r="AY90" s="86">
        <f>AK90+AR90*$F$11</f>
        <v>1498.5865776688411</v>
      </c>
      <c r="AZ90" s="86">
        <f>AL90+AS90*$F$13</f>
        <v>1784.5792262029031</v>
      </c>
      <c r="BA90" s="86">
        <f>AM90+AT90*$F$14</f>
        <v>1722.3629149025073</v>
      </c>
      <c r="BB90" s="86">
        <f>AN90+AU90*$F$15</f>
        <v>1657.2879004114116</v>
      </c>
      <c r="BC90" s="86">
        <f>AO90+AV90*$F$16</f>
        <v>1614.9732346459978</v>
      </c>
      <c r="BD90" s="82">
        <f>AP90+AW90*$F$17</f>
        <v>1562.7803819573196</v>
      </c>
      <c r="BF90" s="81">
        <f>SUM((K90="Nee")*BC90,(K90="Ja")*(AZ90*$F$27+BA90*$F$28+BB90*$F$29+BC90))</f>
        <v>1614.9732346459978</v>
      </c>
      <c r="BH90" s="87">
        <f>AI90+BF90</f>
        <v>1968.1482959005898</v>
      </c>
      <c r="BJ90" s="87">
        <f>$BH90*N90</f>
        <v>1895.6375692095155</v>
      </c>
      <c r="BK90" s="87">
        <f t="shared" ref="BK90:BM90" si="7">$BH90*O90</f>
        <v>72.510726691074368</v>
      </c>
      <c r="BL90" s="87">
        <f t="shared" si="7"/>
        <v>0</v>
      </c>
      <c r="BM90" s="87">
        <f t="shared" si="7"/>
        <v>0</v>
      </c>
    </row>
    <row r="91" spans="2:65">
      <c r="B91" s="73" t="str">
        <f>'3. Input NRUI '!B57</f>
        <v>OS 2005 excl. xxxxxxxxxxxxxxxxxxx en MR/CS Wijngaarden fase 2</v>
      </c>
      <c r="C91" s="9"/>
      <c r="D91" s="73" t="str">
        <f>'3. Input NRUI '!D57</f>
        <v>Reduceerstations (latere activeringen Q1-Q2 2016)</v>
      </c>
      <c r="E91" s="9"/>
      <c r="F91" s="80">
        <f>'3. Input NRUI '!F57</f>
        <v>884.68799999999999</v>
      </c>
      <c r="G91" s="9"/>
      <c r="H91" s="79">
        <f>'3. Input NRUI '!H57</f>
        <v>42552</v>
      </c>
      <c r="I91" s="73">
        <f>'3. Input NRUI '!I57</f>
        <v>34</v>
      </c>
      <c r="J91" s="73" t="str">
        <f>'3. Input NRUI '!J57</f>
        <v>overgang MB</v>
      </c>
      <c r="K91" s="73" t="str">
        <f>'3. Input NRUI '!K57</f>
        <v>Nee</v>
      </c>
      <c r="L91" s="74">
        <f t="shared" ref="L91:L154" si="8">VLOOKUP(I91,$H$46:$J$83,3,FALSE)</f>
        <v>30</v>
      </c>
      <c r="N91" s="58">
        <f t="shared" ref="N91:N154" si="9">VLOOKUP($I91,$H$46:$O$83,4,FALSE)</f>
        <v>0.9631578947368421</v>
      </c>
      <c r="O91" s="58">
        <f t="shared" ref="O91:O154" si="10">VLOOKUP($I91,$H$46:$O$83,5,FALSE)</f>
        <v>3.6842105263157898E-2</v>
      </c>
      <c r="P91" s="58">
        <f t="shared" ref="P91:P154" si="11">VLOOKUP($I91,$H$46:$O$83,7,FALSE)</f>
        <v>0</v>
      </c>
      <c r="Q91" s="58">
        <f t="shared" ref="Q91:Q154" si="12">VLOOKUP($I91,$H$46:$O$83,8,FALSE)</f>
        <v>0</v>
      </c>
      <c r="S91" s="53">
        <f t="shared" ref="S91:X122" si="13">IF(YEAR($H91)&gt;S$88,0,HLOOKUP(S$88,$H$31:$N$40,YEAR($H91)-2011,FALSE))</f>
        <v>1</v>
      </c>
      <c r="T91" s="53">
        <f t="shared" si="4"/>
        <v>1.002</v>
      </c>
      <c r="U91" s="53">
        <f t="shared" si="4"/>
        <v>1.0160279999999999</v>
      </c>
      <c r="V91" s="53">
        <f t="shared" si="4"/>
        <v>1.028220336</v>
      </c>
      <c r="W91" s="53">
        <f t="shared" si="4"/>
        <v>1.0549540647360001</v>
      </c>
      <c r="X91" s="55">
        <f t="shared" si="4"/>
        <v>1.0760531460307201</v>
      </c>
      <c r="Z91" s="81">
        <f t="shared" ref="Z91:Z154" si="14">F91*$F$24</f>
        <v>8.8468800000000005</v>
      </c>
      <c r="AB91" s="81">
        <f t="shared" ref="AB91:AB154" si="15">S91*(SUM((YEAR($H91)&lt;AB$88)*$Z91,(YEAR($H91)=AB$88)*$Z91*((13-MONTH($H91))/12)))</f>
        <v>4.4234400000000003</v>
      </c>
      <c r="AC91" s="81">
        <f t="shared" ref="AC91:AC154" si="16">T91*(SUM((YEAR($H91)&lt;AC$88)*$Z91,(YEAR($H91)=AC$88)*$Z91*((13-MONTH($H91))/12)))</f>
        <v>8.8645737600000007</v>
      </c>
      <c r="AD91" s="81">
        <f t="shared" ref="AD91:AD154" si="17">U91*(SUM((YEAR($H91)&lt;AD$88)*$Z91,(YEAR($H91)=AD$88)*$Z91*((13-MONTH($H91))/12)))</f>
        <v>8.9886777926400008</v>
      </c>
      <c r="AE91" s="81">
        <f t="shared" ref="AE91:AE154" si="18">V91*(SUM((YEAR($H91)&lt;AE$88)*$Z91,(YEAR($H91)=AE$88)*$Z91*((13-MONTH($H91))/12)))</f>
        <v>9.09654192615168</v>
      </c>
      <c r="AF91" s="81">
        <f t="shared" ref="AF91:AF154" si="19">W91*(SUM((YEAR($H91)&lt;AF$88)*$Z91,(YEAR($H91)=AF$88)*$Z91*((13-MONTH($H91))/12)))</f>
        <v>9.3330520162316244</v>
      </c>
      <c r="AG91" s="82">
        <f t="shared" ref="AG91:AG154" si="20">X91*(SUM((YEAR($H91)&lt;AG$88)*$Z91,(YEAR($H91)=AG$88)*$Z91*((13-MONTH($H91))/12)))</f>
        <v>9.5197130565562578</v>
      </c>
      <c r="AI91" s="81">
        <f t="shared" ref="AI91:AI154" si="21">SUM((K91="Nee")*AF91,(K91="Ja")*(AC91*$F$27+AD91*$F$28+AE91*$F$29+AF91))</f>
        <v>9.3330520162316244</v>
      </c>
      <c r="AK91" s="81">
        <f t="shared" ref="AK91:AK154" si="22">S91*SUM((YEAR($H91)&lt;AK$88)*($F91/$L91),(YEAR($H91)=AK$88)*($F91/$L91)*((13-MONTH($H91))/12))</f>
        <v>14.7448</v>
      </c>
      <c r="AL91" s="81">
        <f t="shared" ref="AL91:AL154" si="23">T91*SUM((YEAR($H91)&lt;AL$88)*($F91/$L91),(YEAR($H91)=AL$88)*($F91/$L91)*((13-MONTH($H91))/12))</f>
        <v>29.548579199999999</v>
      </c>
      <c r="AM91" s="81">
        <f t="shared" ref="AM91:AM154" si="24">U91*SUM((YEAR($H91)&lt;AM$88)*($F91/$L91),(YEAR($H91)=AM$88)*($F91/$L91)*((13-MONTH($H91))/12))</f>
        <v>29.962259308799997</v>
      </c>
      <c r="AN91" s="81">
        <f t="shared" ref="AN91:AN154" si="25">V91*SUM((YEAR($H91)&lt;AN$88)*($F91/$L91),(YEAR($H91)=AN$88)*($F91/$L91)*((13-MONTH($H91))/12))</f>
        <v>30.321806420505599</v>
      </c>
      <c r="AO91" s="81">
        <f t="shared" ref="AO91:AO154" si="26">W91*SUM((YEAR($H91)&lt;AO$88)*($F91/$L91),(YEAR($H91)=AO$88)*($F91/$L91)*((13-MONTH($H91))/12))</f>
        <v>31.110173387438746</v>
      </c>
      <c r="AP91" s="82">
        <f t="shared" ref="AP91:AP154" si="27">X91*SUM((YEAR($H91)&lt;AP$88)*($F91/$L91),(YEAR($H91)=AP$88)*($F91/$L91)*((13-MONTH($H91))/12))</f>
        <v>31.732376855187525</v>
      </c>
      <c r="AR91" s="81">
        <f t="shared" ref="AR91:AR154" si="28">SUM((YEAR($H91)=AR$88)*($F91-AK91),(YEAR($H91)&lt;AR$88)*(AQ91*$F$35-AK91))</f>
        <v>869.94319999999993</v>
      </c>
      <c r="AS91" s="81">
        <f t="shared" ref="AS91:AS154" si="29">SUM((YEAR($H91)=AS$88)*($F91-AL91),(YEAR($H91)&lt;AS$88)*(AR91*$F$36-AL91))</f>
        <v>842.13450720000003</v>
      </c>
      <c r="AT91" s="81">
        <f t="shared" ref="AT91:AT154" si="30">SUM((YEAR($H91)=AT$88)*($F91-AM91),(YEAR($H91)&lt;AT$88)*(AS91*$F$37-AM91))</f>
        <v>823.96213099200008</v>
      </c>
      <c r="AU91" s="81">
        <f t="shared" ref="AU91:AU154" si="31">SUM((YEAR($H91)=AU$88)*($F91-AN91),(YEAR($H91)&lt;AU$88)*(AT91*$F$38-AN91))</f>
        <v>803.52787014339845</v>
      </c>
      <c r="AV91" s="81">
        <f t="shared" ref="AV91:AV154" si="32">SUM((YEAR($H91)=AV$88)*($F91-AO91),(YEAR($H91)&lt;AV$88)*(AU91*$F$39-AO91))</f>
        <v>793.30942137968805</v>
      </c>
      <c r="AW91" s="82">
        <f t="shared" ref="AW91:AW154" si="33">SUM((YEAR($H91)=AW$88)*($F91-AP91),(YEAR($H91)&lt;AW$88)*(AV91*$F$40-AP91))</f>
        <v>777.44323295209426</v>
      </c>
      <c r="AY91" s="86">
        <f t="shared" ref="AY91:AY154" si="34">AK91+AR91*$F$11</f>
        <v>46.062755199999998</v>
      </c>
      <c r="AZ91" s="86">
        <f t="shared" ref="AZ91:AZ154" si="35">AL91+AS91*$F$13</f>
        <v>59.865421459199993</v>
      </c>
      <c r="BA91" s="86">
        <f t="shared" ref="BA91:BA154" si="36">AM91+AT91*$F$14</f>
        <v>57.976971762528002</v>
      </c>
      <c r="BB91" s="86">
        <f t="shared" ref="BB91:BB154" si="37">AN91+AU91*$F$15</f>
        <v>56.034698265094349</v>
      </c>
      <c r="BC91" s="86">
        <f t="shared" ref="BC91:BC154" si="38">AO91+AV91*$F$16</f>
        <v>54.909456028829382</v>
      </c>
      <c r="BD91" s="82">
        <f t="shared" ref="BD91:BD154" si="39">AP91+AW91*$F$17</f>
        <v>53.500787377846166</v>
      </c>
      <c r="BF91" s="81">
        <f t="shared" ref="BF91:BF154" si="40">SUM((K91="Nee")*BC91,(K91="Ja")*(AZ91*$F$27+BA91*$F$28+BB91*$F$29+BC91))</f>
        <v>54.909456028829382</v>
      </c>
      <c r="BH91" s="87">
        <f t="shared" ref="BH91:BH154" si="41">AI91+BF91</f>
        <v>64.242508045061001</v>
      </c>
      <c r="BJ91" s="87">
        <f t="shared" ref="BJ91:BJ154" si="42">$BH91*N91</f>
        <v>61.875678801295592</v>
      </c>
      <c r="BK91" s="87">
        <f t="shared" ref="BK91:BK154" si="43">$BH91*O91</f>
        <v>2.3668292437654057</v>
      </c>
      <c r="BL91" s="87">
        <f t="shared" ref="BL91:BL154" si="44">$BH91*P91</f>
        <v>0</v>
      </c>
      <c r="BM91" s="87">
        <f t="shared" ref="BM91:BM154" si="45">$BH91*Q91</f>
        <v>0</v>
      </c>
    </row>
    <row r="92" spans="2:65">
      <c r="B92" s="73" t="str">
        <f>'3. Input NRUI '!B58</f>
        <v>OS 2005 excl. xxxxxxxxxxxxxxxxxxx en MR/CS Wijngaarden fase 2</v>
      </c>
      <c r="C92" s="9"/>
      <c r="D92" s="73" t="str">
        <f>'3. Input NRUI '!D58</f>
        <v>Hoofdtransportleiding (latere activeringen Q3-Q4 2016)</v>
      </c>
      <c r="E92" s="9"/>
      <c r="F92" s="80">
        <f>'3. Input NRUI '!F58</f>
        <v>62196.478287360005</v>
      </c>
      <c r="G92" s="9"/>
      <c r="H92" s="79">
        <f>'3. Input NRUI '!H58</f>
        <v>42735</v>
      </c>
      <c r="I92" s="73">
        <f>'3. Input NRUI '!I58</f>
        <v>21</v>
      </c>
      <c r="J92" s="73" t="str">
        <f>'3. Input NRUI '!J58</f>
        <v>overgang MB</v>
      </c>
      <c r="K92" s="73" t="str">
        <f>'3. Input NRUI '!K58</f>
        <v>Nee</v>
      </c>
      <c r="L92" s="74">
        <f t="shared" si="8"/>
        <v>55</v>
      </c>
      <c r="N92" s="58">
        <f t="shared" si="9"/>
        <v>0.9631578947368421</v>
      </c>
      <c r="O92" s="58">
        <f t="shared" si="10"/>
        <v>3.6842105263157898E-2</v>
      </c>
      <c r="P92" s="58">
        <f t="shared" si="11"/>
        <v>0</v>
      </c>
      <c r="Q92" s="58">
        <f t="shared" si="12"/>
        <v>0</v>
      </c>
      <c r="S92" s="53">
        <f t="shared" si="13"/>
        <v>1</v>
      </c>
      <c r="T92" s="53">
        <f t="shared" si="4"/>
        <v>1.002</v>
      </c>
      <c r="U92" s="53">
        <f t="shared" si="4"/>
        <v>1.0160279999999999</v>
      </c>
      <c r="V92" s="53">
        <f t="shared" si="4"/>
        <v>1.028220336</v>
      </c>
      <c r="W92" s="53">
        <f t="shared" si="4"/>
        <v>1.0549540647360001</v>
      </c>
      <c r="X92" s="55">
        <f t="shared" si="4"/>
        <v>1.0760531460307201</v>
      </c>
      <c r="Z92" s="81">
        <f t="shared" si="14"/>
        <v>621.96478287360003</v>
      </c>
      <c r="AB92" s="81">
        <f t="shared" si="15"/>
        <v>51.8303985728</v>
      </c>
      <c r="AC92" s="81">
        <f t="shared" si="16"/>
        <v>623.20871243934721</v>
      </c>
      <c r="AD92" s="81">
        <f t="shared" si="17"/>
        <v>631.933634413498</v>
      </c>
      <c r="AE92" s="81">
        <f t="shared" si="18"/>
        <v>639.51683802646005</v>
      </c>
      <c r="AF92" s="81">
        <f t="shared" si="19"/>
        <v>656.14427581514803</v>
      </c>
      <c r="AG92" s="82">
        <f t="shared" si="20"/>
        <v>669.26716133145101</v>
      </c>
      <c r="AI92" s="81">
        <f t="shared" si="21"/>
        <v>656.14427581514803</v>
      </c>
      <c r="AK92" s="81">
        <f t="shared" si="22"/>
        <v>94.237088314181818</v>
      </c>
      <c r="AL92" s="81">
        <f t="shared" si="23"/>
        <v>1133.1067498897223</v>
      </c>
      <c r="AM92" s="81">
        <f t="shared" si="24"/>
        <v>1148.9702443881783</v>
      </c>
      <c r="AN92" s="81">
        <f t="shared" si="25"/>
        <v>1162.7578873208365</v>
      </c>
      <c r="AO92" s="81">
        <f t="shared" si="26"/>
        <v>1192.9895923911783</v>
      </c>
      <c r="AP92" s="82">
        <f t="shared" si="27"/>
        <v>1216.8493842390019</v>
      </c>
      <c r="AR92" s="81">
        <f t="shared" si="28"/>
        <v>62102.24119904582</v>
      </c>
      <c r="AS92" s="81">
        <f t="shared" si="29"/>
        <v>61093.338931554186</v>
      </c>
      <c r="AT92" s="81">
        <f t="shared" si="30"/>
        <v>60799.675432207769</v>
      </c>
      <c r="AU92" s="81">
        <f t="shared" si="31"/>
        <v>60366.51365007343</v>
      </c>
      <c r="AV92" s="81">
        <f t="shared" si="32"/>
        <v>60743.053412584166</v>
      </c>
      <c r="AW92" s="82">
        <f t="shared" si="33"/>
        <v>60741.065096596845</v>
      </c>
      <c r="AY92" s="86">
        <f t="shared" si="34"/>
        <v>2329.9177714798311</v>
      </c>
      <c r="AZ92" s="86">
        <f t="shared" si="35"/>
        <v>3332.466951425673</v>
      </c>
      <c r="BA92" s="86">
        <f t="shared" si="36"/>
        <v>3216.1592090832428</v>
      </c>
      <c r="BB92" s="86">
        <f t="shared" si="37"/>
        <v>3094.486324123186</v>
      </c>
      <c r="BC92" s="86">
        <f t="shared" si="38"/>
        <v>3015.2811947687032</v>
      </c>
      <c r="BD92" s="82">
        <f t="shared" si="39"/>
        <v>2917.5992069437134</v>
      </c>
      <c r="BF92" s="81">
        <f t="shared" si="40"/>
        <v>3015.2811947687032</v>
      </c>
      <c r="BH92" s="87">
        <f t="shared" si="41"/>
        <v>3671.4254705838512</v>
      </c>
      <c r="BJ92" s="87">
        <f t="shared" si="42"/>
        <v>3536.1624269307617</v>
      </c>
      <c r="BK92" s="87">
        <f t="shared" si="43"/>
        <v>135.26304365308926</v>
      </c>
      <c r="BL92" s="87">
        <f t="shared" si="44"/>
        <v>0</v>
      </c>
      <c r="BM92" s="87">
        <f t="shared" si="45"/>
        <v>0</v>
      </c>
    </row>
    <row r="93" spans="2:65">
      <c r="B93" s="73" t="str">
        <f>'3. Input NRUI '!B59</f>
        <v>OS 2005 excl. xxxxxxxxxxxxxxxxxxx en MR/CS Wijngaarden fase 2</v>
      </c>
      <c r="C93" s="9"/>
      <c r="D93" s="73" t="str">
        <f>'3. Input NRUI '!D59</f>
        <v>Compressorstations (latere activeringen Q3-Q4 2016)</v>
      </c>
      <c r="E93" s="9"/>
      <c r="F93" s="80">
        <f>'3. Input NRUI '!F59</f>
        <v>-11391.748224000001</v>
      </c>
      <c r="G93" s="9"/>
      <c r="H93" s="79">
        <f>'3. Input NRUI '!H59</f>
        <v>42735</v>
      </c>
      <c r="I93" s="73">
        <f>'3. Input NRUI '!I59</f>
        <v>15.1</v>
      </c>
      <c r="J93" s="73" t="str">
        <f>'3. Input NRUI '!J59</f>
        <v>overgang MB</v>
      </c>
      <c r="K93" s="73" t="str">
        <f>'3. Input NRUI '!K59</f>
        <v>Nee</v>
      </c>
      <c r="L93" s="74">
        <f t="shared" si="8"/>
        <v>30</v>
      </c>
      <c r="N93" s="58">
        <f t="shared" si="9"/>
        <v>0.9631578947368421</v>
      </c>
      <c r="O93" s="58">
        <f t="shared" si="10"/>
        <v>3.6842105263157898E-2</v>
      </c>
      <c r="P93" s="58">
        <f t="shared" si="11"/>
        <v>0</v>
      </c>
      <c r="Q93" s="58">
        <f t="shared" si="12"/>
        <v>0</v>
      </c>
      <c r="S93" s="53">
        <f t="shared" si="13"/>
        <v>1</v>
      </c>
      <c r="T93" s="53">
        <f t="shared" si="4"/>
        <v>1.002</v>
      </c>
      <c r="U93" s="53">
        <f t="shared" si="4"/>
        <v>1.0160279999999999</v>
      </c>
      <c r="V93" s="53">
        <f t="shared" si="4"/>
        <v>1.028220336</v>
      </c>
      <c r="W93" s="53">
        <f t="shared" si="4"/>
        <v>1.0549540647360001</v>
      </c>
      <c r="X93" s="55">
        <f t="shared" si="4"/>
        <v>1.0760531460307201</v>
      </c>
      <c r="Z93" s="81">
        <f t="shared" si="14"/>
        <v>-113.91748224000001</v>
      </c>
      <c r="AB93" s="81">
        <f t="shared" si="15"/>
        <v>-9.493123520000001</v>
      </c>
      <c r="AC93" s="81">
        <f t="shared" si="16"/>
        <v>-114.14531720448001</v>
      </c>
      <c r="AD93" s="81">
        <f t="shared" si="17"/>
        <v>-115.74335164534273</v>
      </c>
      <c r="AE93" s="81">
        <f t="shared" si="18"/>
        <v>-117.13227186508684</v>
      </c>
      <c r="AF93" s="81">
        <f t="shared" si="19"/>
        <v>-120.17771093357911</v>
      </c>
      <c r="AG93" s="82">
        <f t="shared" si="20"/>
        <v>-122.58126515225069</v>
      </c>
      <c r="AI93" s="81">
        <f t="shared" si="21"/>
        <v>-120.17771093357911</v>
      </c>
      <c r="AK93" s="81">
        <f t="shared" si="22"/>
        <v>-31.643745066666668</v>
      </c>
      <c r="AL93" s="81">
        <f t="shared" si="23"/>
        <v>-380.48439068160002</v>
      </c>
      <c r="AM93" s="81">
        <f t="shared" si="24"/>
        <v>-385.81117215114239</v>
      </c>
      <c r="AN93" s="81">
        <f t="shared" si="25"/>
        <v>-390.44090621695608</v>
      </c>
      <c r="AO93" s="81">
        <f t="shared" si="26"/>
        <v>-400.592369778597</v>
      </c>
      <c r="AP93" s="82">
        <f t="shared" si="27"/>
        <v>-408.60421717416898</v>
      </c>
      <c r="AR93" s="81">
        <f t="shared" si="28"/>
        <v>-11360.104478933334</v>
      </c>
      <c r="AS93" s="81">
        <f t="shared" si="29"/>
        <v>-11002.340297209599</v>
      </c>
      <c r="AT93" s="81">
        <f t="shared" si="30"/>
        <v>-10770.561889219391</v>
      </c>
      <c r="AU93" s="81">
        <f t="shared" si="31"/>
        <v>-10509.367725673068</v>
      </c>
      <c r="AV93" s="81">
        <f t="shared" si="32"/>
        <v>-10382.018916761972</v>
      </c>
      <c r="AW93" s="82">
        <f t="shared" si="33"/>
        <v>-10181.055077923043</v>
      </c>
      <c r="AY93" s="86">
        <f t="shared" si="34"/>
        <v>-440.60750630826664</v>
      </c>
      <c r="AZ93" s="86">
        <f t="shared" si="35"/>
        <v>-776.56864138114554</v>
      </c>
      <c r="BA93" s="86">
        <f t="shared" si="36"/>
        <v>-752.01027638460164</v>
      </c>
      <c r="BB93" s="86">
        <f t="shared" si="37"/>
        <v>-726.74067343849424</v>
      </c>
      <c r="BC93" s="86">
        <f t="shared" si="38"/>
        <v>-712.05293728145614</v>
      </c>
      <c r="BD93" s="82">
        <f t="shared" si="39"/>
        <v>-693.67375935601422</v>
      </c>
      <c r="BF93" s="81">
        <f t="shared" si="40"/>
        <v>-712.05293728145614</v>
      </c>
      <c r="BH93" s="87">
        <f t="shared" si="41"/>
        <v>-832.23064821503522</v>
      </c>
      <c r="BJ93" s="87">
        <f t="shared" si="42"/>
        <v>-801.56951907027076</v>
      </c>
      <c r="BK93" s="87">
        <f t="shared" si="43"/>
        <v>-30.661129144764459</v>
      </c>
      <c r="BL93" s="87">
        <f t="shared" si="44"/>
        <v>0</v>
      </c>
      <c r="BM93" s="87">
        <f t="shared" si="45"/>
        <v>0</v>
      </c>
    </row>
    <row r="94" spans="2:65">
      <c r="B94" s="73" t="str">
        <f>'3. Input NRUI '!B60</f>
        <v>OS 2005 excl. xxxxxxxxxxxxxxxxxxx en MR/CS Wijngaarden fase 2</v>
      </c>
      <c r="C94" s="9"/>
      <c r="D94" s="73" t="str">
        <f>'3. Input NRUI '!D60</f>
        <v>Hoofdtransportleiding (latere activeringen Q1-Q2 2017)</v>
      </c>
      <c r="E94" s="9"/>
      <c r="F94" s="80">
        <f>'3. Input NRUI '!F60</f>
        <v>29563.167789999996</v>
      </c>
      <c r="G94" s="9"/>
      <c r="H94" s="79">
        <f>'3. Input NRUI '!H60</f>
        <v>42917</v>
      </c>
      <c r="I94" s="73">
        <f>'3. Input NRUI '!I60</f>
        <v>21</v>
      </c>
      <c r="J94" s="73" t="str">
        <f>'3. Input NRUI '!J60</f>
        <v>overgang MB</v>
      </c>
      <c r="K94" s="73" t="str">
        <f>'3. Input NRUI '!K60</f>
        <v>Nee</v>
      </c>
      <c r="L94" s="74">
        <f t="shared" si="8"/>
        <v>55</v>
      </c>
      <c r="N94" s="58">
        <f t="shared" si="9"/>
        <v>0.9631578947368421</v>
      </c>
      <c r="O94" s="58">
        <f t="shared" si="10"/>
        <v>3.6842105263157898E-2</v>
      </c>
      <c r="P94" s="58">
        <f t="shared" si="11"/>
        <v>0</v>
      </c>
      <c r="Q94" s="58">
        <f t="shared" si="12"/>
        <v>0</v>
      </c>
      <c r="S94" s="53">
        <f t="shared" si="13"/>
        <v>0</v>
      </c>
      <c r="T94" s="53">
        <f t="shared" si="4"/>
        <v>1</v>
      </c>
      <c r="U94" s="53">
        <f t="shared" si="4"/>
        <v>1.014</v>
      </c>
      <c r="V94" s="53">
        <f t="shared" si="4"/>
        <v>1.026168</v>
      </c>
      <c r="W94" s="53">
        <f t="shared" si="4"/>
        <v>1.052848368</v>
      </c>
      <c r="X94" s="55">
        <f t="shared" si="4"/>
        <v>1.0739053353600001</v>
      </c>
      <c r="Z94" s="81">
        <f t="shared" si="14"/>
        <v>295.63167789999994</v>
      </c>
      <c r="AB94" s="81">
        <f t="shared" si="15"/>
        <v>0</v>
      </c>
      <c r="AC94" s="81">
        <f t="shared" si="16"/>
        <v>147.81583894999997</v>
      </c>
      <c r="AD94" s="81">
        <f t="shared" si="17"/>
        <v>299.77052139059992</v>
      </c>
      <c r="AE94" s="81">
        <f t="shared" si="18"/>
        <v>303.36776764728711</v>
      </c>
      <c r="AF94" s="81">
        <f t="shared" si="19"/>
        <v>311.25532960611662</v>
      </c>
      <c r="AG94" s="82">
        <f t="shared" si="20"/>
        <v>317.48043619823898</v>
      </c>
      <c r="AI94" s="81">
        <f t="shared" si="21"/>
        <v>311.25532960611662</v>
      </c>
      <c r="AK94" s="81">
        <f t="shared" si="22"/>
        <v>0</v>
      </c>
      <c r="AL94" s="81">
        <f t="shared" si="23"/>
        <v>268.7560708181818</v>
      </c>
      <c r="AM94" s="81">
        <f t="shared" si="24"/>
        <v>545.03731161927271</v>
      </c>
      <c r="AN94" s="81">
        <f t="shared" si="25"/>
        <v>551.57775935870393</v>
      </c>
      <c r="AO94" s="81">
        <f t="shared" si="26"/>
        <v>565.91878110203027</v>
      </c>
      <c r="AP94" s="82">
        <f t="shared" si="27"/>
        <v>577.23715672407093</v>
      </c>
      <c r="AR94" s="81">
        <f t="shared" si="28"/>
        <v>0</v>
      </c>
      <c r="AS94" s="81">
        <f t="shared" si="29"/>
        <v>29294.411719181815</v>
      </c>
      <c r="AT94" s="81">
        <f t="shared" si="30"/>
        <v>29159.49617163109</v>
      </c>
      <c r="AU94" s="81">
        <f t="shared" si="31"/>
        <v>28957.832366331961</v>
      </c>
      <c r="AV94" s="81">
        <f t="shared" si="32"/>
        <v>29144.81722675456</v>
      </c>
      <c r="AW94" s="82">
        <f t="shared" si="33"/>
        <v>29150.476414565583</v>
      </c>
      <c r="AY94" s="86">
        <f t="shared" si="34"/>
        <v>0</v>
      </c>
      <c r="AZ94" s="86">
        <f t="shared" si="35"/>
        <v>1323.354892708727</v>
      </c>
      <c r="BA94" s="86">
        <f t="shared" si="36"/>
        <v>1536.46018145473</v>
      </c>
      <c r="BB94" s="86">
        <f t="shared" si="37"/>
        <v>1478.2283950813267</v>
      </c>
      <c r="BC94" s="86">
        <f t="shared" si="38"/>
        <v>1440.2632979046671</v>
      </c>
      <c r="BD94" s="82">
        <f t="shared" si="39"/>
        <v>1393.4504963319073</v>
      </c>
      <c r="BF94" s="81">
        <f t="shared" si="40"/>
        <v>1440.2632979046671</v>
      </c>
      <c r="BH94" s="87">
        <f t="shared" si="41"/>
        <v>1751.5186275107837</v>
      </c>
      <c r="BJ94" s="87">
        <f t="shared" si="42"/>
        <v>1686.9889938656495</v>
      </c>
      <c r="BK94" s="87">
        <f t="shared" si="43"/>
        <v>64.52963364513414</v>
      </c>
      <c r="BL94" s="87">
        <f t="shared" si="44"/>
        <v>0</v>
      </c>
      <c r="BM94" s="87">
        <f t="shared" si="45"/>
        <v>0</v>
      </c>
    </row>
    <row r="95" spans="2:65">
      <c r="B95" s="73" t="str">
        <f>'3. Input NRUI '!B61</f>
        <v>Stikstofbuffer Heiligerlee</v>
      </c>
      <c r="C95" s="9"/>
      <c r="D95" s="73" t="str">
        <f>'3. Input NRUI '!D61</f>
        <v>Stikstofbuffer (latere activeringen Q1-Q2 2016)</v>
      </c>
      <c r="E95" s="9"/>
      <c r="F95" s="80">
        <f>'3. Input NRUI '!F61</f>
        <v>250738.04041344</v>
      </c>
      <c r="G95" s="9"/>
      <c r="H95" s="79">
        <f>'3. Input NRUI '!H61</f>
        <v>42552</v>
      </c>
      <c r="I95" s="73">
        <f>'3. Input NRUI '!I61</f>
        <v>41</v>
      </c>
      <c r="J95" s="73" t="str">
        <f>'3. Input NRUI '!J61</f>
        <v>overgang MB</v>
      </c>
      <c r="K95" s="73" t="str">
        <f>'3. Input NRUI '!K61</f>
        <v>Nee</v>
      </c>
      <c r="L95" s="74">
        <f t="shared" si="8"/>
        <v>30</v>
      </c>
      <c r="N95" s="58">
        <f t="shared" si="9"/>
        <v>0</v>
      </c>
      <c r="O95" s="58">
        <f t="shared" si="10"/>
        <v>0</v>
      </c>
      <c r="P95" s="58">
        <f t="shared" si="11"/>
        <v>0</v>
      </c>
      <c r="Q95" s="58">
        <f t="shared" si="12"/>
        <v>1</v>
      </c>
      <c r="S95" s="53">
        <f t="shared" si="13"/>
        <v>1</v>
      </c>
      <c r="T95" s="53">
        <f t="shared" si="4"/>
        <v>1.002</v>
      </c>
      <c r="U95" s="53">
        <f t="shared" si="4"/>
        <v>1.0160279999999999</v>
      </c>
      <c r="V95" s="53">
        <f t="shared" si="4"/>
        <v>1.028220336</v>
      </c>
      <c r="W95" s="53">
        <f t="shared" si="4"/>
        <v>1.0549540647360001</v>
      </c>
      <c r="X95" s="55">
        <f t="shared" si="4"/>
        <v>1.0760531460307201</v>
      </c>
      <c r="Z95" s="81">
        <f t="shared" si="14"/>
        <v>2507.3804041344001</v>
      </c>
      <c r="AB95" s="81">
        <f t="shared" si="15"/>
        <v>1253.6902020672001</v>
      </c>
      <c r="AC95" s="81">
        <f t="shared" si="16"/>
        <v>2512.395164942669</v>
      </c>
      <c r="AD95" s="81">
        <f t="shared" si="17"/>
        <v>2547.5686972518661</v>
      </c>
      <c r="AE95" s="81">
        <f t="shared" si="18"/>
        <v>2578.1395216188885</v>
      </c>
      <c r="AF95" s="81">
        <f t="shared" si="19"/>
        <v>2645.1711491809801</v>
      </c>
      <c r="AG95" s="82">
        <f t="shared" si="20"/>
        <v>2698.0745721645999</v>
      </c>
      <c r="AI95" s="81">
        <f t="shared" si="21"/>
        <v>2645.1711491809801</v>
      </c>
      <c r="AK95" s="81">
        <f t="shared" si="22"/>
        <v>4178.9673402239996</v>
      </c>
      <c r="AL95" s="81">
        <f t="shared" si="23"/>
        <v>8374.6505498088954</v>
      </c>
      <c r="AM95" s="81">
        <f t="shared" si="24"/>
        <v>8491.8956575062184</v>
      </c>
      <c r="AN95" s="81">
        <f t="shared" si="25"/>
        <v>8593.7984053962937</v>
      </c>
      <c r="AO95" s="81">
        <f t="shared" si="26"/>
        <v>8817.2371639365992</v>
      </c>
      <c r="AP95" s="82">
        <f t="shared" si="27"/>
        <v>8993.5819072153317</v>
      </c>
      <c r="AR95" s="81">
        <f t="shared" si="28"/>
        <v>246559.07307321602</v>
      </c>
      <c r="AS95" s="81">
        <f t="shared" si="29"/>
        <v>238677.54066955356</v>
      </c>
      <c r="AT95" s="81">
        <f t="shared" si="30"/>
        <v>233527.13058142111</v>
      </c>
      <c r="AU95" s="81">
        <f t="shared" si="31"/>
        <v>227735.65774300188</v>
      </c>
      <c r="AV95" s="81">
        <f t="shared" si="32"/>
        <v>224839.54768038334</v>
      </c>
      <c r="AW95" s="82">
        <f t="shared" si="33"/>
        <v>220342.7567267757</v>
      </c>
      <c r="AY95" s="86">
        <f t="shared" si="34"/>
        <v>13055.093970859776</v>
      </c>
      <c r="AZ95" s="86">
        <f t="shared" si="35"/>
        <v>16967.042013912825</v>
      </c>
      <c r="BA95" s="86">
        <f t="shared" si="36"/>
        <v>16431.818097274536</v>
      </c>
      <c r="BB95" s="86">
        <f t="shared" si="37"/>
        <v>15881.339453172353</v>
      </c>
      <c r="BC95" s="86">
        <f t="shared" si="38"/>
        <v>15562.4235943481</v>
      </c>
      <c r="BD95" s="82">
        <f t="shared" si="39"/>
        <v>15163.17909556505</v>
      </c>
      <c r="BF95" s="81">
        <f t="shared" si="40"/>
        <v>15562.4235943481</v>
      </c>
      <c r="BH95" s="87">
        <f t="shared" si="41"/>
        <v>18207.59474352908</v>
      </c>
      <c r="BJ95" s="87">
        <f t="shared" si="42"/>
        <v>0</v>
      </c>
      <c r="BK95" s="87">
        <f t="shared" si="43"/>
        <v>0</v>
      </c>
      <c r="BL95" s="87">
        <f t="shared" si="44"/>
        <v>0</v>
      </c>
      <c r="BM95" s="87">
        <f t="shared" si="45"/>
        <v>18207.59474352908</v>
      </c>
    </row>
    <row r="96" spans="2:65">
      <c r="B96" s="73" t="str">
        <f>'3. Input NRUI '!B62</f>
        <v>Stikstofbuffer Heiligerlee</v>
      </c>
      <c r="C96" s="9"/>
      <c r="D96" s="73" t="str">
        <f>'3. Input NRUI '!D62</f>
        <v>Stikstofbuffer (latere activeringen Q3-Q4 2016)</v>
      </c>
      <c r="E96" s="9"/>
      <c r="F96" s="80">
        <f>'3. Input NRUI '!F62</f>
        <v>57706.398531840001</v>
      </c>
      <c r="G96" s="9"/>
      <c r="H96" s="79">
        <f>'3. Input NRUI '!H62</f>
        <v>42735</v>
      </c>
      <c r="I96" s="73">
        <f>'3. Input NRUI '!I62</f>
        <v>41</v>
      </c>
      <c r="J96" s="73" t="str">
        <f>'3. Input NRUI '!J62</f>
        <v>overgang MB</v>
      </c>
      <c r="K96" s="73" t="str">
        <f>'3. Input NRUI '!K62</f>
        <v>Nee</v>
      </c>
      <c r="L96" s="74">
        <f t="shared" si="8"/>
        <v>30</v>
      </c>
      <c r="N96" s="58">
        <f t="shared" si="9"/>
        <v>0</v>
      </c>
      <c r="O96" s="58">
        <f t="shared" si="10"/>
        <v>0</v>
      </c>
      <c r="P96" s="58">
        <f t="shared" si="11"/>
        <v>0</v>
      </c>
      <c r="Q96" s="58">
        <f t="shared" si="12"/>
        <v>1</v>
      </c>
      <c r="S96" s="53">
        <f t="shared" si="13"/>
        <v>1</v>
      </c>
      <c r="T96" s="53">
        <f t="shared" si="4"/>
        <v>1.002</v>
      </c>
      <c r="U96" s="53">
        <f t="shared" si="4"/>
        <v>1.0160279999999999</v>
      </c>
      <c r="V96" s="53">
        <f t="shared" si="4"/>
        <v>1.028220336</v>
      </c>
      <c r="W96" s="53">
        <f t="shared" si="4"/>
        <v>1.0549540647360001</v>
      </c>
      <c r="X96" s="55">
        <f t="shared" si="4"/>
        <v>1.0760531460307201</v>
      </c>
      <c r="Z96" s="81">
        <f t="shared" si="14"/>
        <v>577.0639853184</v>
      </c>
      <c r="AB96" s="81">
        <f t="shared" si="15"/>
        <v>48.0886654432</v>
      </c>
      <c r="AC96" s="81">
        <f t="shared" si="16"/>
        <v>578.21811328903675</v>
      </c>
      <c r="AD96" s="81">
        <f t="shared" si="17"/>
        <v>586.31316687508331</v>
      </c>
      <c r="AE96" s="81">
        <f t="shared" si="18"/>
        <v>593.3489248775843</v>
      </c>
      <c r="AF96" s="81">
        <f t="shared" si="19"/>
        <v>608.77599692440151</v>
      </c>
      <c r="AG96" s="82">
        <f t="shared" si="20"/>
        <v>620.95151686288955</v>
      </c>
      <c r="AI96" s="81">
        <f t="shared" si="21"/>
        <v>608.77599692440151</v>
      </c>
      <c r="AK96" s="81">
        <f t="shared" si="22"/>
        <v>160.29555147733333</v>
      </c>
      <c r="AL96" s="81">
        <f t="shared" si="23"/>
        <v>1927.393710963456</v>
      </c>
      <c r="AM96" s="81">
        <f t="shared" si="24"/>
        <v>1954.3772229169442</v>
      </c>
      <c r="AN96" s="81">
        <f t="shared" si="25"/>
        <v>1977.8297495919476</v>
      </c>
      <c r="AO96" s="81">
        <f t="shared" si="26"/>
        <v>2029.2533230813385</v>
      </c>
      <c r="AP96" s="82">
        <f t="shared" si="27"/>
        <v>2069.8383895429652</v>
      </c>
      <c r="AR96" s="81">
        <f t="shared" si="28"/>
        <v>57546.102980362666</v>
      </c>
      <c r="AS96" s="81">
        <f t="shared" si="29"/>
        <v>55733.801475359935</v>
      </c>
      <c r="AT96" s="81">
        <f t="shared" si="30"/>
        <v>54559.697473098036</v>
      </c>
      <c r="AU96" s="81">
        <f t="shared" si="31"/>
        <v>53236.584093183264</v>
      </c>
      <c r="AV96" s="81">
        <f t="shared" si="32"/>
        <v>52591.481956524694</v>
      </c>
      <c r="AW96" s="82">
        <f t="shared" si="33"/>
        <v>51573.473206112227</v>
      </c>
      <c r="AY96" s="86">
        <f t="shared" si="34"/>
        <v>2231.9552587703893</v>
      </c>
      <c r="AZ96" s="86">
        <f t="shared" si="35"/>
        <v>3933.8105640764134</v>
      </c>
      <c r="BA96" s="86">
        <f t="shared" si="36"/>
        <v>3809.4069370022776</v>
      </c>
      <c r="BB96" s="86">
        <f t="shared" si="37"/>
        <v>3681.4004405738124</v>
      </c>
      <c r="BC96" s="86">
        <f t="shared" si="38"/>
        <v>3606.9977817770796</v>
      </c>
      <c r="BD96" s="82">
        <f t="shared" si="39"/>
        <v>3513.8956393141075</v>
      </c>
      <c r="BF96" s="81">
        <f t="shared" si="40"/>
        <v>3606.9977817770796</v>
      </c>
      <c r="BH96" s="87">
        <f t="shared" si="41"/>
        <v>4215.7737787014812</v>
      </c>
      <c r="BJ96" s="87">
        <f t="shared" si="42"/>
        <v>0</v>
      </c>
      <c r="BK96" s="87">
        <f t="shared" si="43"/>
        <v>0</v>
      </c>
      <c r="BL96" s="87">
        <f t="shared" si="44"/>
        <v>0</v>
      </c>
      <c r="BM96" s="87">
        <f t="shared" si="45"/>
        <v>4215.7737787014812</v>
      </c>
    </row>
    <row r="97" spans="2:65">
      <c r="B97" s="73" t="str">
        <f>'3. Input NRUI '!B63</f>
        <v>Stikstofbuffer Heiligerlee</v>
      </c>
      <c r="C97" s="9"/>
      <c r="D97" s="73" t="str">
        <f>'3. Input NRUI '!D63</f>
        <v>Utiliteitsgebouwen (latere activeringen Q3-Q4 2016)</v>
      </c>
      <c r="E97" s="9"/>
      <c r="F97" s="80">
        <f>'3. Input NRUI '!F63</f>
        <v>128.92179072000002</v>
      </c>
      <c r="G97" s="9"/>
      <c r="H97" s="79">
        <f>'3. Input NRUI '!H63</f>
        <v>42735</v>
      </c>
      <c r="I97" s="73">
        <f>'3. Input NRUI '!I63</f>
        <v>6</v>
      </c>
      <c r="J97" s="73" t="str">
        <f>'3. Input NRUI '!J63</f>
        <v>overgang MB</v>
      </c>
      <c r="K97" s="73" t="str">
        <f>'3. Input NRUI '!K63</f>
        <v>Nee</v>
      </c>
      <c r="L97" s="74">
        <f t="shared" si="8"/>
        <v>30</v>
      </c>
      <c r="N97" s="58">
        <f t="shared" si="9"/>
        <v>0.9631578947368421</v>
      </c>
      <c r="O97" s="58">
        <f t="shared" si="10"/>
        <v>3.6842105263157898E-2</v>
      </c>
      <c r="P97" s="58">
        <f t="shared" si="11"/>
        <v>0</v>
      </c>
      <c r="Q97" s="58">
        <f t="shared" si="12"/>
        <v>0</v>
      </c>
      <c r="S97" s="53">
        <f t="shared" si="13"/>
        <v>1</v>
      </c>
      <c r="T97" s="53">
        <f t="shared" si="4"/>
        <v>1.002</v>
      </c>
      <c r="U97" s="53">
        <f t="shared" si="4"/>
        <v>1.0160279999999999</v>
      </c>
      <c r="V97" s="53">
        <f t="shared" si="4"/>
        <v>1.028220336</v>
      </c>
      <c r="W97" s="53">
        <f t="shared" si="4"/>
        <v>1.0549540647360001</v>
      </c>
      <c r="X97" s="55">
        <f t="shared" si="4"/>
        <v>1.0760531460307201</v>
      </c>
      <c r="Z97" s="81">
        <f t="shared" si="14"/>
        <v>1.2892179072000003</v>
      </c>
      <c r="AB97" s="81">
        <f t="shared" si="15"/>
        <v>0.10743482560000002</v>
      </c>
      <c r="AC97" s="81">
        <f t="shared" si="16"/>
        <v>1.2917963430144004</v>
      </c>
      <c r="AD97" s="81">
        <f t="shared" si="17"/>
        <v>1.3098814918166017</v>
      </c>
      <c r="AE97" s="81">
        <f t="shared" si="18"/>
        <v>1.3256000697184012</v>
      </c>
      <c r="AF97" s="81">
        <f t="shared" si="19"/>
        <v>1.3600656715310797</v>
      </c>
      <c r="AG97" s="82">
        <f t="shared" si="20"/>
        <v>1.3872669849617012</v>
      </c>
      <c r="AI97" s="81">
        <f t="shared" si="21"/>
        <v>1.3600656715310797</v>
      </c>
      <c r="AK97" s="81">
        <f t="shared" si="22"/>
        <v>0.35811608533333339</v>
      </c>
      <c r="AL97" s="81">
        <f t="shared" si="23"/>
        <v>4.3059878100480002</v>
      </c>
      <c r="AM97" s="81">
        <f t="shared" si="24"/>
        <v>4.366271639388672</v>
      </c>
      <c r="AN97" s="81">
        <f t="shared" si="25"/>
        <v>4.4186668990613365</v>
      </c>
      <c r="AO97" s="81">
        <f t="shared" si="26"/>
        <v>4.5335522384369318</v>
      </c>
      <c r="AP97" s="82">
        <f t="shared" si="27"/>
        <v>4.6242232832056702</v>
      </c>
      <c r="AR97" s="81">
        <f t="shared" si="28"/>
        <v>128.56367463466668</v>
      </c>
      <c r="AS97" s="81">
        <f t="shared" si="29"/>
        <v>124.51481417388801</v>
      </c>
      <c r="AT97" s="81">
        <f t="shared" si="30"/>
        <v>121.89174993293378</v>
      </c>
      <c r="AU97" s="81">
        <f t="shared" si="31"/>
        <v>118.93578403306765</v>
      </c>
      <c r="AV97" s="81">
        <f t="shared" si="32"/>
        <v>117.49456217949049</v>
      </c>
      <c r="AW97" s="82">
        <f t="shared" si="33"/>
        <v>115.22023013987463</v>
      </c>
      <c r="AY97" s="86">
        <f t="shared" si="34"/>
        <v>4.9864083721813337</v>
      </c>
      <c r="AZ97" s="86">
        <f t="shared" si="35"/>
        <v>8.7885211203079692</v>
      </c>
      <c r="BA97" s="86">
        <f t="shared" si="36"/>
        <v>8.5105911371084204</v>
      </c>
      <c r="BB97" s="86">
        <f t="shared" si="37"/>
        <v>8.2246119881195021</v>
      </c>
      <c r="BC97" s="86">
        <f t="shared" si="38"/>
        <v>8.0583891038216464</v>
      </c>
      <c r="BD97" s="82">
        <f t="shared" si="39"/>
        <v>7.8503897271221597</v>
      </c>
      <c r="BF97" s="81">
        <f t="shared" si="40"/>
        <v>8.0583891038216464</v>
      </c>
      <c r="BH97" s="87">
        <f t="shared" si="41"/>
        <v>9.4184547753527266</v>
      </c>
      <c r="BJ97" s="87">
        <f t="shared" si="42"/>
        <v>9.0714590731028899</v>
      </c>
      <c r="BK97" s="87">
        <f t="shared" si="43"/>
        <v>0.34699570224983733</v>
      </c>
      <c r="BL97" s="87">
        <f t="shared" si="44"/>
        <v>0</v>
      </c>
      <c r="BM97" s="87">
        <f t="shared" si="45"/>
        <v>0</v>
      </c>
    </row>
    <row r="98" spans="2:65">
      <c r="B98" s="73" t="str">
        <f>'3. Input NRUI '!B64</f>
        <v>Stikstofbuffer Heiligerlee</v>
      </c>
      <c r="C98" s="9"/>
      <c r="D98" s="73" t="str">
        <f>'3. Input NRUI '!D64</f>
        <v>Stikstofbuffer (latere activeringen Q1-Q2 2017)</v>
      </c>
      <c r="E98" s="9"/>
      <c r="F98" s="80">
        <f>'3. Input NRUI '!F64</f>
        <v>175822.53359000001</v>
      </c>
      <c r="G98" s="9"/>
      <c r="H98" s="79">
        <f>'3. Input NRUI '!H64</f>
        <v>42917</v>
      </c>
      <c r="I98" s="73">
        <f>'3. Input NRUI '!I64</f>
        <v>41</v>
      </c>
      <c r="J98" s="73" t="str">
        <f>'3. Input NRUI '!J64</f>
        <v>overgang MB</v>
      </c>
      <c r="K98" s="73" t="str">
        <f>'3. Input NRUI '!K64</f>
        <v>Nee</v>
      </c>
      <c r="L98" s="74">
        <f t="shared" si="8"/>
        <v>30</v>
      </c>
      <c r="N98" s="58">
        <f t="shared" si="9"/>
        <v>0</v>
      </c>
      <c r="O98" s="58">
        <f t="shared" si="10"/>
        <v>0</v>
      </c>
      <c r="P98" s="58">
        <f t="shared" si="11"/>
        <v>0</v>
      </c>
      <c r="Q98" s="58">
        <f t="shared" si="12"/>
        <v>1</v>
      </c>
      <c r="S98" s="53">
        <f t="shared" si="13"/>
        <v>0</v>
      </c>
      <c r="T98" s="53">
        <f t="shared" si="4"/>
        <v>1</v>
      </c>
      <c r="U98" s="53">
        <f t="shared" si="4"/>
        <v>1.014</v>
      </c>
      <c r="V98" s="53">
        <f t="shared" si="4"/>
        <v>1.026168</v>
      </c>
      <c r="W98" s="53">
        <f t="shared" si="4"/>
        <v>1.052848368</v>
      </c>
      <c r="X98" s="55">
        <f t="shared" si="4"/>
        <v>1.0739053353600001</v>
      </c>
      <c r="Z98" s="81">
        <f t="shared" si="14"/>
        <v>1758.2253359000001</v>
      </c>
      <c r="AB98" s="81">
        <f t="shared" si="15"/>
        <v>0</v>
      </c>
      <c r="AC98" s="81">
        <f t="shared" si="16"/>
        <v>879.11266795000006</v>
      </c>
      <c r="AD98" s="81">
        <f t="shared" si="17"/>
        <v>1782.8404906026001</v>
      </c>
      <c r="AE98" s="81">
        <f t="shared" si="18"/>
        <v>1804.2345764898312</v>
      </c>
      <c r="AF98" s="81">
        <f t="shared" si="19"/>
        <v>1851.144675478567</v>
      </c>
      <c r="AG98" s="82">
        <f t="shared" si="20"/>
        <v>1888.1675689881386</v>
      </c>
      <c r="AI98" s="81">
        <f t="shared" si="21"/>
        <v>1851.144675478567</v>
      </c>
      <c r="AK98" s="81">
        <f t="shared" si="22"/>
        <v>0</v>
      </c>
      <c r="AL98" s="81">
        <f t="shared" si="23"/>
        <v>2930.3755598333332</v>
      </c>
      <c r="AM98" s="81">
        <f t="shared" si="24"/>
        <v>5942.8016353419998</v>
      </c>
      <c r="AN98" s="81">
        <f t="shared" si="25"/>
        <v>6014.1152549661037</v>
      </c>
      <c r="AO98" s="81">
        <f t="shared" si="26"/>
        <v>6170.4822515952228</v>
      </c>
      <c r="AP98" s="82">
        <f t="shared" si="27"/>
        <v>6293.8918966271276</v>
      </c>
      <c r="AR98" s="81">
        <f t="shared" si="28"/>
        <v>0</v>
      </c>
      <c r="AS98" s="81">
        <f t="shared" si="29"/>
        <v>172892.15803016667</v>
      </c>
      <c r="AT98" s="81">
        <f t="shared" si="30"/>
        <v>169369.84660724699</v>
      </c>
      <c r="AU98" s="81">
        <f t="shared" si="31"/>
        <v>165388.16951156786</v>
      </c>
      <c r="AV98" s="81">
        <f t="shared" si="32"/>
        <v>163517.77966727343</v>
      </c>
      <c r="AW98" s="82">
        <f t="shared" si="33"/>
        <v>160494.24336399179</v>
      </c>
      <c r="AY98" s="86">
        <f t="shared" si="34"/>
        <v>0</v>
      </c>
      <c r="AZ98" s="86">
        <f t="shared" si="35"/>
        <v>9154.4932489193325</v>
      </c>
      <c r="BA98" s="86">
        <f t="shared" si="36"/>
        <v>11701.376419988399</v>
      </c>
      <c r="BB98" s="86">
        <f t="shared" si="37"/>
        <v>11306.536679336275</v>
      </c>
      <c r="BC98" s="86">
        <f t="shared" si="38"/>
        <v>11076.015641613425</v>
      </c>
      <c r="BD98" s="82">
        <f t="shared" si="39"/>
        <v>10787.730710818898</v>
      </c>
      <c r="BF98" s="81">
        <f t="shared" si="40"/>
        <v>11076.015641613425</v>
      </c>
      <c r="BH98" s="87">
        <f t="shared" si="41"/>
        <v>12927.160317091992</v>
      </c>
      <c r="BJ98" s="87">
        <f t="shared" si="42"/>
        <v>0</v>
      </c>
      <c r="BK98" s="87">
        <f t="shared" si="43"/>
        <v>0</v>
      </c>
      <c r="BL98" s="87">
        <f t="shared" si="44"/>
        <v>0</v>
      </c>
      <c r="BM98" s="87">
        <f t="shared" si="45"/>
        <v>12927.160317091992</v>
      </c>
    </row>
    <row r="99" spans="2:65">
      <c r="B99" s="73" t="str">
        <f>'3. Input NRUI '!B65</f>
        <v>Stikstofbuffer Heiligerlee</v>
      </c>
      <c r="C99" s="9"/>
      <c r="D99" s="73" t="str">
        <f>'3. Input NRUI '!D65</f>
        <v>Stikstofbuffer (latere activeringen Q1-Q2 2017)</v>
      </c>
      <c r="E99" s="9"/>
      <c r="F99" s="80">
        <f>'3. Input NRUI '!F65</f>
        <v>109040.0235</v>
      </c>
      <c r="G99" s="9"/>
      <c r="H99" s="79">
        <f>'3. Input NRUI '!H65</f>
        <v>42917</v>
      </c>
      <c r="I99" s="73">
        <f>'3. Input NRUI '!I65</f>
        <v>41</v>
      </c>
      <c r="J99" s="73" t="str">
        <f>'3. Input NRUI '!J65</f>
        <v>overgang MB</v>
      </c>
      <c r="K99" s="73" t="str">
        <f>'3. Input NRUI '!K65</f>
        <v>Nee</v>
      </c>
      <c r="L99" s="74">
        <f t="shared" si="8"/>
        <v>30</v>
      </c>
      <c r="N99" s="58">
        <f t="shared" si="9"/>
        <v>0</v>
      </c>
      <c r="O99" s="58">
        <f t="shared" si="10"/>
        <v>0</v>
      </c>
      <c r="P99" s="58">
        <f t="shared" si="11"/>
        <v>0</v>
      </c>
      <c r="Q99" s="58">
        <f t="shared" si="12"/>
        <v>1</v>
      </c>
      <c r="S99" s="53">
        <f t="shared" si="13"/>
        <v>0</v>
      </c>
      <c r="T99" s="53">
        <f t="shared" si="4"/>
        <v>1</v>
      </c>
      <c r="U99" s="53">
        <f t="shared" si="4"/>
        <v>1.014</v>
      </c>
      <c r="V99" s="53">
        <f t="shared" si="4"/>
        <v>1.026168</v>
      </c>
      <c r="W99" s="53">
        <f t="shared" si="4"/>
        <v>1.052848368</v>
      </c>
      <c r="X99" s="55">
        <f t="shared" si="4"/>
        <v>1.0739053353600001</v>
      </c>
      <c r="Z99" s="81">
        <f t="shared" si="14"/>
        <v>1090.4002350000001</v>
      </c>
      <c r="AB99" s="81">
        <f t="shared" si="15"/>
        <v>0</v>
      </c>
      <c r="AC99" s="81">
        <f t="shared" si="16"/>
        <v>545.20011750000003</v>
      </c>
      <c r="AD99" s="81">
        <f t="shared" si="17"/>
        <v>1105.66583829</v>
      </c>
      <c r="AE99" s="81">
        <f t="shared" si="18"/>
        <v>1118.9338283494801</v>
      </c>
      <c r="AF99" s="81">
        <f t="shared" si="19"/>
        <v>1148.0261078865665</v>
      </c>
      <c r="AG99" s="82">
        <f t="shared" si="20"/>
        <v>1170.986630044298</v>
      </c>
      <c r="AI99" s="81">
        <f t="shared" si="21"/>
        <v>1148.0261078865665</v>
      </c>
      <c r="AK99" s="81">
        <f t="shared" si="22"/>
        <v>0</v>
      </c>
      <c r="AL99" s="81">
        <f t="shared" si="23"/>
        <v>1817.333725</v>
      </c>
      <c r="AM99" s="81">
        <f t="shared" si="24"/>
        <v>3685.5527943000002</v>
      </c>
      <c r="AN99" s="81">
        <f t="shared" si="25"/>
        <v>3729.7794278315996</v>
      </c>
      <c r="AO99" s="81">
        <f t="shared" si="26"/>
        <v>3826.7536929552216</v>
      </c>
      <c r="AP99" s="82">
        <f t="shared" si="27"/>
        <v>3903.2887668143262</v>
      </c>
      <c r="AR99" s="81">
        <f t="shared" si="28"/>
        <v>0</v>
      </c>
      <c r="AS99" s="81">
        <f t="shared" si="29"/>
        <v>107222.68977499999</v>
      </c>
      <c r="AT99" s="81">
        <f t="shared" si="30"/>
        <v>105038.25463754998</v>
      </c>
      <c r="AU99" s="81">
        <f t="shared" si="31"/>
        <v>102568.93426536898</v>
      </c>
      <c r="AV99" s="81">
        <f t="shared" si="32"/>
        <v>101408.97286331336</v>
      </c>
      <c r="AW99" s="82">
        <f t="shared" si="33"/>
        <v>99533.863553765303</v>
      </c>
      <c r="AY99" s="86">
        <f t="shared" si="34"/>
        <v>0</v>
      </c>
      <c r="AZ99" s="86">
        <f t="shared" si="35"/>
        <v>5677.350556899999</v>
      </c>
      <c r="BA99" s="86">
        <f t="shared" si="36"/>
        <v>7256.8534519766999</v>
      </c>
      <c r="BB99" s="86">
        <f t="shared" si="37"/>
        <v>7011.9853243234065</v>
      </c>
      <c r="BC99" s="86">
        <f t="shared" si="38"/>
        <v>6869.0228788546228</v>
      </c>
      <c r="BD99" s="82">
        <f t="shared" si="39"/>
        <v>6690.2369463197547</v>
      </c>
      <c r="BF99" s="81">
        <f t="shared" si="40"/>
        <v>6869.0228788546228</v>
      </c>
      <c r="BH99" s="87">
        <f t="shared" si="41"/>
        <v>8017.0489867411889</v>
      </c>
      <c r="BJ99" s="87">
        <f t="shared" si="42"/>
        <v>0</v>
      </c>
      <c r="BK99" s="87">
        <f t="shared" si="43"/>
        <v>0</v>
      </c>
      <c r="BL99" s="87">
        <f t="shared" si="44"/>
        <v>0</v>
      </c>
      <c r="BM99" s="87">
        <f t="shared" si="45"/>
        <v>8017.0489867411889</v>
      </c>
    </row>
    <row r="100" spans="2:65">
      <c r="B100" s="73" t="str">
        <f>'3. Input NRUI '!B66</f>
        <v>Stikstofbuffer Heiligerlee</v>
      </c>
      <c r="C100" s="9"/>
      <c r="D100" s="73" t="str">
        <f>'3. Input NRUI '!D66</f>
        <v>Stikstofbuffer (latere activeringen Q3-Q4 2017)</v>
      </c>
      <c r="E100" s="9"/>
      <c r="F100" s="80">
        <f>'3. Input NRUI '!F66</f>
        <v>490442.16331500013</v>
      </c>
      <c r="G100" s="9"/>
      <c r="H100" s="79">
        <f>'3. Input NRUI '!H66</f>
        <v>43100</v>
      </c>
      <c r="I100" s="73">
        <f>'3. Input NRUI '!I66</f>
        <v>41</v>
      </c>
      <c r="J100" s="73" t="str">
        <f>'3. Input NRUI '!J66</f>
        <v>overgang MB</v>
      </c>
      <c r="K100" s="73" t="str">
        <f>'3. Input NRUI '!K66</f>
        <v>Nee</v>
      </c>
      <c r="L100" s="74">
        <f t="shared" si="8"/>
        <v>30</v>
      </c>
      <c r="N100" s="58">
        <f t="shared" si="9"/>
        <v>0</v>
      </c>
      <c r="O100" s="58">
        <f t="shared" si="10"/>
        <v>0</v>
      </c>
      <c r="P100" s="58">
        <f t="shared" si="11"/>
        <v>0</v>
      </c>
      <c r="Q100" s="58">
        <f t="shared" si="12"/>
        <v>1</v>
      </c>
      <c r="S100" s="53">
        <f t="shared" si="13"/>
        <v>0</v>
      </c>
      <c r="T100" s="53">
        <f t="shared" si="4"/>
        <v>1</v>
      </c>
      <c r="U100" s="53">
        <f t="shared" si="4"/>
        <v>1.014</v>
      </c>
      <c r="V100" s="53">
        <f t="shared" si="4"/>
        <v>1.026168</v>
      </c>
      <c r="W100" s="53">
        <f t="shared" si="4"/>
        <v>1.052848368</v>
      </c>
      <c r="X100" s="55">
        <f t="shared" si="4"/>
        <v>1.0739053353600001</v>
      </c>
      <c r="Z100" s="81">
        <f t="shared" si="14"/>
        <v>4904.4216331500011</v>
      </c>
      <c r="AB100" s="81">
        <f t="shared" si="15"/>
        <v>0</v>
      </c>
      <c r="AC100" s="81">
        <f t="shared" si="16"/>
        <v>408.70180276250005</v>
      </c>
      <c r="AD100" s="81">
        <f t="shared" si="17"/>
        <v>4973.0835360141009</v>
      </c>
      <c r="AE100" s="81">
        <f t="shared" si="18"/>
        <v>5032.7605384462704</v>
      </c>
      <c r="AF100" s="81">
        <f t="shared" si="19"/>
        <v>5163.6123124458736</v>
      </c>
      <c r="AG100" s="82">
        <f t="shared" si="20"/>
        <v>5266.8845586947909</v>
      </c>
      <c r="AI100" s="81">
        <f t="shared" si="21"/>
        <v>5163.6123124458736</v>
      </c>
      <c r="AK100" s="81">
        <f t="shared" si="22"/>
        <v>0</v>
      </c>
      <c r="AL100" s="81">
        <f t="shared" si="23"/>
        <v>1362.3393425416671</v>
      </c>
      <c r="AM100" s="81">
        <f t="shared" si="24"/>
        <v>16576.945120047007</v>
      </c>
      <c r="AN100" s="81">
        <f t="shared" si="25"/>
        <v>16775.868461487567</v>
      </c>
      <c r="AO100" s="81">
        <f t="shared" si="26"/>
        <v>17212.041041486245</v>
      </c>
      <c r="AP100" s="82">
        <f t="shared" si="27"/>
        <v>17556.281862315973</v>
      </c>
      <c r="AR100" s="81">
        <f t="shared" si="28"/>
        <v>0</v>
      </c>
      <c r="AS100" s="81">
        <f t="shared" si="29"/>
        <v>489079.82397245849</v>
      </c>
      <c r="AT100" s="81">
        <f t="shared" si="30"/>
        <v>479349.99638802587</v>
      </c>
      <c r="AU100" s="81">
        <f t="shared" si="31"/>
        <v>468326.32788319461</v>
      </c>
      <c r="AV100" s="81">
        <f t="shared" si="32"/>
        <v>463290.77136667143</v>
      </c>
      <c r="AW100" s="82">
        <f t="shared" si="33"/>
        <v>455000.30493168894</v>
      </c>
      <c r="AY100" s="86">
        <f t="shared" si="34"/>
        <v>0</v>
      </c>
      <c r="AZ100" s="86">
        <f t="shared" si="35"/>
        <v>18969.213005550169</v>
      </c>
      <c r="BA100" s="86">
        <f t="shared" si="36"/>
        <v>32874.844997239888</v>
      </c>
      <c r="BB100" s="86">
        <f t="shared" si="37"/>
        <v>31762.310953749795</v>
      </c>
      <c r="BC100" s="86">
        <f t="shared" si="38"/>
        <v>31110.764182486389</v>
      </c>
      <c r="BD100" s="82">
        <f t="shared" si="39"/>
        <v>30296.290400403261</v>
      </c>
      <c r="BF100" s="81">
        <f t="shared" si="40"/>
        <v>31110.764182486389</v>
      </c>
      <c r="BH100" s="87">
        <f t="shared" si="41"/>
        <v>36274.376494932265</v>
      </c>
      <c r="BJ100" s="87">
        <f t="shared" si="42"/>
        <v>0</v>
      </c>
      <c r="BK100" s="87">
        <f t="shared" si="43"/>
        <v>0</v>
      </c>
      <c r="BL100" s="87">
        <f t="shared" si="44"/>
        <v>0</v>
      </c>
      <c r="BM100" s="87">
        <f t="shared" si="45"/>
        <v>36274.376494932265</v>
      </c>
    </row>
    <row r="101" spans="2:65">
      <c r="B101" s="73" t="str">
        <f>'3. Input NRUI '!B67</f>
        <v>OS2012 Fase 1</v>
      </c>
      <c r="C101" s="9"/>
      <c r="D101" s="73" t="str">
        <f>'3. Input NRUI '!D67</f>
        <v>Compressorstations (latere activeringen Q1-Q2 2016)</v>
      </c>
      <c r="E101" s="9"/>
      <c r="F101" s="80">
        <f>'3. Input NRUI '!F67</f>
        <v>17718.37165617408</v>
      </c>
      <c r="G101" s="9"/>
      <c r="H101" s="79">
        <f>'3. Input NRUI '!H67</f>
        <v>42552</v>
      </c>
      <c r="I101" s="73">
        <f>'3. Input NRUI '!I67</f>
        <v>15.1</v>
      </c>
      <c r="J101" s="73" t="str">
        <f>'3. Input NRUI '!J67</f>
        <v>overgang MB</v>
      </c>
      <c r="K101" s="73" t="str">
        <f>'3. Input NRUI '!K67</f>
        <v>Nee</v>
      </c>
      <c r="L101" s="74">
        <f t="shared" si="8"/>
        <v>30</v>
      </c>
      <c r="N101" s="58">
        <f t="shared" si="9"/>
        <v>0.9631578947368421</v>
      </c>
      <c r="O101" s="58">
        <f t="shared" si="10"/>
        <v>3.6842105263157898E-2</v>
      </c>
      <c r="P101" s="58">
        <f t="shared" si="11"/>
        <v>0</v>
      </c>
      <c r="Q101" s="58">
        <f t="shared" si="12"/>
        <v>0</v>
      </c>
      <c r="S101" s="53">
        <f t="shared" si="13"/>
        <v>1</v>
      </c>
      <c r="T101" s="53">
        <f t="shared" si="4"/>
        <v>1.002</v>
      </c>
      <c r="U101" s="53">
        <f t="shared" si="4"/>
        <v>1.0160279999999999</v>
      </c>
      <c r="V101" s="53">
        <f t="shared" si="4"/>
        <v>1.028220336</v>
      </c>
      <c r="W101" s="53">
        <f t="shared" si="4"/>
        <v>1.0549540647360001</v>
      </c>
      <c r="X101" s="55">
        <f t="shared" si="4"/>
        <v>1.0760531460307201</v>
      </c>
      <c r="Z101" s="81">
        <f t="shared" si="14"/>
        <v>177.18371656174079</v>
      </c>
      <c r="AB101" s="81">
        <f t="shared" si="15"/>
        <v>88.591858280870397</v>
      </c>
      <c r="AC101" s="81">
        <f t="shared" si="16"/>
        <v>177.53808399486428</v>
      </c>
      <c r="AD101" s="81">
        <f t="shared" si="17"/>
        <v>180.02361717079236</v>
      </c>
      <c r="AE101" s="81">
        <f t="shared" si="18"/>
        <v>182.18390057684186</v>
      </c>
      <c r="AF101" s="81">
        <f t="shared" si="19"/>
        <v>186.92068199183979</v>
      </c>
      <c r="AG101" s="82">
        <f t="shared" si="20"/>
        <v>190.65909563167659</v>
      </c>
      <c r="AI101" s="81">
        <f t="shared" si="21"/>
        <v>186.92068199183979</v>
      </c>
      <c r="AK101" s="81">
        <f t="shared" si="22"/>
        <v>295.30619426956798</v>
      </c>
      <c r="AL101" s="81">
        <f t="shared" si="23"/>
        <v>591.79361331621419</v>
      </c>
      <c r="AM101" s="81">
        <f t="shared" si="24"/>
        <v>600.07872390264117</v>
      </c>
      <c r="AN101" s="81">
        <f t="shared" si="25"/>
        <v>607.27966858947286</v>
      </c>
      <c r="AO101" s="81">
        <f t="shared" si="26"/>
        <v>623.06893997279928</v>
      </c>
      <c r="AP101" s="82">
        <f t="shared" si="27"/>
        <v>635.53031877225533</v>
      </c>
      <c r="AR101" s="81">
        <f t="shared" si="28"/>
        <v>17423.065461904513</v>
      </c>
      <c r="AS101" s="81">
        <f t="shared" si="29"/>
        <v>16866.117979512106</v>
      </c>
      <c r="AT101" s="81">
        <f t="shared" si="30"/>
        <v>16502.164907322636</v>
      </c>
      <c r="AU101" s="81">
        <f t="shared" si="31"/>
        <v>16092.911217621035</v>
      </c>
      <c r="AV101" s="81">
        <f t="shared" si="32"/>
        <v>15888.257969306382</v>
      </c>
      <c r="AW101" s="82">
        <f t="shared" si="33"/>
        <v>15570.492809920255</v>
      </c>
      <c r="AY101" s="86">
        <f t="shared" si="34"/>
        <v>922.53655089813037</v>
      </c>
      <c r="AZ101" s="86">
        <f t="shared" si="35"/>
        <v>1198.9738605786499</v>
      </c>
      <c r="BA101" s="86">
        <f t="shared" si="36"/>
        <v>1161.1523307516109</v>
      </c>
      <c r="BB101" s="86">
        <f t="shared" si="37"/>
        <v>1122.2528275533459</v>
      </c>
      <c r="BC101" s="86">
        <f t="shared" si="38"/>
        <v>1099.7166790519907</v>
      </c>
      <c r="BD101" s="82">
        <f t="shared" si="39"/>
        <v>1071.5041174500225</v>
      </c>
      <c r="BF101" s="81">
        <f t="shared" si="40"/>
        <v>1099.7166790519907</v>
      </c>
      <c r="BH101" s="87">
        <f t="shared" si="41"/>
        <v>1286.6373610438304</v>
      </c>
      <c r="BJ101" s="87">
        <f t="shared" si="42"/>
        <v>1239.2349319527418</v>
      </c>
      <c r="BK101" s="87">
        <f t="shared" si="43"/>
        <v>47.402429091088493</v>
      </c>
      <c r="BL101" s="87">
        <f t="shared" si="44"/>
        <v>0</v>
      </c>
      <c r="BM101" s="87">
        <f t="shared" si="45"/>
        <v>0</v>
      </c>
    </row>
    <row r="102" spans="2:65">
      <c r="B102" s="73" t="str">
        <f>'3. Input NRUI '!B68</f>
        <v>OS2012 Fase 1</v>
      </c>
      <c r="C102" s="9"/>
      <c r="D102" s="73" t="str">
        <f>'3. Input NRUI '!D68</f>
        <v>Compressorstations (latere activeringen Q1-Q2 2016)</v>
      </c>
      <c r="E102" s="9"/>
      <c r="F102" s="80">
        <f>'3. Input NRUI '!F68</f>
        <v>2605.6205072639996</v>
      </c>
      <c r="G102" s="9"/>
      <c r="H102" s="79">
        <f>'3. Input NRUI '!H68</f>
        <v>42552</v>
      </c>
      <c r="I102" s="73">
        <f>'3. Input NRUI '!I68</f>
        <v>15.2</v>
      </c>
      <c r="J102" s="73" t="str">
        <f>'3. Input NRUI '!J68</f>
        <v>overgang MB</v>
      </c>
      <c r="K102" s="73" t="str">
        <f>'3. Input NRUI '!K68</f>
        <v>Nee</v>
      </c>
      <c r="L102" s="74">
        <f t="shared" si="8"/>
        <v>30</v>
      </c>
      <c r="N102" s="58">
        <f t="shared" si="9"/>
        <v>0.9631578947368421</v>
      </c>
      <c r="O102" s="58">
        <f t="shared" si="10"/>
        <v>3.6842105263157898E-2</v>
      </c>
      <c r="P102" s="58">
        <f t="shared" si="11"/>
        <v>0</v>
      </c>
      <c r="Q102" s="58">
        <f t="shared" si="12"/>
        <v>0</v>
      </c>
      <c r="S102" s="53">
        <f t="shared" si="13"/>
        <v>1</v>
      </c>
      <c r="T102" s="53">
        <f t="shared" si="4"/>
        <v>1.002</v>
      </c>
      <c r="U102" s="53">
        <f t="shared" si="4"/>
        <v>1.0160279999999999</v>
      </c>
      <c r="V102" s="53">
        <f t="shared" si="4"/>
        <v>1.028220336</v>
      </c>
      <c r="W102" s="53">
        <f t="shared" si="4"/>
        <v>1.0549540647360001</v>
      </c>
      <c r="X102" s="55">
        <f t="shared" si="4"/>
        <v>1.0760531460307201</v>
      </c>
      <c r="Z102" s="81">
        <f t="shared" si="14"/>
        <v>26.056205072639997</v>
      </c>
      <c r="AB102" s="81">
        <f t="shared" si="15"/>
        <v>13.028102536319999</v>
      </c>
      <c r="AC102" s="81">
        <f t="shared" si="16"/>
        <v>26.108317482785278</v>
      </c>
      <c r="AD102" s="81">
        <f t="shared" si="17"/>
        <v>26.47383392754427</v>
      </c>
      <c r="AE102" s="81">
        <f t="shared" si="18"/>
        <v>26.791519934674803</v>
      </c>
      <c r="AF102" s="81">
        <f t="shared" si="19"/>
        <v>27.48809945297635</v>
      </c>
      <c r="AG102" s="82">
        <f t="shared" si="20"/>
        <v>28.037861442035876</v>
      </c>
      <c r="AI102" s="81">
        <f t="shared" si="21"/>
        <v>27.48809945297635</v>
      </c>
      <c r="AK102" s="81">
        <f t="shared" si="22"/>
        <v>43.427008454399996</v>
      </c>
      <c r="AL102" s="81">
        <f t="shared" si="23"/>
        <v>87.027724942617596</v>
      </c>
      <c r="AM102" s="81">
        <f t="shared" si="24"/>
        <v>88.246113091814237</v>
      </c>
      <c r="AN102" s="81">
        <f t="shared" si="25"/>
        <v>89.305066448916008</v>
      </c>
      <c r="AO102" s="81">
        <f t="shared" si="26"/>
        <v>91.626998176587833</v>
      </c>
      <c r="AP102" s="82">
        <f t="shared" si="27"/>
        <v>93.459538140119591</v>
      </c>
      <c r="AR102" s="81">
        <f t="shared" si="28"/>
        <v>2562.1934988095995</v>
      </c>
      <c r="AS102" s="81">
        <f t="shared" si="29"/>
        <v>2480.2901608646011</v>
      </c>
      <c r="AT102" s="81">
        <f t="shared" si="30"/>
        <v>2426.7681100248915</v>
      </c>
      <c r="AU102" s="81">
        <f t="shared" si="31"/>
        <v>2366.5842608962744</v>
      </c>
      <c r="AV102" s="81">
        <f t="shared" si="32"/>
        <v>2336.4884535029901</v>
      </c>
      <c r="AW102" s="82">
        <f t="shared" si="33"/>
        <v>2289.7586844329303</v>
      </c>
      <c r="AY102" s="86">
        <f t="shared" si="34"/>
        <v>135.66597441154556</v>
      </c>
      <c r="AZ102" s="86">
        <f t="shared" si="35"/>
        <v>176.31817073374322</v>
      </c>
      <c r="BA102" s="86">
        <f t="shared" si="36"/>
        <v>170.75622883266055</v>
      </c>
      <c r="BB102" s="86">
        <f t="shared" si="37"/>
        <v>165.03576279759679</v>
      </c>
      <c r="BC102" s="86">
        <f t="shared" si="38"/>
        <v>161.72165178167754</v>
      </c>
      <c r="BD102" s="82">
        <f t="shared" si="39"/>
        <v>157.57278130424163</v>
      </c>
      <c r="BF102" s="81">
        <f t="shared" si="40"/>
        <v>161.72165178167754</v>
      </c>
      <c r="BH102" s="87">
        <f t="shared" si="41"/>
        <v>189.20975123465388</v>
      </c>
      <c r="BJ102" s="87">
        <f t="shared" si="42"/>
        <v>182.23886566285083</v>
      </c>
      <c r="BK102" s="87">
        <f t="shared" si="43"/>
        <v>6.9708855718030387</v>
      </c>
      <c r="BL102" s="87">
        <f t="shared" si="44"/>
        <v>0</v>
      </c>
      <c r="BM102" s="87">
        <f t="shared" si="45"/>
        <v>0</v>
      </c>
    </row>
    <row r="103" spans="2:65">
      <c r="B103" s="73" t="str">
        <f>'3. Input NRUI '!B69</f>
        <v>OS2012 Fase 1</v>
      </c>
      <c r="C103" s="9"/>
      <c r="D103" s="73" t="str">
        <f>'3. Input NRUI '!D69</f>
        <v>Compressorstations (latere activeringen Q1-Q2 2016)</v>
      </c>
      <c r="E103" s="9"/>
      <c r="F103" s="80">
        <f>'3. Input NRUI '!F69</f>
        <v>423.10416936191996</v>
      </c>
      <c r="G103" s="9"/>
      <c r="H103" s="79">
        <f>'3. Input NRUI '!H69</f>
        <v>42552</v>
      </c>
      <c r="I103" s="73">
        <f>'3. Input NRUI '!I69</f>
        <v>15.3</v>
      </c>
      <c r="J103" s="73" t="str">
        <f>'3. Input NRUI '!J69</f>
        <v>overgang MB</v>
      </c>
      <c r="K103" s="73" t="str">
        <f>'3. Input NRUI '!K69</f>
        <v>Nee</v>
      </c>
      <c r="L103" s="74">
        <f t="shared" si="8"/>
        <v>30</v>
      </c>
      <c r="N103" s="58">
        <f t="shared" si="9"/>
        <v>0</v>
      </c>
      <c r="O103" s="58">
        <f t="shared" si="10"/>
        <v>0</v>
      </c>
      <c r="P103" s="58">
        <f t="shared" si="11"/>
        <v>0</v>
      </c>
      <c r="Q103" s="58">
        <f t="shared" si="12"/>
        <v>1</v>
      </c>
      <c r="S103" s="53">
        <f t="shared" si="13"/>
        <v>1</v>
      </c>
      <c r="T103" s="53">
        <f t="shared" si="4"/>
        <v>1.002</v>
      </c>
      <c r="U103" s="53">
        <f t="shared" si="4"/>
        <v>1.0160279999999999</v>
      </c>
      <c r="V103" s="53">
        <f t="shared" si="4"/>
        <v>1.028220336</v>
      </c>
      <c r="W103" s="53">
        <f t="shared" si="4"/>
        <v>1.0549540647360001</v>
      </c>
      <c r="X103" s="55">
        <f t="shared" si="4"/>
        <v>1.0760531460307201</v>
      </c>
      <c r="Z103" s="81">
        <f t="shared" si="14"/>
        <v>4.2310416936191997</v>
      </c>
      <c r="AB103" s="81">
        <f t="shared" si="15"/>
        <v>2.1155208468095998</v>
      </c>
      <c r="AC103" s="81">
        <f t="shared" si="16"/>
        <v>4.2395037770064379</v>
      </c>
      <c r="AD103" s="81">
        <f t="shared" si="17"/>
        <v>4.298856829884528</v>
      </c>
      <c r="AE103" s="81">
        <f t="shared" si="18"/>
        <v>4.3504431118431421</v>
      </c>
      <c r="AF103" s="81">
        <f t="shared" si="19"/>
        <v>4.4635546327510642</v>
      </c>
      <c r="AG103" s="82">
        <f t="shared" si="20"/>
        <v>4.5528257254060858</v>
      </c>
      <c r="AI103" s="81">
        <f t="shared" si="21"/>
        <v>4.4635546327510642</v>
      </c>
      <c r="AK103" s="81">
        <f t="shared" si="22"/>
        <v>7.0517361560319989</v>
      </c>
      <c r="AL103" s="81">
        <f t="shared" si="23"/>
        <v>14.131679256688125</v>
      </c>
      <c r="AM103" s="81">
        <f t="shared" si="24"/>
        <v>14.329522766281759</v>
      </c>
      <c r="AN103" s="81">
        <f t="shared" si="25"/>
        <v>14.501477039477139</v>
      </c>
      <c r="AO103" s="81">
        <f t="shared" si="26"/>
        <v>14.878515442503547</v>
      </c>
      <c r="AP103" s="82">
        <f t="shared" si="27"/>
        <v>15.176085751353618</v>
      </c>
      <c r="AR103" s="81">
        <f t="shared" si="28"/>
        <v>416.05243320588795</v>
      </c>
      <c r="AS103" s="81">
        <f t="shared" si="29"/>
        <v>402.7528588156116</v>
      </c>
      <c r="AT103" s="81">
        <f t="shared" si="30"/>
        <v>394.06187607274842</v>
      </c>
      <c r="AU103" s="81">
        <f t="shared" si="31"/>
        <v>384.28914154614426</v>
      </c>
      <c r="AV103" s="81">
        <f t="shared" si="32"/>
        <v>379.40214378384047</v>
      </c>
      <c r="AW103" s="82">
        <f t="shared" si="33"/>
        <v>371.81410090816365</v>
      </c>
      <c r="AY103" s="86">
        <f t="shared" si="34"/>
        <v>22.029623751443964</v>
      </c>
      <c r="AZ103" s="86">
        <f t="shared" si="35"/>
        <v>28.63078217405014</v>
      </c>
      <c r="BA103" s="86">
        <f t="shared" si="36"/>
        <v>27.727626552755204</v>
      </c>
      <c r="BB103" s="86">
        <f t="shared" si="37"/>
        <v>26.798729568953757</v>
      </c>
      <c r="BC103" s="86">
        <f t="shared" si="38"/>
        <v>26.26057975601876</v>
      </c>
      <c r="BD103" s="82">
        <f t="shared" si="39"/>
        <v>25.5868805767822</v>
      </c>
      <c r="BF103" s="81">
        <f t="shared" si="40"/>
        <v>26.26057975601876</v>
      </c>
      <c r="BH103" s="87">
        <f t="shared" si="41"/>
        <v>30.724134388769826</v>
      </c>
      <c r="BJ103" s="87">
        <f t="shared" si="42"/>
        <v>0</v>
      </c>
      <c r="BK103" s="87">
        <f t="shared" si="43"/>
        <v>0</v>
      </c>
      <c r="BL103" s="87">
        <f t="shared" si="44"/>
        <v>0</v>
      </c>
      <c r="BM103" s="87">
        <f t="shared" si="45"/>
        <v>30.724134388769826</v>
      </c>
    </row>
    <row r="104" spans="2:65">
      <c r="B104" s="73" t="str">
        <f>'3. Input NRUI '!B70</f>
        <v>OS2012 Fase 1</v>
      </c>
      <c r="C104" s="9"/>
      <c r="D104" s="73" t="str">
        <f>'3. Input NRUI '!D70</f>
        <v>Hoofdtransportleiding (latere activeringen Q1-Q2 2016)</v>
      </c>
      <c r="E104" s="9"/>
      <c r="F104" s="80">
        <f>'3. Input NRUI '!F70</f>
        <v>-34676.301623039995</v>
      </c>
      <c r="G104" s="9"/>
      <c r="H104" s="79">
        <f>'3. Input NRUI '!H70</f>
        <v>42552</v>
      </c>
      <c r="I104" s="73">
        <f>'3. Input NRUI '!I70</f>
        <v>21</v>
      </c>
      <c r="J104" s="73" t="str">
        <f>'3. Input NRUI '!J70</f>
        <v>overgang MB</v>
      </c>
      <c r="K104" s="73" t="str">
        <f>'3. Input NRUI '!K70</f>
        <v>Nee</v>
      </c>
      <c r="L104" s="74">
        <f t="shared" si="8"/>
        <v>55</v>
      </c>
      <c r="N104" s="58">
        <f t="shared" si="9"/>
        <v>0.9631578947368421</v>
      </c>
      <c r="O104" s="58">
        <f t="shared" si="10"/>
        <v>3.6842105263157898E-2</v>
      </c>
      <c r="P104" s="58">
        <f t="shared" si="11"/>
        <v>0</v>
      </c>
      <c r="Q104" s="58">
        <f t="shared" si="12"/>
        <v>0</v>
      </c>
      <c r="S104" s="53">
        <f t="shared" si="13"/>
        <v>1</v>
      </c>
      <c r="T104" s="53">
        <f t="shared" si="4"/>
        <v>1.002</v>
      </c>
      <c r="U104" s="53">
        <f t="shared" si="4"/>
        <v>1.0160279999999999</v>
      </c>
      <c r="V104" s="53">
        <f t="shared" si="4"/>
        <v>1.028220336</v>
      </c>
      <c r="W104" s="53">
        <f t="shared" si="4"/>
        <v>1.0549540647360001</v>
      </c>
      <c r="X104" s="55">
        <f t="shared" si="4"/>
        <v>1.0760531460307201</v>
      </c>
      <c r="Z104" s="81">
        <f t="shared" si="14"/>
        <v>-346.76301623039996</v>
      </c>
      <c r="AB104" s="81">
        <f t="shared" si="15"/>
        <v>-173.38150811519998</v>
      </c>
      <c r="AC104" s="81">
        <f t="shared" si="16"/>
        <v>-347.45654226286075</v>
      </c>
      <c r="AD104" s="81">
        <f t="shared" si="17"/>
        <v>-352.32093385454078</v>
      </c>
      <c r="AE104" s="81">
        <f t="shared" si="18"/>
        <v>-356.5487850607953</v>
      </c>
      <c r="AF104" s="81">
        <f t="shared" si="19"/>
        <v>-365.81905347237597</v>
      </c>
      <c r="AG104" s="82">
        <f t="shared" si="20"/>
        <v>-373.13543454182354</v>
      </c>
      <c r="AI104" s="81">
        <f t="shared" si="21"/>
        <v>-365.81905347237597</v>
      </c>
      <c r="AK104" s="81">
        <f t="shared" si="22"/>
        <v>-315.23910566399996</v>
      </c>
      <c r="AL104" s="81">
        <f t="shared" si="23"/>
        <v>-631.73916775065595</v>
      </c>
      <c r="AM104" s="81">
        <f t="shared" si="24"/>
        <v>-640.58351609916508</v>
      </c>
      <c r="AN104" s="81">
        <f t="shared" si="25"/>
        <v>-648.27051829235506</v>
      </c>
      <c r="AO104" s="81">
        <f t="shared" si="26"/>
        <v>-665.12555176795638</v>
      </c>
      <c r="AP104" s="82">
        <f t="shared" si="27"/>
        <v>-678.42806280331547</v>
      </c>
      <c r="AR104" s="81">
        <f t="shared" si="28"/>
        <v>-34361.062517375998</v>
      </c>
      <c r="AS104" s="81">
        <f t="shared" si="29"/>
        <v>-33798.045474660095</v>
      </c>
      <c r="AT104" s="81">
        <f t="shared" si="30"/>
        <v>-33630.634595206175</v>
      </c>
      <c r="AU104" s="81">
        <f t="shared" si="31"/>
        <v>-33385.9316920563</v>
      </c>
      <c r="AV104" s="81">
        <f t="shared" si="32"/>
        <v>-33588.840364281808</v>
      </c>
      <c r="AW104" s="82">
        <f t="shared" si="33"/>
        <v>-33582.189108764127</v>
      </c>
      <c r="AY104" s="86">
        <f t="shared" si="34"/>
        <v>-1552.2373562895357</v>
      </c>
      <c r="AZ104" s="86">
        <f t="shared" si="35"/>
        <v>-1848.4688048384194</v>
      </c>
      <c r="BA104" s="86">
        <f t="shared" si="36"/>
        <v>-1784.025092336175</v>
      </c>
      <c r="BB104" s="86">
        <f t="shared" si="37"/>
        <v>-1716.6203324381568</v>
      </c>
      <c r="BC104" s="86">
        <f t="shared" si="38"/>
        <v>-1672.7907626964106</v>
      </c>
      <c r="BD104" s="82">
        <f t="shared" si="39"/>
        <v>-1618.7293578487111</v>
      </c>
      <c r="BF104" s="81">
        <f t="shared" si="40"/>
        <v>-1672.7907626964106</v>
      </c>
      <c r="BH104" s="87">
        <f t="shared" si="41"/>
        <v>-2038.6098161687867</v>
      </c>
      <c r="BJ104" s="87">
        <f t="shared" si="42"/>
        <v>-1963.5031387309893</v>
      </c>
      <c r="BK104" s="87">
        <f t="shared" si="43"/>
        <v>-75.106677437797416</v>
      </c>
      <c r="BL104" s="87">
        <f t="shared" si="44"/>
        <v>0</v>
      </c>
      <c r="BM104" s="87">
        <f t="shared" si="45"/>
        <v>0</v>
      </c>
    </row>
    <row r="105" spans="2:65">
      <c r="B105" s="73" t="str">
        <f>'3. Input NRUI '!B71</f>
        <v>OS2012 Fase 1</v>
      </c>
      <c r="C105" s="9"/>
      <c r="D105" s="73" t="str">
        <f>'3. Input NRUI '!D71</f>
        <v>Compressorstations (latere activeringen Q3-Q4 2016)</v>
      </c>
      <c r="E105" s="9"/>
      <c r="F105" s="80">
        <f>'3. Input NRUI '!F71</f>
        <v>82108.670137171197</v>
      </c>
      <c r="G105" s="9"/>
      <c r="H105" s="79">
        <f>'3. Input NRUI '!H71</f>
        <v>42735</v>
      </c>
      <c r="I105" s="73">
        <f>'3. Input NRUI '!I71</f>
        <v>15.1</v>
      </c>
      <c r="J105" s="73" t="str">
        <f>'3. Input NRUI '!J71</f>
        <v>overgang MB</v>
      </c>
      <c r="K105" s="73" t="str">
        <f>'3. Input NRUI '!K71</f>
        <v>Nee</v>
      </c>
      <c r="L105" s="74">
        <f t="shared" si="8"/>
        <v>30</v>
      </c>
      <c r="N105" s="58">
        <f t="shared" si="9"/>
        <v>0.9631578947368421</v>
      </c>
      <c r="O105" s="58">
        <f t="shared" si="10"/>
        <v>3.6842105263157898E-2</v>
      </c>
      <c r="P105" s="58">
        <f t="shared" si="11"/>
        <v>0</v>
      </c>
      <c r="Q105" s="58">
        <f t="shared" si="12"/>
        <v>0</v>
      </c>
      <c r="S105" s="53">
        <f t="shared" si="13"/>
        <v>1</v>
      </c>
      <c r="T105" s="53">
        <f t="shared" si="4"/>
        <v>1.002</v>
      </c>
      <c r="U105" s="53">
        <f t="shared" si="4"/>
        <v>1.0160279999999999</v>
      </c>
      <c r="V105" s="53">
        <f t="shared" si="4"/>
        <v>1.028220336</v>
      </c>
      <c r="W105" s="53">
        <f t="shared" si="4"/>
        <v>1.0549540647360001</v>
      </c>
      <c r="X105" s="55">
        <f t="shared" si="4"/>
        <v>1.0760531460307201</v>
      </c>
      <c r="Z105" s="81">
        <f t="shared" si="14"/>
        <v>821.08670137171202</v>
      </c>
      <c r="AB105" s="81">
        <f t="shared" si="15"/>
        <v>68.423891780975993</v>
      </c>
      <c r="AC105" s="81">
        <f t="shared" si="16"/>
        <v>822.72887477445545</v>
      </c>
      <c r="AD105" s="81">
        <f t="shared" si="17"/>
        <v>834.24707902129774</v>
      </c>
      <c r="AE105" s="81">
        <f t="shared" si="18"/>
        <v>844.25804396955334</v>
      </c>
      <c r="AF105" s="81">
        <f t="shared" si="19"/>
        <v>866.20875311276188</v>
      </c>
      <c r="AG105" s="82">
        <f t="shared" si="20"/>
        <v>883.5329281750171</v>
      </c>
      <c r="AI105" s="81">
        <f t="shared" si="21"/>
        <v>866.20875311276188</v>
      </c>
      <c r="AK105" s="81">
        <f t="shared" si="22"/>
        <v>228.07963926991999</v>
      </c>
      <c r="AL105" s="81">
        <f t="shared" si="23"/>
        <v>2742.4295825815179</v>
      </c>
      <c r="AM105" s="81">
        <f t="shared" si="24"/>
        <v>2780.823596737659</v>
      </c>
      <c r="AN105" s="81">
        <f t="shared" si="25"/>
        <v>2814.1934798985112</v>
      </c>
      <c r="AO105" s="81">
        <f t="shared" si="26"/>
        <v>2887.3625103758727</v>
      </c>
      <c r="AP105" s="82">
        <f t="shared" si="27"/>
        <v>2945.1097605833902</v>
      </c>
      <c r="AR105" s="81">
        <f t="shared" si="28"/>
        <v>81880.59049790127</v>
      </c>
      <c r="AS105" s="81">
        <f t="shared" si="29"/>
        <v>79301.922096315553</v>
      </c>
      <c r="AT105" s="81">
        <f t="shared" si="30"/>
        <v>77631.325408926321</v>
      </c>
      <c r="AU105" s="81">
        <f t="shared" si="31"/>
        <v>75748.707833934925</v>
      </c>
      <c r="AV105" s="81">
        <f t="shared" si="32"/>
        <v>74830.811727241366</v>
      </c>
      <c r="AW105" s="82">
        <f t="shared" si="33"/>
        <v>73382.318201202797</v>
      </c>
      <c r="AY105" s="86">
        <f t="shared" si="34"/>
        <v>3175.7808971943655</v>
      </c>
      <c r="AZ105" s="86">
        <f t="shared" si="35"/>
        <v>5597.2987780488775</v>
      </c>
      <c r="BA105" s="86">
        <f t="shared" si="36"/>
        <v>5420.2886606411539</v>
      </c>
      <c r="BB105" s="86">
        <f t="shared" si="37"/>
        <v>5238.152130584429</v>
      </c>
      <c r="BC105" s="86">
        <f t="shared" si="38"/>
        <v>5132.2868621931138</v>
      </c>
      <c r="BD105" s="82">
        <f t="shared" si="39"/>
        <v>4999.8146702170689</v>
      </c>
      <c r="BF105" s="81">
        <f t="shared" si="40"/>
        <v>5132.2868621931138</v>
      </c>
      <c r="BH105" s="87">
        <f t="shared" si="41"/>
        <v>5998.4956153058756</v>
      </c>
      <c r="BJ105" s="87">
        <f t="shared" si="42"/>
        <v>5777.4984084261851</v>
      </c>
      <c r="BK105" s="87">
        <f t="shared" si="43"/>
        <v>220.99720687969017</v>
      </c>
      <c r="BL105" s="87">
        <f t="shared" si="44"/>
        <v>0</v>
      </c>
      <c r="BM105" s="87">
        <f t="shared" si="45"/>
        <v>0</v>
      </c>
    </row>
    <row r="106" spans="2:65">
      <c r="B106" s="73" t="str">
        <f>'3. Input NRUI '!B72</f>
        <v>OS2012 Fase 1</v>
      </c>
      <c r="C106" s="9"/>
      <c r="D106" s="73" t="str">
        <f>'3. Input NRUI '!D72</f>
        <v>Compressorstations Leveringszekerheid (latere Q3-Q4 2016)</v>
      </c>
      <c r="E106" s="9"/>
      <c r="F106" s="80">
        <f>'3. Input NRUI '!F72</f>
        <v>2363.1696881664002</v>
      </c>
      <c r="G106" s="9"/>
      <c r="H106" s="79">
        <f>'3. Input NRUI '!H72</f>
        <v>42735</v>
      </c>
      <c r="I106" s="73">
        <f>'3. Input NRUI '!I72</f>
        <v>15.2</v>
      </c>
      <c r="J106" s="73" t="str">
        <f>'3. Input NRUI '!J72</f>
        <v>overgang MB</v>
      </c>
      <c r="K106" s="73" t="str">
        <f>'3. Input NRUI '!K72</f>
        <v>Nee</v>
      </c>
      <c r="L106" s="74">
        <f t="shared" si="8"/>
        <v>30</v>
      </c>
      <c r="N106" s="58">
        <f t="shared" si="9"/>
        <v>0.9631578947368421</v>
      </c>
      <c r="O106" s="58">
        <f t="shared" si="10"/>
        <v>3.6842105263157898E-2</v>
      </c>
      <c r="P106" s="58">
        <f t="shared" si="11"/>
        <v>0</v>
      </c>
      <c r="Q106" s="58">
        <f t="shared" si="12"/>
        <v>0</v>
      </c>
      <c r="S106" s="53">
        <f t="shared" si="13"/>
        <v>1</v>
      </c>
      <c r="T106" s="53">
        <f t="shared" si="13"/>
        <v>1.002</v>
      </c>
      <c r="U106" s="53">
        <f t="shared" si="13"/>
        <v>1.0160279999999999</v>
      </c>
      <c r="V106" s="53">
        <f t="shared" si="13"/>
        <v>1.028220336</v>
      </c>
      <c r="W106" s="53">
        <f t="shared" si="13"/>
        <v>1.0549540647360001</v>
      </c>
      <c r="X106" s="55">
        <f t="shared" si="13"/>
        <v>1.0760531460307201</v>
      </c>
      <c r="Z106" s="81">
        <f t="shared" si="14"/>
        <v>23.631696881664002</v>
      </c>
      <c r="AB106" s="81">
        <f t="shared" si="15"/>
        <v>1.9693080734720001</v>
      </c>
      <c r="AC106" s="81">
        <f t="shared" si="16"/>
        <v>23.678960275427329</v>
      </c>
      <c r="AD106" s="81">
        <f t="shared" si="17"/>
        <v>24.01046571928331</v>
      </c>
      <c r="AE106" s="81">
        <f t="shared" si="18"/>
        <v>24.298591307914712</v>
      </c>
      <c r="AF106" s="81">
        <f t="shared" si="19"/>
        <v>24.930354681920498</v>
      </c>
      <c r="AG106" s="82">
        <f t="shared" si="20"/>
        <v>25.428961775558907</v>
      </c>
      <c r="AI106" s="81">
        <f t="shared" si="21"/>
        <v>24.930354681920498</v>
      </c>
      <c r="AK106" s="81">
        <f t="shared" si="22"/>
        <v>6.5643602449066671</v>
      </c>
      <c r="AL106" s="81">
        <f t="shared" si="23"/>
        <v>78.929867584757773</v>
      </c>
      <c r="AM106" s="81">
        <f t="shared" si="24"/>
        <v>80.034885730944367</v>
      </c>
      <c r="AN106" s="81">
        <f t="shared" si="25"/>
        <v>80.995304359715703</v>
      </c>
      <c r="AO106" s="81">
        <f t="shared" si="26"/>
        <v>83.101182273068318</v>
      </c>
      <c r="AP106" s="82">
        <f t="shared" si="27"/>
        <v>84.763205918529692</v>
      </c>
      <c r="AR106" s="81">
        <f t="shared" si="28"/>
        <v>2356.6053279214934</v>
      </c>
      <c r="AS106" s="81">
        <f t="shared" si="29"/>
        <v>2282.3886709925787</v>
      </c>
      <c r="AT106" s="81">
        <f t="shared" si="30"/>
        <v>2234.3072266555305</v>
      </c>
      <c r="AU106" s="81">
        <f t="shared" si="31"/>
        <v>2180.1236090156813</v>
      </c>
      <c r="AV106" s="81">
        <f t="shared" si="32"/>
        <v>2153.7056405770209</v>
      </c>
      <c r="AW106" s="82">
        <f t="shared" si="33"/>
        <v>2112.0165474700316</v>
      </c>
      <c r="AY106" s="86">
        <f t="shared" si="34"/>
        <v>91.402152050080417</v>
      </c>
      <c r="AZ106" s="86">
        <f t="shared" si="35"/>
        <v>161.0958597404906</v>
      </c>
      <c r="BA106" s="86">
        <f t="shared" si="36"/>
        <v>156.00133143723241</v>
      </c>
      <c r="BB106" s="86">
        <f t="shared" si="37"/>
        <v>150.75925984821751</v>
      </c>
      <c r="BC106" s="86">
        <f t="shared" si="38"/>
        <v>147.71235149037892</v>
      </c>
      <c r="BD106" s="82">
        <f t="shared" si="39"/>
        <v>143.89966924769058</v>
      </c>
      <c r="BF106" s="81">
        <f t="shared" si="40"/>
        <v>147.71235149037892</v>
      </c>
      <c r="BH106" s="87">
        <f t="shared" si="41"/>
        <v>172.64270617229943</v>
      </c>
      <c r="BJ106" s="87">
        <f t="shared" si="42"/>
        <v>166.28218541858314</v>
      </c>
      <c r="BK106" s="87">
        <f t="shared" si="43"/>
        <v>6.3605207537162949</v>
      </c>
      <c r="BL106" s="87">
        <f t="shared" si="44"/>
        <v>0</v>
      </c>
      <c r="BM106" s="87">
        <f t="shared" si="45"/>
        <v>0</v>
      </c>
    </row>
    <row r="107" spans="2:65">
      <c r="B107" s="73" t="str">
        <f>'3. Input NRUI '!B73</f>
        <v>OS2012 Fase 1</v>
      </c>
      <c r="C107" s="9"/>
      <c r="D107" s="73" t="str">
        <f>'3. Input NRUI '!D73</f>
        <v>Compressorstations KC (latere Q3-Q4 2016)</v>
      </c>
      <c r="E107" s="9"/>
      <c r="F107" s="80">
        <f>'3. Input NRUI '!F73</f>
        <v>10302.692695622398</v>
      </c>
      <c r="G107" s="9"/>
      <c r="H107" s="79">
        <f>'3. Input NRUI '!H73</f>
        <v>42735</v>
      </c>
      <c r="I107" s="73">
        <f>'3. Input NRUI '!I73</f>
        <v>15.3</v>
      </c>
      <c r="J107" s="73" t="str">
        <f>'3. Input NRUI '!J73</f>
        <v>overgang MB</v>
      </c>
      <c r="K107" s="73" t="str">
        <f>'3. Input NRUI '!K73</f>
        <v>Nee</v>
      </c>
      <c r="L107" s="74">
        <f t="shared" si="8"/>
        <v>30</v>
      </c>
      <c r="N107" s="58">
        <f t="shared" si="9"/>
        <v>0</v>
      </c>
      <c r="O107" s="58">
        <f t="shared" si="10"/>
        <v>0</v>
      </c>
      <c r="P107" s="58">
        <f t="shared" si="11"/>
        <v>0</v>
      </c>
      <c r="Q107" s="58">
        <f t="shared" si="12"/>
        <v>1</v>
      </c>
      <c r="S107" s="53">
        <f t="shared" si="13"/>
        <v>1</v>
      </c>
      <c r="T107" s="53">
        <f t="shared" si="13"/>
        <v>1.002</v>
      </c>
      <c r="U107" s="53">
        <f t="shared" si="13"/>
        <v>1.0160279999999999</v>
      </c>
      <c r="V107" s="53">
        <f t="shared" si="13"/>
        <v>1.028220336</v>
      </c>
      <c r="W107" s="53">
        <f t="shared" si="13"/>
        <v>1.0549540647360001</v>
      </c>
      <c r="X107" s="55">
        <f t="shared" si="13"/>
        <v>1.0760531460307201</v>
      </c>
      <c r="Z107" s="81">
        <f t="shared" si="14"/>
        <v>103.02692695622397</v>
      </c>
      <c r="AB107" s="81">
        <f t="shared" si="15"/>
        <v>8.5855772463519973</v>
      </c>
      <c r="AC107" s="81">
        <f t="shared" si="16"/>
        <v>103.23298081013643</v>
      </c>
      <c r="AD107" s="81">
        <f t="shared" si="17"/>
        <v>104.67824254147833</v>
      </c>
      <c r="AE107" s="81">
        <f t="shared" si="18"/>
        <v>105.93438145197607</v>
      </c>
      <c r="AF107" s="81">
        <f t="shared" si="19"/>
        <v>108.68867536972746</v>
      </c>
      <c r="AG107" s="82">
        <f t="shared" si="20"/>
        <v>110.86244887712201</v>
      </c>
      <c r="AI107" s="81">
        <f t="shared" si="21"/>
        <v>108.68867536972746</v>
      </c>
      <c r="AK107" s="81">
        <f t="shared" si="22"/>
        <v>28.618590821173328</v>
      </c>
      <c r="AL107" s="81">
        <f t="shared" si="23"/>
        <v>344.10993603378807</v>
      </c>
      <c r="AM107" s="81">
        <f t="shared" si="24"/>
        <v>348.92747513826112</v>
      </c>
      <c r="AN107" s="81">
        <f t="shared" si="25"/>
        <v>353.11460483992022</v>
      </c>
      <c r="AO107" s="81">
        <f t="shared" si="26"/>
        <v>362.29558456575819</v>
      </c>
      <c r="AP107" s="82">
        <f t="shared" si="27"/>
        <v>369.54149625707339</v>
      </c>
      <c r="AR107" s="81">
        <f t="shared" si="28"/>
        <v>10274.074104801224</v>
      </c>
      <c r="AS107" s="81">
        <f t="shared" si="29"/>
        <v>9950.5123169770377</v>
      </c>
      <c r="AT107" s="81">
        <f t="shared" si="30"/>
        <v>9740.8920142764546</v>
      </c>
      <c r="AU107" s="81">
        <f t="shared" si="31"/>
        <v>9504.6681136078514</v>
      </c>
      <c r="AV107" s="81">
        <f t="shared" si="32"/>
        <v>9389.4938999958977</v>
      </c>
      <c r="AW107" s="82">
        <f t="shared" si="33"/>
        <v>9207.7422817387414</v>
      </c>
      <c r="AY107" s="86">
        <f t="shared" si="34"/>
        <v>398.48525859401735</v>
      </c>
      <c r="AZ107" s="86">
        <f t="shared" si="35"/>
        <v>702.32837944496146</v>
      </c>
      <c r="BA107" s="86">
        <f t="shared" si="36"/>
        <v>680.11780362366062</v>
      </c>
      <c r="BB107" s="86">
        <f t="shared" si="37"/>
        <v>657.26398447537144</v>
      </c>
      <c r="BC107" s="86">
        <f t="shared" si="38"/>
        <v>643.98040156563513</v>
      </c>
      <c r="BD107" s="82">
        <f t="shared" si="39"/>
        <v>627.35828014575816</v>
      </c>
      <c r="BF107" s="81">
        <f t="shared" si="40"/>
        <v>643.98040156563513</v>
      </c>
      <c r="BH107" s="87">
        <f t="shared" si="41"/>
        <v>752.66907693536257</v>
      </c>
      <c r="BJ107" s="87">
        <f t="shared" si="42"/>
        <v>0</v>
      </c>
      <c r="BK107" s="87">
        <f t="shared" si="43"/>
        <v>0</v>
      </c>
      <c r="BL107" s="87">
        <f t="shared" si="44"/>
        <v>0</v>
      </c>
      <c r="BM107" s="87">
        <f t="shared" si="45"/>
        <v>752.66907693536257</v>
      </c>
    </row>
    <row r="108" spans="2:65">
      <c r="B108" s="73" t="str">
        <f>'3. Input NRUI '!B74</f>
        <v>OS2012 Fase 1</v>
      </c>
      <c r="C108" s="9"/>
      <c r="D108" s="73" t="str">
        <f>'3. Input NRUI '!D74</f>
        <v>Hoofdtransportleiding (latere activeringen Q3-Q4 2016)</v>
      </c>
      <c r="E108" s="9"/>
      <c r="F108" s="80">
        <f>'3. Input NRUI '!F74</f>
        <v>2692.34318592</v>
      </c>
      <c r="G108" s="9"/>
      <c r="H108" s="79">
        <f>'3. Input NRUI '!H74</f>
        <v>42735</v>
      </c>
      <c r="I108" s="73">
        <f>'3. Input NRUI '!I74</f>
        <v>21</v>
      </c>
      <c r="J108" s="73" t="str">
        <f>'3. Input NRUI '!J74</f>
        <v>overgang MB</v>
      </c>
      <c r="K108" s="73" t="str">
        <f>'3. Input NRUI '!K74</f>
        <v>Nee</v>
      </c>
      <c r="L108" s="74">
        <f t="shared" si="8"/>
        <v>55</v>
      </c>
      <c r="N108" s="58">
        <f t="shared" si="9"/>
        <v>0.9631578947368421</v>
      </c>
      <c r="O108" s="58">
        <f t="shared" si="10"/>
        <v>3.6842105263157898E-2</v>
      </c>
      <c r="P108" s="58">
        <f t="shared" si="11"/>
        <v>0</v>
      </c>
      <c r="Q108" s="58">
        <f t="shared" si="12"/>
        <v>0</v>
      </c>
      <c r="S108" s="53">
        <f t="shared" si="13"/>
        <v>1</v>
      </c>
      <c r="T108" s="53">
        <f t="shared" si="13"/>
        <v>1.002</v>
      </c>
      <c r="U108" s="53">
        <f t="shared" si="13"/>
        <v>1.0160279999999999</v>
      </c>
      <c r="V108" s="53">
        <f t="shared" si="13"/>
        <v>1.028220336</v>
      </c>
      <c r="W108" s="53">
        <f t="shared" si="13"/>
        <v>1.0549540647360001</v>
      </c>
      <c r="X108" s="55">
        <f t="shared" si="13"/>
        <v>1.0760531460307201</v>
      </c>
      <c r="Z108" s="81">
        <f t="shared" si="14"/>
        <v>26.923431859200001</v>
      </c>
      <c r="AB108" s="81">
        <f t="shared" si="15"/>
        <v>2.2436193215999998</v>
      </c>
      <c r="AC108" s="81">
        <f t="shared" si="16"/>
        <v>26.977278722918403</v>
      </c>
      <c r="AD108" s="81">
        <f t="shared" si="17"/>
        <v>27.354960625039258</v>
      </c>
      <c r="AE108" s="81">
        <f t="shared" si="18"/>
        <v>27.683220152539729</v>
      </c>
      <c r="AF108" s="81">
        <f t="shared" si="19"/>
        <v>28.402983876505765</v>
      </c>
      <c r="AG108" s="82">
        <f t="shared" si="20"/>
        <v>28.97104355403588</v>
      </c>
      <c r="AI108" s="81">
        <f t="shared" si="21"/>
        <v>28.402983876505765</v>
      </c>
      <c r="AK108" s="81">
        <f t="shared" si="22"/>
        <v>4.0793078574545447</v>
      </c>
      <c r="AL108" s="81">
        <f t="shared" si="23"/>
        <v>49.04959767803345</v>
      </c>
      <c r="AM108" s="81">
        <f t="shared" si="24"/>
        <v>49.736292045525914</v>
      </c>
      <c r="AN108" s="81">
        <f t="shared" si="25"/>
        <v>50.333127550072227</v>
      </c>
      <c r="AO108" s="81">
        <f t="shared" si="26"/>
        <v>51.641788866374114</v>
      </c>
      <c r="AP108" s="82">
        <f t="shared" si="27"/>
        <v>52.674624643701598</v>
      </c>
      <c r="AR108" s="81">
        <f t="shared" si="28"/>
        <v>2688.2638780625452</v>
      </c>
      <c r="AS108" s="81">
        <f t="shared" si="29"/>
        <v>2644.5908081406369</v>
      </c>
      <c r="AT108" s="81">
        <f t="shared" si="30"/>
        <v>2631.8787874090804</v>
      </c>
      <c r="AU108" s="81">
        <f t="shared" si="31"/>
        <v>2613.1282053079171</v>
      </c>
      <c r="AV108" s="81">
        <f t="shared" si="32"/>
        <v>2629.4277497795488</v>
      </c>
      <c r="AW108" s="82">
        <f t="shared" si="33"/>
        <v>2629.3416801314384</v>
      </c>
      <c r="AY108" s="86">
        <f t="shared" si="34"/>
        <v>100.85680746770618</v>
      </c>
      <c r="AZ108" s="86">
        <f t="shared" si="35"/>
        <v>144.25486677109637</v>
      </c>
      <c r="BA108" s="86">
        <f t="shared" si="36"/>
        <v>139.22017081743465</v>
      </c>
      <c r="BB108" s="86">
        <f t="shared" si="37"/>
        <v>133.95323011992556</v>
      </c>
      <c r="BC108" s="86">
        <f t="shared" si="38"/>
        <v>130.52462135976057</v>
      </c>
      <c r="BD108" s="82">
        <f t="shared" si="39"/>
        <v>126.29619168738188</v>
      </c>
      <c r="BF108" s="81">
        <f t="shared" si="40"/>
        <v>130.52462135976057</v>
      </c>
      <c r="BH108" s="87">
        <f t="shared" si="41"/>
        <v>158.92760523626634</v>
      </c>
      <c r="BJ108" s="87">
        <f t="shared" si="42"/>
        <v>153.07237767493021</v>
      </c>
      <c r="BK108" s="87">
        <f t="shared" si="43"/>
        <v>5.8552275613361289</v>
      </c>
      <c r="BL108" s="87">
        <f t="shared" si="44"/>
        <v>0</v>
      </c>
      <c r="BM108" s="87">
        <f t="shared" si="45"/>
        <v>0</v>
      </c>
    </row>
    <row r="109" spans="2:65">
      <c r="B109" s="73" t="str">
        <f>'3. Input NRUI '!B75</f>
        <v>OS2012 Fase 1</v>
      </c>
      <c r="C109" s="9"/>
      <c r="D109" s="73" t="str">
        <f>'3. Input NRUI '!D75</f>
        <v>Hoofdtransportleiding (latere activeringen Q3-Q4 2016)</v>
      </c>
      <c r="E109" s="9"/>
      <c r="F109" s="80">
        <f>'3. Input NRUI '!F75</f>
        <v>-1462.0101119999999</v>
      </c>
      <c r="G109" s="9"/>
      <c r="H109" s="79">
        <f>'3. Input NRUI '!H75</f>
        <v>42735</v>
      </c>
      <c r="I109" s="73">
        <f>'3. Input NRUI '!I75</f>
        <v>32</v>
      </c>
      <c r="J109" s="73" t="str">
        <f>'3. Input NRUI '!J75</f>
        <v>overgang MB</v>
      </c>
      <c r="K109" s="73" t="str">
        <f>'3. Input NRUI '!K75</f>
        <v>Nee</v>
      </c>
      <c r="L109" s="74">
        <f t="shared" si="8"/>
        <v>30</v>
      </c>
      <c r="N109" s="58">
        <f t="shared" si="9"/>
        <v>0.9631578947368421</v>
      </c>
      <c r="O109" s="58">
        <f t="shared" si="10"/>
        <v>3.6842105263157898E-2</v>
      </c>
      <c r="P109" s="58">
        <f t="shared" si="11"/>
        <v>0</v>
      </c>
      <c r="Q109" s="58">
        <f t="shared" si="12"/>
        <v>0</v>
      </c>
      <c r="S109" s="53">
        <f t="shared" si="13"/>
        <v>1</v>
      </c>
      <c r="T109" s="53">
        <f t="shared" si="13"/>
        <v>1.002</v>
      </c>
      <c r="U109" s="53">
        <f t="shared" si="13"/>
        <v>1.0160279999999999</v>
      </c>
      <c r="V109" s="53">
        <f t="shared" si="13"/>
        <v>1.028220336</v>
      </c>
      <c r="W109" s="53">
        <f t="shared" si="13"/>
        <v>1.0549540647360001</v>
      </c>
      <c r="X109" s="55">
        <f t="shared" si="13"/>
        <v>1.0760531460307201</v>
      </c>
      <c r="Z109" s="81">
        <f t="shared" si="14"/>
        <v>-14.620101119999999</v>
      </c>
      <c r="AB109" s="81">
        <f t="shared" si="15"/>
        <v>-1.2183417599999999</v>
      </c>
      <c r="AC109" s="81">
        <f t="shared" si="16"/>
        <v>-14.64934132224</v>
      </c>
      <c r="AD109" s="81">
        <f t="shared" si="17"/>
        <v>-14.854432100751358</v>
      </c>
      <c r="AE109" s="81">
        <f t="shared" si="18"/>
        <v>-15.032685285960374</v>
      </c>
      <c r="AF109" s="81">
        <f t="shared" si="19"/>
        <v>-15.423535103395347</v>
      </c>
      <c r="AG109" s="82">
        <f t="shared" si="20"/>
        <v>-15.732005805463254</v>
      </c>
      <c r="AI109" s="81">
        <f t="shared" si="21"/>
        <v>-15.423535103395347</v>
      </c>
      <c r="AK109" s="81">
        <f t="shared" si="22"/>
        <v>-4.0611391999999995</v>
      </c>
      <c r="AL109" s="81">
        <f t="shared" si="23"/>
        <v>-48.831137740800003</v>
      </c>
      <c r="AM109" s="81">
        <f t="shared" si="24"/>
        <v>-49.514773669171198</v>
      </c>
      <c r="AN109" s="81">
        <f t="shared" si="25"/>
        <v>-50.108950953201251</v>
      </c>
      <c r="AO109" s="81">
        <f t="shared" si="26"/>
        <v>-51.411783677984488</v>
      </c>
      <c r="AP109" s="82">
        <f t="shared" si="27"/>
        <v>-52.44001935154418</v>
      </c>
      <c r="AR109" s="81">
        <f t="shared" si="28"/>
        <v>-1457.9489727999999</v>
      </c>
      <c r="AS109" s="81">
        <f t="shared" si="29"/>
        <v>-1412.0337330047998</v>
      </c>
      <c r="AT109" s="81">
        <f t="shared" si="30"/>
        <v>-1382.2874315976958</v>
      </c>
      <c r="AU109" s="81">
        <f t="shared" si="31"/>
        <v>-1348.765929823667</v>
      </c>
      <c r="AV109" s="81">
        <f t="shared" si="32"/>
        <v>-1332.4220603210979</v>
      </c>
      <c r="AW109" s="82">
        <f t="shared" si="33"/>
        <v>-1306.6304821759757</v>
      </c>
      <c r="AY109" s="86">
        <f t="shared" si="34"/>
        <v>-56.547302220799992</v>
      </c>
      <c r="AZ109" s="86">
        <f t="shared" si="35"/>
        <v>-99.664352128972794</v>
      </c>
      <c r="BA109" s="86">
        <f t="shared" si="36"/>
        <v>-96.512546343492858</v>
      </c>
      <c r="BB109" s="86">
        <f t="shared" si="37"/>
        <v>-93.269460707558594</v>
      </c>
      <c r="BC109" s="86">
        <f t="shared" si="38"/>
        <v>-91.384445487617427</v>
      </c>
      <c r="BD109" s="82">
        <f t="shared" si="39"/>
        <v>-89.025672852471502</v>
      </c>
      <c r="BF109" s="81">
        <f t="shared" si="40"/>
        <v>-91.384445487617427</v>
      </c>
      <c r="BH109" s="87">
        <f t="shared" si="41"/>
        <v>-106.80798059101278</v>
      </c>
      <c r="BJ109" s="87">
        <f t="shared" si="42"/>
        <v>-102.87294972713336</v>
      </c>
      <c r="BK109" s="87">
        <f t="shared" si="43"/>
        <v>-3.9350308638794185</v>
      </c>
      <c r="BL109" s="87">
        <f t="shared" si="44"/>
        <v>0</v>
      </c>
      <c r="BM109" s="87">
        <f t="shared" si="45"/>
        <v>0</v>
      </c>
    </row>
    <row r="110" spans="2:65">
      <c r="B110" s="73" t="str">
        <f>'3. Input NRUI '!B76</f>
        <v>OS2012 Fase 1</v>
      </c>
      <c r="C110" s="9"/>
      <c r="D110" s="73" t="str">
        <f>'3. Input NRUI '!D76</f>
        <v>Hoofdtransportleiding (latere activeringen Q3-Q4 2016)</v>
      </c>
      <c r="E110" s="9"/>
      <c r="F110" s="80">
        <f>'3. Input NRUI '!F76</f>
        <v>110.5607232</v>
      </c>
      <c r="G110" s="9"/>
      <c r="H110" s="79">
        <f>'3. Input NRUI '!H76</f>
        <v>42735</v>
      </c>
      <c r="I110" s="73">
        <f>'3. Input NRUI '!I76</f>
        <v>34</v>
      </c>
      <c r="J110" s="73" t="str">
        <f>'3. Input NRUI '!J76</f>
        <v>overgang MB</v>
      </c>
      <c r="K110" s="73" t="str">
        <f>'3. Input NRUI '!K76</f>
        <v>Nee</v>
      </c>
      <c r="L110" s="74">
        <f t="shared" si="8"/>
        <v>30</v>
      </c>
      <c r="N110" s="58">
        <f t="shared" si="9"/>
        <v>0.9631578947368421</v>
      </c>
      <c r="O110" s="58">
        <f t="shared" si="10"/>
        <v>3.6842105263157898E-2</v>
      </c>
      <c r="P110" s="58">
        <f t="shared" si="11"/>
        <v>0</v>
      </c>
      <c r="Q110" s="58">
        <f t="shared" si="12"/>
        <v>0</v>
      </c>
      <c r="S110" s="53">
        <f t="shared" si="13"/>
        <v>1</v>
      </c>
      <c r="T110" s="53">
        <f t="shared" si="13"/>
        <v>1.002</v>
      </c>
      <c r="U110" s="53">
        <f t="shared" si="13"/>
        <v>1.0160279999999999</v>
      </c>
      <c r="V110" s="53">
        <f t="shared" si="13"/>
        <v>1.028220336</v>
      </c>
      <c r="W110" s="53">
        <f t="shared" si="13"/>
        <v>1.0549540647360001</v>
      </c>
      <c r="X110" s="55">
        <f t="shared" si="13"/>
        <v>1.0760531460307201</v>
      </c>
      <c r="Z110" s="81">
        <f t="shared" si="14"/>
        <v>1.1056072320000001</v>
      </c>
      <c r="AB110" s="81">
        <f t="shared" si="15"/>
        <v>9.2133936E-2</v>
      </c>
      <c r="AC110" s="81">
        <f t="shared" si="16"/>
        <v>1.1078184464640002</v>
      </c>
      <c r="AD110" s="81">
        <f t="shared" si="17"/>
        <v>1.123327904714496</v>
      </c>
      <c r="AE110" s="81">
        <f t="shared" si="18"/>
        <v>1.1368078395710701</v>
      </c>
      <c r="AF110" s="81">
        <f t="shared" si="19"/>
        <v>1.1663648433999179</v>
      </c>
      <c r="AG110" s="82">
        <f t="shared" si="20"/>
        <v>1.1896921402679164</v>
      </c>
      <c r="AI110" s="81">
        <f t="shared" si="21"/>
        <v>1.1663648433999179</v>
      </c>
      <c r="AK110" s="81">
        <f t="shared" si="22"/>
        <v>0.30711311999999996</v>
      </c>
      <c r="AL110" s="81">
        <f t="shared" si="23"/>
        <v>3.6927281548799997</v>
      </c>
      <c r="AM110" s="81">
        <f t="shared" si="24"/>
        <v>3.7444263490483194</v>
      </c>
      <c r="AN110" s="81">
        <f t="shared" si="25"/>
        <v>3.7893594652368994</v>
      </c>
      <c r="AO110" s="81">
        <f t="shared" si="26"/>
        <v>3.8878828113330592</v>
      </c>
      <c r="AP110" s="82">
        <f t="shared" si="27"/>
        <v>3.9656404675597208</v>
      </c>
      <c r="AR110" s="81">
        <f t="shared" si="28"/>
        <v>110.25361008</v>
      </c>
      <c r="AS110" s="81">
        <f t="shared" si="29"/>
        <v>106.78138914528</v>
      </c>
      <c r="AT110" s="81">
        <f t="shared" si="30"/>
        <v>104.53190224426559</v>
      </c>
      <c r="AU110" s="81">
        <f t="shared" si="31"/>
        <v>101.99692560595989</v>
      </c>
      <c r="AV110" s="81">
        <f t="shared" si="32"/>
        <v>100.7609628603818</v>
      </c>
      <c r="AW110" s="82">
        <f t="shared" si="33"/>
        <v>98.810541650029705</v>
      </c>
      <c r="AY110" s="86">
        <f t="shared" si="34"/>
        <v>4.2762430828799998</v>
      </c>
      <c r="AZ110" s="86">
        <f t="shared" si="35"/>
        <v>7.5368581641100789</v>
      </c>
      <c r="BA110" s="86">
        <f t="shared" si="36"/>
        <v>7.2985110253533501</v>
      </c>
      <c r="BB110" s="86">
        <f t="shared" si="37"/>
        <v>7.053261084627616</v>
      </c>
      <c r="BC110" s="86">
        <f t="shared" si="38"/>
        <v>6.9107116971445128</v>
      </c>
      <c r="BD110" s="82">
        <f t="shared" si="39"/>
        <v>6.7323356337605524</v>
      </c>
      <c r="BF110" s="81">
        <f t="shared" si="40"/>
        <v>6.9107116971445128</v>
      </c>
      <c r="BH110" s="87">
        <f t="shared" si="41"/>
        <v>8.0770765405444305</v>
      </c>
      <c r="BJ110" s="87">
        <f t="shared" si="42"/>
        <v>7.7795000364191091</v>
      </c>
      <c r="BK110" s="87">
        <f t="shared" si="43"/>
        <v>0.29757650412532116</v>
      </c>
      <c r="BL110" s="87">
        <f t="shared" si="44"/>
        <v>0</v>
      </c>
      <c r="BM110" s="87">
        <f t="shared" si="45"/>
        <v>0</v>
      </c>
    </row>
    <row r="111" spans="2:65">
      <c r="B111" s="73" t="str">
        <f>'3. Input NRUI '!B77</f>
        <v>OS2012 Fase 1</v>
      </c>
      <c r="C111" s="9"/>
      <c r="D111" s="73" t="str">
        <f>'3. Input NRUI '!D77</f>
        <v>Utiliteitsgebouwen (latere activeringen Q3-Q4 2016)</v>
      </c>
      <c r="E111" s="9"/>
      <c r="F111" s="80">
        <f>'3. Input NRUI '!F77</f>
        <v>-155.54331648000002</v>
      </c>
      <c r="G111" s="9"/>
      <c r="H111" s="79">
        <f>'3. Input NRUI '!H77</f>
        <v>42735</v>
      </c>
      <c r="I111" s="73">
        <f>'3. Input NRUI '!I77</f>
        <v>6</v>
      </c>
      <c r="J111" s="73" t="str">
        <f>'3. Input NRUI '!J77</f>
        <v>overgang MB</v>
      </c>
      <c r="K111" s="73" t="str">
        <f>'3. Input NRUI '!K77</f>
        <v>Nee</v>
      </c>
      <c r="L111" s="74">
        <f t="shared" si="8"/>
        <v>30</v>
      </c>
      <c r="N111" s="58">
        <f t="shared" si="9"/>
        <v>0.9631578947368421</v>
      </c>
      <c r="O111" s="58">
        <f t="shared" si="10"/>
        <v>3.6842105263157898E-2</v>
      </c>
      <c r="P111" s="58">
        <f t="shared" si="11"/>
        <v>0</v>
      </c>
      <c r="Q111" s="58">
        <f t="shared" si="12"/>
        <v>0</v>
      </c>
      <c r="S111" s="53">
        <f t="shared" si="13"/>
        <v>1</v>
      </c>
      <c r="T111" s="53">
        <f t="shared" si="13"/>
        <v>1.002</v>
      </c>
      <c r="U111" s="53">
        <f t="shared" si="13"/>
        <v>1.0160279999999999</v>
      </c>
      <c r="V111" s="53">
        <f t="shared" si="13"/>
        <v>1.028220336</v>
      </c>
      <c r="W111" s="53">
        <f t="shared" si="13"/>
        <v>1.0549540647360001</v>
      </c>
      <c r="X111" s="55">
        <f t="shared" si="13"/>
        <v>1.0760531460307201</v>
      </c>
      <c r="Z111" s="81">
        <f t="shared" si="14"/>
        <v>-1.5554331648000002</v>
      </c>
      <c r="AB111" s="81">
        <f t="shared" si="15"/>
        <v>-0.12961943040000001</v>
      </c>
      <c r="AC111" s="81">
        <f t="shared" si="16"/>
        <v>-1.5585440311296002</v>
      </c>
      <c r="AD111" s="81">
        <f t="shared" si="17"/>
        <v>-1.5803636475654144</v>
      </c>
      <c r="AE111" s="81">
        <f t="shared" si="18"/>
        <v>-1.5993280113361994</v>
      </c>
      <c r="AF111" s="81">
        <f t="shared" si="19"/>
        <v>-1.6409105396309409</v>
      </c>
      <c r="AG111" s="82">
        <f t="shared" si="20"/>
        <v>-1.6737287504235596</v>
      </c>
      <c r="AI111" s="81">
        <f t="shared" si="21"/>
        <v>-1.6409105396309409</v>
      </c>
      <c r="AK111" s="81">
        <f t="shared" si="22"/>
        <v>-0.43206476800000004</v>
      </c>
      <c r="AL111" s="81">
        <f t="shared" si="23"/>
        <v>-5.1951467704320002</v>
      </c>
      <c r="AM111" s="81">
        <f t="shared" si="24"/>
        <v>-5.2678788252180482</v>
      </c>
      <c r="AN111" s="81">
        <f t="shared" si="25"/>
        <v>-5.3310933711206649</v>
      </c>
      <c r="AO111" s="81">
        <f t="shared" si="26"/>
        <v>-5.4697017987698029</v>
      </c>
      <c r="AP111" s="82">
        <f t="shared" si="27"/>
        <v>-5.5790958347451989</v>
      </c>
      <c r="AR111" s="81">
        <f t="shared" si="28"/>
        <v>-155.11125171200001</v>
      </c>
      <c r="AS111" s="81">
        <f t="shared" si="29"/>
        <v>-150.22632744499202</v>
      </c>
      <c r="AT111" s="81">
        <f t="shared" si="30"/>
        <v>-147.06161720400385</v>
      </c>
      <c r="AU111" s="81">
        <f t="shared" si="31"/>
        <v>-143.49526323933125</v>
      </c>
      <c r="AV111" s="81">
        <f t="shared" si="32"/>
        <v>-141.75643828478408</v>
      </c>
      <c r="AW111" s="82">
        <f t="shared" si="33"/>
        <v>-139.01247121573456</v>
      </c>
      <c r="AY111" s="86">
        <f t="shared" si="34"/>
        <v>-6.0160698296320003</v>
      </c>
      <c r="AZ111" s="86">
        <f t="shared" si="35"/>
        <v>-10.603294558451712</v>
      </c>
      <c r="BA111" s="86">
        <f t="shared" si="36"/>
        <v>-10.26797381015418</v>
      </c>
      <c r="BB111" s="86">
        <f t="shared" si="37"/>
        <v>-9.9229417947792662</v>
      </c>
      <c r="BC111" s="86">
        <f t="shared" si="38"/>
        <v>-9.722394947313326</v>
      </c>
      <c r="BD111" s="82">
        <f t="shared" si="39"/>
        <v>-9.4714450287857659</v>
      </c>
      <c r="BF111" s="81">
        <f t="shared" si="40"/>
        <v>-9.722394947313326</v>
      </c>
      <c r="BH111" s="87">
        <f t="shared" si="41"/>
        <v>-11.363305486944267</v>
      </c>
      <c r="BJ111" s="87">
        <f t="shared" si="42"/>
        <v>-10.944657390056847</v>
      </c>
      <c r="BK111" s="87">
        <f t="shared" si="43"/>
        <v>-0.41864809688742038</v>
      </c>
      <c r="BL111" s="87">
        <f t="shared" si="44"/>
        <v>0</v>
      </c>
      <c r="BM111" s="87">
        <f t="shared" si="45"/>
        <v>0</v>
      </c>
    </row>
    <row r="112" spans="2:65">
      <c r="B112" s="73" t="str">
        <f>'3. Input NRUI '!B78</f>
        <v>OS 2012 Leiding Odiliapeel-Melick</v>
      </c>
      <c r="C112" s="9"/>
      <c r="D112" s="73" t="str">
        <f>'3. Input NRUI '!D78</f>
        <v>Hoofdtransportleiding (latere activeringen Q1-Q2 2016)</v>
      </c>
      <c r="E112" s="9"/>
      <c r="F112" s="80">
        <f>'3. Input NRUI '!F78</f>
        <v>125131.33234559999</v>
      </c>
      <c r="G112" s="9"/>
      <c r="H112" s="79">
        <f>'3. Input NRUI '!H78</f>
        <v>42552</v>
      </c>
      <c r="I112" s="73">
        <f>'3. Input NRUI '!I78</f>
        <v>21</v>
      </c>
      <c r="J112" s="73" t="str">
        <f>'3. Input NRUI '!J78</f>
        <v>overgang MB</v>
      </c>
      <c r="K112" s="73" t="str">
        <f>'3. Input NRUI '!K78</f>
        <v>Nee</v>
      </c>
      <c r="L112" s="74">
        <f t="shared" si="8"/>
        <v>55</v>
      </c>
      <c r="N112" s="58">
        <f t="shared" si="9"/>
        <v>0.9631578947368421</v>
      </c>
      <c r="O112" s="58">
        <f t="shared" si="10"/>
        <v>3.6842105263157898E-2</v>
      </c>
      <c r="P112" s="58">
        <f t="shared" si="11"/>
        <v>0</v>
      </c>
      <c r="Q112" s="58">
        <f t="shared" si="12"/>
        <v>0</v>
      </c>
      <c r="S112" s="53">
        <f t="shared" si="13"/>
        <v>1</v>
      </c>
      <c r="T112" s="53">
        <f t="shared" si="13"/>
        <v>1.002</v>
      </c>
      <c r="U112" s="53">
        <f t="shared" si="13"/>
        <v>1.0160279999999999</v>
      </c>
      <c r="V112" s="53">
        <f t="shared" si="13"/>
        <v>1.028220336</v>
      </c>
      <c r="W112" s="53">
        <f t="shared" si="13"/>
        <v>1.0549540647360001</v>
      </c>
      <c r="X112" s="55">
        <f t="shared" si="13"/>
        <v>1.0760531460307201</v>
      </c>
      <c r="Z112" s="81">
        <f t="shared" si="14"/>
        <v>1251.313323456</v>
      </c>
      <c r="AB112" s="81">
        <f t="shared" si="15"/>
        <v>625.65666172800002</v>
      </c>
      <c r="AC112" s="81">
        <f t="shared" si="16"/>
        <v>1253.815950102912</v>
      </c>
      <c r="AD112" s="81">
        <f t="shared" si="17"/>
        <v>1271.3693734043527</v>
      </c>
      <c r="AE112" s="81">
        <f t="shared" si="18"/>
        <v>1286.625805885205</v>
      </c>
      <c r="AF112" s="81">
        <f t="shared" si="19"/>
        <v>1320.0780768382203</v>
      </c>
      <c r="AG112" s="82">
        <f t="shared" si="20"/>
        <v>1346.4796383749849</v>
      </c>
      <c r="AI112" s="81">
        <f t="shared" si="21"/>
        <v>1320.0780768382203</v>
      </c>
      <c r="AK112" s="81">
        <f t="shared" si="22"/>
        <v>1137.5575667781818</v>
      </c>
      <c r="AL112" s="81">
        <f t="shared" si="23"/>
        <v>2279.6653638234761</v>
      </c>
      <c r="AM112" s="81">
        <f t="shared" si="24"/>
        <v>2311.5806789170047</v>
      </c>
      <c r="AN112" s="81">
        <f t="shared" si="25"/>
        <v>2339.3196470640091</v>
      </c>
      <c r="AO112" s="81">
        <f t="shared" si="26"/>
        <v>2400.1419578876735</v>
      </c>
      <c r="AP112" s="82">
        <f t="shared" si="27"/>
        <v>2448.1447970454269</v>
      </c>
      <c r="AR112" s="81">
        <f t="shared" si="28"/>
        <v>123993.77477882181</v>
      </c>
      <c r="AS112" s="81">
        <f t="shared" si="29"/>
        <v>121962.09696455598</v>
      </c>
      <c r="AT112" s="81">
        <f t="shared" si="30"/>
        <v>121357.98564314276</v>
      </c>
      <c r="AU112" s="81">
        <f t="shared" si="31"/>
        <v>120474.96182379646</v>
      </c>
      <c r="AV112" s="81">
        <f t="shared" si="32"/>
        <v>121207.16887332751</v>
      </c>
      <c r="AW112" s="82">
        <f t="shared" si="33"/>
        <v>121183.16745374863</v>
      </c>
      <c r="AY112" s="86">
        <f t="shared" si="34"/>
        <v>5601.3334588157668</v>
      </c>
      <c r="AZ112" s="86">
        <f t="shared" si="35"/>
        <v>6670.3008545474913</v>
      </c>
      <c r="BA112" s="86">
        <f t="shared" si="36"/>
        <v>6437.7521907838591</v>
      </c>
      <c r="BB112" s="86">
        <f t="shared" si="37"/>
        <v>6194.5184254254964</v>
      </c>
      <c r="BC112" s="86">
        <f t="shared" si="38"/>
        <v>6036.3570240874988</v>
      </c>
      <c r="BD112" s="82">
        <f t="shared" si="39"/>
        <v>5841.2734857503883</v>
      </c>
      <c r="BF112" s="81">
        <f t="shared" si="40"/>
        <v>6036.3570240874988</v>
      </c>
      <c r="BH112" s="87">
        <f t="shared" si="41"/>
        <v>7356.4351009257189</v>
      </c>
      <c r="BJ112" s="87">
        <f t="shared" si="42"/>
        <v>7085.4085445758237</v>
      </c>
      <c r="BK112" s="87">
        <f t="shared" si="43"/>
        <v>271.02655634989492</v>
      </c>
      <c r="BL112" s="87">
        <f t="shared" si="44"/>
        <v>0</v>
      </c>
      <c r="BM112" s="87">
        <f t="shared" si="45"/>
        <v>0</v>
      </c>
    </row>
    <row r="113" spans="2:65">
      <c r="B113" s="73" t="str">
        <f>'3. Input NRUI '!B79</f>
        <v>OS 2012 Leiding Odiliapeel-Melick</v>
      </c>
      <c r="C113" s="9"/>
      <c r="D113" s="73" t="str">
        <f>'3. Input NRUI '!D79</f>
        <v>Hoofdtransportleiding (latere activeringen Q3-Q4 2016)</v>
      </c>
      <c r="E113" s="9"/>
      <c r="F113" s="80">
        <f>'3. Input NRUI '!F79</f>
        <v>51310.42783488</v>
      </c>
      <c r="G113" s="9"/>
      <c r="H113" s="79">
        <f>'3. Input NRUI '!H79</f>
        <v>42735</v>
      </c>
      <c r="I113" s="73">
        <f>'3. Input NRUI '!I79</f>
        <v>21</v>
      </c>
      <c r="J113" s="73" t="str">
        <f>'3. Input NRUI '!J79</f>
        <v>overgang MB</v>
      </c>
      <c r="K113" s="73" t="str">
        <f>'3. Input NRUI '!K79</f>
        <v>Nee</v>
      </c>
      <c r="L113" s="74">
        <f t="shared" si="8"/>
        <v>55</v>
      </c>
      <c r="N113" s="58">
        <f t="shared" si="9"/>
        <v>0.9631578947368421</v>
      </c>
      <c r="O113" s="58">
        <f t="shared" si="10"/>
        <v>3.6842105263157898E-2</v>
      </c>
      <c r="P113" s="58">
        <f t="shared" si="11"/>
        <v>0</v>
      </c>
      <c r="Q113" s="58">
        <f t="shared" si="12"/>
        <v>0</v>
      </c>
      <c r="S113" s="53">
        <f t="shared" si="13"/>
        <v>1</v>
      </c>
      <c r="T113" s="53">
        <f t="shared" si="13"/>
        <v>1.002</v>
      </c>
      <c r="U113" s="53">
        <f t="shared" si="13"/>
        <v>1.0160279999999999</v>
      </c>
      <c r="V113" s="53">
        <f t="shared" si="13"/>
        <v>1.028220336</v>
      </c>
      <c r="W113" s="53">
        <f t="shared" si="13"/>
        <v>1.0549540647360001</v>
      </c>
      <c r="X113" s="55">
        <f t="shared" si="13"/>
        <v>1.0760531460307201</v>
      </c>
      <c r="Z113" s="81">
        <f t="shared" si="14"/>
        <v>513.10427834879999</v>
      </c>
      <c r="AB113" s="81">
        <f t="shared" si="15"/>
        <v>42.758689862399997</v>
      </c>
      <c r="AC113" s="81">
        <f t="shared" si="16"/>
        <v>514.13048690549761</v>
      </c>
      <c r="AD113" s="81">
        <f t="shared" si="17"/>
        <v>521.32831372217447</v>
      </c>
      <c r="AE113" s="81">
        <f t="shared" si="18"/>
        <v>527.58425348684068</v>
      </c>
      <c r="AF113" s="81">
        <f t="shared" si="19"/>
        <v>541.30144407749856</v>
      </c>
      <c r="AG113" s="82">
        <f t="shared" si="20"/>
        <v>552.12747295904853</v>
      </c>
      <c r="AI113" s="81">
        <f t="shared" si="21"/>
        <v>541.30144407749856</v>
      </c>
      <c r="AK113" s="81">
        <f t="shared" si="22"/>
        <v>77.743072477090905</v>
      </c>
      <c r="AL113" s="81">
        <f t="shared" si="23"/>
        <v>934.7827034645411</v>
      </c>
      <c r="AM113" s="81">
        <f t="shared" si="24"/>
        <v>947.86966131304462</v>
      </c>
      <c r="AN113" s="81">
        <f t="shared" si="25"/>
        <v>959.24409724880115</v>
      </c>
      <c r="AO113" s="81">
        <f t="shared" si="26"/>
        <v>984.18444377727008</v>
      </c>
      <c r="AP113" s="82">
        <f t="shared" si="27"/>
        <v>1003.8681326528156</v>
      </c>
      <c r="AR113" s="81">
        <f t="shared" si="28"/>
        <v>51232.684762402911</v>
      </c>
      <c r="AS113" s="81">
        <f t="shared" si="29"/>
        <v>50400.367428463178</v>
      </c>
      <c r="AT113" s="81">
        <f t="shared" si="30"/>
        <v>50158.10291114862</v>
      </c>
      <c r="AU113" s="81">
        <f t="shared" si="31"/>
        <v>49800.756048833602</v>
      </c>
      <c r="AV113" s="81">
        <f t="shared" si="32"/>
        <v>50111.391262326011</v>
      </c>
      <c r="AW113" s="82">
        <f t="shared" si="33"/>
        <v>50109.750954919713</v>
      </c>
      <c r="AY113" s="86">
        <f t="shared" si="34"/>
        <v>1922.1197239235955</v>
      </c>
      <c r="AZ113" s="86">
        <f t="shared" si="35"/>
        <v>2749.1959308892156</v>
      </c>
      <c r="BA113" s="86">
        <f t="shared" si="36"/>
        <v>2653.2451602920978</v>
      </c>
      <c r="BB113" s="86">
        <f t="shared" si="37"/>
        <v>2552.8682908114765</v>
      </c>
      <c r="BC113" s="86">
        <f t="shared" si="38"/>
        <v>2487.5261816470502</v>
      </c>
      <c r="BD113" s="82">
        <f t="shared" si="39"/>
        <v>2406.9411593905675</v>
      </c>
      <c r="BF113" s="81">
        <f t="shared" si="40"/>
        <v>2487.5261816470502</v>
      </c>
      <c r="BH113" s="87">
        <f t="shared" si="41"/>
        <v>3028.8276257245489</v>
      </c>
      <c r="BJ113" s="87">
        <f t="shared" si="42"/>
        <v>2917.2392395136444</v>
      </c>
      <c r="BK113" s="87">
        <f t="shared" si="43"/>
        <v>111.58838621090445</v>
      </c>
      <c r="BL113" s="87">
        <f t="shared" si="44"/>
        <v>0</v>
      </c>
      <c r="BM113" s="87">
        <f t="shared" si="45"/>
        <v>0</v>
      </c>
    </row>
    <row r="114" spans="2:65">
      <c r="B114" s="73" t="str">
        <f>'3. Input NRUI '!B80</f>
        <v>OS 2012 Leiding Odiliapeel-Melick</v>
      </c>
      <c r="C114" s="9"/>
      <c r="D114" s="73" t="str">
        <f>'3. Input NRUI '!D80</f>
        <v>Hoofdtransportleiding (latere activeringen Q1-Q2 2017)</v>
      </c>
      <c r="E114" s="9"/>
      <c r="F114" s="80">
        <f>'3. Input NRUI '!F80</f>
        <v>66784.591720000011</v>
      </c>
      <c r="G114" s="9"/>
      <c r="H114" s="79">
        <f>'3. Input NRUI '!H80</f>
        <v>42917</v>
      </c>
      <c r="I114" s="73">
        <f>'3. Input NRUI '!I80</f>
        <v>21</v>
      </c>
      <c r="J114" s="73" t="str">
        <f>'3. Input NRUI '!J80</f>
        <v>overgang MB</v>
      </c>
      <c r="K114" s="73" t="str">
        <f>'3. Input NRUI '!K80</f>
        <v>Nee</v>
      </c>
      <c r="L114" s="74">
        <f t="shared" si="8"/>
        <v>55</v>
      </c>
      <c r="N114" s="58">
        <f t="shared" si="9"/>
        <v>0.9631578947368421</v>
      </c>
      <c r="O114" s="58">
        <f t="shared" si="10"/>
        <v>3.6842105263157898E-2</v>
      </c>
      <c r="P114" s="58">
        <f t="shared" si="11"/>
        <v>0</v>
      </c>
      <c r="Q114" s="58">
        <f t="shared" si="12"/>
        <v>0</v>
      </c>
      <c r="S114" s="53">
        <f t="shared" si="13"/>
        <v>0</v>
      </c>
      <c r="T114" s="53">
        <f t="shared" si="13"/>
        <v>1</v>
      </c>
      <c r="U114" s="53">
        <f t="shared" si="13"/>
        <v>1.014</v>
      </c>
      <c r="V114" s="53">
        <f t="shared" si="13"/>
        <v>1.026168</v>
      </c>
      <c r="W114" s="53">
        <f t="shared" si="13"/>
        <v>1.052848368</v>
      </c>
      <c r="X114" s="55">
        <f t="shared" si="13"/>
        <v>1.0739053353600001</v>
      </c>
      <c r="Z114" s="81">
        <f t="shared" si="14"/>
        <v>667.84591720000014</v>
      </c>
      <c r="AB114" s="81">
        <f t="shared" si="15"/>
        <v>0</v>
      </c>
      <c r="AC114" s="81">
        <f t="shared" si="16"/>
        <v>333.92295860000007</v>
      </c>
      <c r="AD114" s="81">
        <f t="shared" si="17"/>
        <v>677.19576004080011</v>
      </c>
      <c r="AE114" s="81">
        <f t="shared" si="18"/>
        <v>685.32210916128975</v>
      </c>
      <c r="AF114" s="81">
        <f t="shared" si="19"/>
        <v>703.14048399948331</v>
      </c>
      <c r="AG114" s="82">
        <f t="shared" si="20"/>
        <v>717.20329367947306</v>
      </c>
      <c r="AI114" s="81">
        <f t="shared" si="21"/>
        <v>703.14048399948331</v>
      </c>
      <c r="AK114" s="81">
        <f t="shared" si="22"/>
        <v>0</v>
      </c>
      <c r="AL114" s="81">
        <f t="shared" si="23"/>
        <v>607.13265200000012</v>
      </c>
      <c r="AM114" s="81">
        <f t="shared" si="24"/>
        <v>1231.2650182560003</v>
      </c>
      <c r="AN114" s="81">
        <f t="shared" si="25"/>
        <v>1246.0401984750722</v>
      </c>
      <c r="AO114" s="81">
        <f t="shared" si="26"/>
        <v>1278.4372436354242</v>
      </c>
      <c r="AP114" s="82">
        <f t="shared" si="27"/>
        <v>1304.0059885081328</v>
      </c>
      <c r="AR114" s="81">
        <f t="shared" si="28"/>
        <v>0</v>
      </c>
      <c r="AS114" s="81">
        <f t="shared" si="29"/>
        <v>66177.459068000011</v>
      </c>
      <c r="AT114" s="81">
        <f t="shared" si="30"/>
        <v>65872.678476696005</v>
      </c>
      <c r="AU114" s="81">
        <f t="shared" si="31"/>
        <v>65417.110419941288</v>
      </c>
      <c r="AV114" s="81">
        <f t="shared" si="32"/>
        <v>65839.518047224352</v>
      </c>
      <c r="AW114" s="82">
        <f t="shared" si="33"/>
        <v>65852.302419660715</v>
      </c>
      <c r="AY114" s="86">
        <f t="shared" si="34"/>
        <v>0</v>
      </c>
      <c r="AZ114" s="86">
        <f t="shared" si="35"/>
        <v>2989.5211784480002</v>
      </c>
      <c r="BA114" s="86">
        <f t="shared" si="36"/>
        <v>3470.9360864636647</v>
      </c>
      <c r="BB114" s="86">
        <f t="shared" si="37"/>
        <v>3339.3877319131934</v>
      </c>
      <c r="BC114" s="86">
        <f t="shared" si="38"/>
        <v>3253.6227850521545</v>
      </c>
      <c r="BD114" s="82">
        <f t="shared" si="39"/>
        <v>3147.8704562586327</v>
      </c>
      <c r="BF114" s="81">
        <f t="shared" si="40"/>
        <v>3253.6227850521545</v>
      </c>
      <c r="BH114" s="87">
        <f t="shared" si="41"/>
        <v>3956.763269051638</v>
      </c>
      <c r="BJ114" s="87">
        <f t="shared" si="42"/>
        <v>3810.9877801918406</v>
      </c>
      <c r="BK114" s="87">
        <f t="shared" si="43"/>
        <v>145.77548885979721</v>
      </c>
      <c r="BL114" s="87">
        <f t="shared" si="44"/>
        <v>0</v>
      </c>
      <c r="BM114" s="87">
        <f t="shared" si="45"/>
        <v>0</v>
      </c>
    </row>
    <row r="115" spans="2:65">
      <c r="B115" s="73" t="str">
        <f>'3. Input NRUI '!B81</f>
        <v>OS 2012 Leiding Odiliapeel-Melick</v>
      </c>
      <c r="C115" s="9"/>
      <c r="D115" s="73" t="str">
        <f>'3. Input NRUI '!D81</f>
        <v>Hoofdtransportleiding (latere activeringen Q3-Q4 2017)</v>
      </c>
      <c r="E115" s="9"/>
      <c r="F115" s="80">
        <f>'3. Input NRUI '!F81</f>
        <v>67729.490059999996</v>
      </c>
      <c r="G115" s="9"/>
      <c r="H115" s="79">
        <f>'3. Input NRUI '!H81</f>
        <v>43100</v>
      </c>
      <c r="I115" s="73">
        <f>'3. Input NRUI '!I81</f>
        <v>21</v>
      </c>
      <c r="J115" s="73" t="str">
        <f>'3. Input NRUI '!J81</f>
        <v>overgang MB</v>
      </c>
      <c r="K115" s="73" t="str">
        <f>'3. Input NRUI '!K81</f>
        <v>Nee</v>
      </c>
      <c r="L115" s="74">
        <f t="shared" si="8"/>
        <v>55</v>
      </c>
      <c r="N115" s="58">
        <f t="shared" si="9"/>
        <v>0.9631578947368421</v>
      </c>
      <c r="O115" s="58">
        <f t="shared" si="10"/>
        <v>3.6842105263157898E-2</v>
      </c>
      <c r="P115" s="58">
        <f t="shared" si="11"/>
        <v>0</v>
      </c>
      <c r="Q115" s="58">
        <f t="shared" si="12"/>
        <v>0</v>
      </c>
      <c r="S115" s="53">
        <f t="shared" si="13"/>
        <v>0</v>
      </c>
      <c r="T115" s="53">
        <f t="shared" si="13"/>
        <v>1</v>
      </c>
      <c r="U115" s="53">
        <f t="shared" si="13"/>
        <v>1.014</v>
      </c>
      <c r="V115" s="53">
        <f t="shared" si="13"/>
        <v>1.026168</v>
      </c>
      <c r="W115" s="53">
        <f t="shared" si="13"/>
        <v>1.052848368</v>
      </c>
      <c r="X115" s="55">
        <f t="shared" si="13"/>
        <v>1.0739053353600001</v>
      </c>
      <c r="Z115" s="81">
        <f t="shared" si="14"/>
        <v>677.29490060000001</v>
      </c>
      <c r="AB115" s="81">
        <f t="shared" si="15"/>
        <v>0</v>
      </c>
      <c r="AC115" s="81">
        <f t="shared" si="16"/>
        <v>56.441241716666667</v>
      </c>
      <c r="AD115" s="81">
        <f t="shared" si="17"/>
        <v>686.77702920839999</v>
      </c>
      <c r="AE115" s="81">
        <f t="shared" si="18"/>
        <v>695.0183535589008</v>
      </c>
      <c r="AF115" s="81">
        <f t="shared" si="19"/>
        <v>713.08883075143228</v>
      </c>
      <c r="AG115" s="82">
        <f t="shared" si="20"/>
        <v>727.35060736646096</v>
      </c>
      <c r="AI115" s="81">
        <f t="shared" si="21"/>
        <v>713.08883075143228</v>
      </c>
      <c r="AK115" s="81">
        <f t="shared" si="22"/>
        <v>0</v>
      </c>
      <c r="AL115" s="81">
        <f t="shared" si="23"/>
        <v>102.62043948484848</v>
      </c>
      <c r="AM115" s="81">
        <f t="shared" si="24"/>
        <v>1248.6855076516363</v>
      </c>
      <c r="AN115" s="81">
        <f t="shared" si="25"/>
        <v>1263.6697337434559</v>
      </c>
      <c r="AO115" s="81">
        <f t="shared" si="26"/>
        <v>1296.5251468207857</v>
      </c>
      <c r="AP115" s="82">
        <f t="shared" si="27"/>
        <v>1322.4556497572016</v>
      </c>
      <c r="AR115" s="81">
        <f t="shared" si="28"/>
        <v>0</v>
      </c>
      <c r="AS115" s="81">
        <f t="shared" si="29"/>
        <v>67626.86962051515</v>
      </c>
      <c r="AT115" s="81">
        <f t="shared" si="30"/>
        <v>67324.960287550726</v>
      </c>
      <c r="AU115" s="81">
        <f t="shared" si="31"/>
        <v>66869.190077257881</v>
      </c>
      <c r="AV115" s="81">
        <f t="shared" si="32"/>
        <v>67311.263872445808</v>
      </c>
      <c r="AW115" s="82">
        <f t="shared" si="33"/>
        <v>67335.033500137521</v>
      </c>
      <c r="AY115" s="86">
        <f t="shared" si="34"/>
        <v>0</v>
      </c>
      <c r="AZ115" s="86">
        <f t="shared" si="35"/>
        <v>2537.1877458233939</v>
      </c>
      <c r="BA115" s="86">
        <f t="shared" si="36"/>
        <v>3537.734157428361</v>
      </c>
      <c r="BB115" s="86">
        <f t="shared" si="37"/>
        <v>3403.4838162157084</v>
      </c>
      <c r="BC115" s="86">
        <f t="shared" si="38"/>
        <v>3315.8630629941599</v>
      </c>
      <c r="BD115" s="82">
        <f t="shared" si="39"/>
        <v>3207.8365877610522</v>
      </c>
      <c r="BF115" s="81">
        <f t="shared" si="40"/>
        <v>3315.8630629941599</v>
      </c>
      <c r="BH115" s="87">
        <f t="shared" si="41"/>
        <v>4028.9518937455923</v>
      </c>
      <c r="BJ115" s="87">
        <f t="shared" si="42"/>
        <v>3880.5168239760178</v>
      </c>
      <c r="BK115" s="87">
        <f t="shared" si="43"/>
        <v>148.43506976957445</v>
      </c>
      <c r="BL115" s="87">
        <f t="shared" si="44"/>
        <v>0</v>
      </c>
      <c r="BM115" s="87">
        <f t="shared" si="45"/>
        <v>0</v>
      </c>
    </row>
    <row r="116" spans="2:65">
      <c r="B116" s="73" t="str">
        <f>'3. Input NRUI '!B82</f>
        <v>Capaciteitsvergroting O-W CS Grijpskerk</v>
      </c>
      <c r="C116" s="9"/>
      <c r="D116" s="73" t="str">
        <f>'3. Input NRUI '!D82</f>
        <v>Compressorstations (latere activeringen Q1-Q2 2016)</v>
      </c>
      <c r="E116" s="9"/>
      <c r="F116" s="80">
        <f>'3. Input NRUI '!F82</f>
        <v>23894.229815040002</v>
      </c>
      <c r="G116" s="9"/>
      <c r="H116" s="79">
        <f>'3. Input NRUI '!H82</f>
        <v>42552</v>
      </c>
      <c r="I116" s="73">
        <f>'3. Input NRUI '!I82</f>
        <v>15.1</v>
      </c>
      <c r="J116" s="73" t="str">
        <f>'3. Input NRUI '!J82</f>
        <v>overgang MB</v>
      </c>
      <c r="K116" s="73" t="str">
        <f>'3. Input NRUI '!K82</f>
        <v>Nee</v>
      </c>
      <c r="L116" s="74">
        <f t="shared" si="8"/>
        <v>30</v>
      </c>
      <c r="N116" s="58">
        <f t="shared" si="9"/>
        <v>0.9631578947368421</v>
      </c>
      <c r="O116" s="58">
        <f t="shared" si="10"/>
        <v>3.6842105263157898E-2</v>
      </c>
      <c r="P116" s="58">
        <f t="shared" si="11"/>
        <v>0</v>
      </c>
      <c r="Q116" s="58">
        <f t="shared" si="12"/>
        <v>0</v>
      </c>
      <c r="S116" s="53">
        <f t="shared" si="13"/>
        <v>1</v>
      </c>
      <c r="T116" s="53">
        <f t="shared" si="13"/>
        <v>1.002</v>
      </c>
      <c r="U116" s="53">
        <f t="shared" si="13"/>
        <v>1.0160279999999999</v>
      </c>
      <c r="V116" s="53">
        <f t="shared" si="13"/>
        <v>1.028220336</v>
      </c>
      <c r="W116" s="53">
        <f t="shared" si="13"/>
        <v>1.0549540647360001</v>
      </c>
      <c r="X116" s="55">
        <f t="shared" si="13"/>
        <v>1.0760531460307201</v>
      </c>
      <c r="Z116" s="81">
        <f t="shared" si="14"/>
        <v>238.94229815040003</v>
      </c>
      <c r="AB116" s="81">
        <f t="shared" si="15"/>
        <v>119.47114907520002</v>
      </c>
      <c r="AC116" s="81">
        <f t="shared" si="16"/>
        <v>239.42018274670085</v>
      </c>
      <c r="AD116" s="81">
        <f t="shared" si="17"/>
        <v>242.77206530515463</v>
      </c>
      <c r="AE116" s="81">
        <f t="shared" si="18"/>
        <v>245.6853300888165</v>
      </c>
      <c r="AF116" s="81">
        <f t="shared" si="19"/>
        <v>252.07314867112575</v>
      </c>
      <c r="AG116" s="82">
        <f t="shared" si="20"/>
        <v>257.11461164454829</v>
      </c>
      <c r="AI116" s="81">
        <f t="shared" si="21"/>
        <v>252.07314867112575</v>
      </c>
      <c r="AK116" s="81">
        <f t="shared" si="22"/>
        <v>398.23716358400003</v>
      </c>
      <c r="AL116" s="81">
        <f t="shared" si="23"/>
        <v>798.06727582233611</v>
      </c>
      <c r="AM116" s="81">
        <f t="shared" si="24"/>
        <v>809.24021768384875</v>
      </c>
      <c r="AN116" s="81">
        <f t="shared" si="25"/>
        <v>818.95110029605496</v>
      </c>
      <c r="AO116" s="81">
        <f t="shared" si="26"/>
        <v>840.24382890375239</v>
      </c>
      <c r="AP116" s="82">
        <f t="shared" si="27"/>
        <v>857.04870548182748</v>
      </c>
      <c r="AR116" s="81">
        <f t="shared" si="28"/>
        <v>23495.992651456003</v>
      </c>
      <c r="AS116" s="81">
        <f t="shared" si="29"/>
        <v>22744.917360936579</v>
      </c>
      <c r="AT116" s="81">
        <f t="shared" si="30"/>
        <v>22254.105986305844</v>
      </c>
      <c r="AU116" s="81">
        <f t="shared" si="31"/>
        <v>21702.204157845459</v>
      </c>
      <c r="AV116" s="81">
        <f t="shared" si="32"/>
        <v>21426.217637045687</v>
      </c>
      <c r="AW116" s="82">
        <f t="shared" si="33"/>
        <v>20997.693284304776</v>
      </c>
      <c r="AY116" s="86">
        <f t="shared" si="34"/>
        <v>1244.0928990364162</v>
      </c>
      <c r="AZ116" s="86">
        <f t="shared" si="35"/>
        <v>1616.8843008160529</v>
      </c>
      <c r="BA116" s="86">
        <f t="shared" si="36"/>
        <v>1565.8798212182473</v>
      </c>
      <c r="BB116" s="86">
        <f t="shared" si="37"/>
        <v>1513.4216333471097</v>
      </c>
      <c r="BC116" s="86">
        <f t="shared" si="38"/>
        <v>1483.0303580151231</v>
      </c>
      <c r="BD116" s="82">
        <f t="shared" si="39"/>
        <v>1444.9841174423614</v>
      </c>
      <c r="BF116" s="81">
        <f t="shared" si="40"/>
        <v>1483.0303580151231</v>
      </c>
      <c r="BH116" s="87">
        <f t="shared" si="41"/>
        <v>1735.1035066862487</v>
      </c>
      <c r="BJ116" s="87">
        <f t="shared" si="42"/>
        <v>1671.1786406504395</v>
      </c>
      <c r="BK116" s="87">
        <f t="shared" si="43"/>
        <v>63.924866035809167</v>
      </c>
      <c r="BL116" s="87">
        <f t="shared" si="44"/>
        <v>0</v>
      </c>
      <c r="BM116" s="87">
        <f t="shared" si="45"/>
        <v>0</v>
      </c>
    </row>
    <row r="117" spans="2:65">
      <c r="B117" s="73" t="str">
        <f>'3. Input NRUI '!B83</f>
        <v>Capaciteitsvergroting O-W CS Grijpskerk</v>
      </c>
      <c r="C117" s="9"/>
      <c r="D117" s="73" t="str">
        <f>'3. Input NRUI '!D83</f>
        <v>Compressorstations (latere activeringen Q3-Q4 2016)</v>
      </c>
      <c r="E117" s="9"/>
      <c r="F117" s="80">
        <f>'3. Input NRUI '!F83</f>
        <v>32579.459623679999</v>
      </c>
      <c r="G117" s="9"/>
      <c r="H117" s="79">
        <f>'3. Input NRUI '!H83</f>
        <v>42735</v>
      </c>
      <c r="I117" s="73">
        <f>'3. Input NRUI '!I83</f>
        <v>15.1</v>
      </c>
      <c r="J117" s="73" t="str">
        <f>'3. Input NRUI '!J83</f>
        <v>overgang MB</v>
      </c>
      <c r="K117" s="73" t="str">
        <f>'3. Input NRUI '!K83</f>
        <v>Nee</v>
      </c>
      <c r="L117" s="74">
        <f t="shared" si="8"/>
        <v>30</v>
      </c>
      <c r="N117" s="58">
        <f t="shared" si="9"/>
        <v>0.9631578947368421</v>
      </c>
      <c r="O117" s="58">
        <f t="shared" si="10"/>
        <v>3.6842105263157898E-2</v>
      </c>
      <c r="P117" s="58">
        <f t="shared" si="11"/>
        <v>0</v>
      </c>
      <c r="Q117" s="58">
        <f t="shared" si="12"/>
        <v>0</v>
      </c>
      <c r="S117" s="53">
        <f t="shared" si="13"/>
        <v>1</v>
      </c>
      <c r="T117" s="53">
        <f t="shared" si="13"/>
        <v>1.002</v>
      </c>
      <c r="U117" s="53">
        <f t="shared" si="13"/>
        <v>1.0160279999999999</v>
      </c>
      <c r="V117" s="53">
        <f t="shared" si="13"/>
        <v>1.028220336</v>
      </c>
      <c r="W117" s="53">
        <f t="shared" si="13"/>
        <v>1.0549540647360001</v>
      </c>
      <c r="X117" s="55">
        <f t="shared" si="13"/>
        <v>1.0760531460307201</v>
      </c>
      <c r="Z117" s="81">
        <f t="shared" si="14"/>
        <v>325.79459623679998</v>
      </c>
      <c r="AB117" s="81">
        <f t="shared" si="15"/>
        <v>27.149549686399997</v>
      </c>
      <c r="AC117" s="81">
        <f t="shared" si="16"/>
        <v>326.44618542927356</v>
      </c>
      <c r="AD117" s="81">
        <f t="shared" si="17"/>
        <v>331.01643202528339</v>
      </c>
      <c r="AE117" s="81">
        <f t="shared" si="18"/>
        <v>334.9886292095868</v>
      </c>
      <c r="AF117" s="81">
        <f t="shared" si="19"/>
        <v>343.69833356903609</v>
      </c>
      <c r="AG117" s="82">
        <f t="shared" si="20"/>
        <v>350.57230024041684</v>
      </c>
      <c r="AI117" s="81">
        <f t="shared" si="21"/>
        <v>343.69833356903609</v>
      </c>
      <c r="AK117" s="81">
        <f t="shared" si="22"/>
        <v>90.498498954666672</v>
      </c>
      <c r="AL117" s="81">
        <f t="shared" si="23"/>
        <v>1088.153951430912</v>
      </c>
      <c r="AM117" s="81">
        <f t="shared" si="24"/>
        <v>1103.3881067509449</v>
      </c>
      <c r="AN117" s="81">
        <f t="shared" si="25"/>
        <v>1116.6287640319561</v>
      </c>
      <c r="AO117" s="81">
        <f t="shared" si="26"/>
        <v>1145.6611118967871</v>
      </c>
      <c r="AP117" s="82">
        <f t="shared" si="27"/>
        <v>1168.5743341347229</v>
      </c>
      <c r="AR117" s="81">
        <f t="shared" si="28"/>
        <v>32488.961124725331</v>
      </c>
      <c r="AS117" s="81">
        <f t="shared" si="29"/>
        <v>31465.78509554387</v>
      </c>
      <c r="AT117" s="81">
        <f t="shared" si="30"/>
        <v>30802.917980130536</v>
      </c>
      <c r="AU117" s="81">
        <f t="shared" si="31"/>
        <v>30055.924231860146</v>
      </c>
      <c r="AV117" s="81">
        <f t="shared" si="32"/>
        <v>29691.717149991724</v>
      </c>
      <c r="AW117" s="82">
        <f t="shared" si="33"/>
        <v>29116.977158856836</v>
      </c>
      <c r="AY117" s="86">
        <f t="shared" si="34"/>
        <v>1260.1010994447786</v>
      </c>
      <c r="AZ117" s="86">
        <f t="shared" si="35"/>
        <v>2220.9222148704912</v>
      </c>
      <c r="BA117" s="86">
        <f t="shared" si="36"/>
        <v>2150.6873180753832</v>
      </c>
      <c r="BB117" s="86">
        <f t="shared" si="37"/>
        <v>2078.4183394514807</v>
      </c>
      <c r="BC117" s="86">
        <f t="shared" si="38"/>
        <v>2036.4126263965388</v>
      </c>
      <c r="BD117" s="82">
        <f t="shared" si="39"/>
        <v>1983.8496945827144</v>
      </c>
      <c r="BF117" s="81">
        <f t="shared" si="40"/>
        <v>2036.4126263965388</v>
      </c>
      <c r="BH117" s="87">
        <f t="shared" si="41"/>
        <v>2380.1109599655747</v>
      </c>
      <c r="BJ117" s="87">
        <f t="shared" si="42"/>
        <v>2292.422661440527</v>
      </c>
      <c r="BK117" s="87">
        <f t="shared" si="43"/>
        <v>87.6882985250475</v>
      </c>
      <c r="BL117" s="87">
        <f t="shared" si="44"/>
        <v>0</v>
      </c>
      <c r="BM117" s="87">
        <f t="shared" si="45"/>
        <v>0</v>
      </c>
    </row>
    <row r="118" spans="2:65">
      <c r="B118" s="73" t="str">
        <f>'3. Input NRUI '!B84</f>
        <v>Capaciteitsvergroting O-W</v>
      </c>
      <c r="C118" s="9"/>
      <c r="D118" s="73" t="str">
        <f>'3. Input NRUI '!D84</f>
        <v>Compressorstations (latere activeringen Q1-Q2 2016)</v>
      </c>
      <c r="E118" s="9"/>
      <c r="F118" s="80">
        <f>'3. Input NRUI '!F84</f>
        <v>1118.489272266683</v>
      </c>
      <c r="G118" s="9"/>
      <c r="H118" s="79">
        <f>'3. Input NRUI '!H84</f>
        <v>42552</v>
      </c>
      <c r="I118" s="73">
        <f>'3. Input NRUI '!I84</f>
        <v>15.1</v>
      </c>
      <c r="J118" s="73" t="str">
        <f>'3. Input NRUI '!J84</f>
        <v>overgang MB</v>
      </c>
      <c r="K118" s="73" t="str">
        <f>'3. Input NRUI '!K84</f>
        <v>Nee</v>
      </c>
      <c r="L118" s="74">
        <f t="shared" si="8"/>
        <v>30</v>
      </c>
      <c r="N118" s="58">
        <f t="shared" si="9"/>
        <v>0.9631578947368421</v>
      </c>
      <c r="O118" s="58">
        <f t="shared" si="10"/>
        <v>3.6842105263157898E-2</v>
      </c>
      <c r="P118" s="58">
        <f t="shared" si="11"/>
        <v>0</v>
      </c>
      <c r="Q118" s="58">
        <f t="shared" si="12"/>
        <v>0</v>
      </c>
      <c r="S118" s="53">
        <f t="shared" si="13"/>
        <v>1</v>
      </c>
      <c r="T118" s="53">
        <f t="shared" si="13"/>
        <v>1.002</v>
      </c>
      <c r="U118" s="53">
        <f t="shared" si="13"/>
        <v>1.0160279999999999</v>
      </c>
      <c r="V118" s="53">
        <f t="shared" si="13"/>
        <v>1.028220336</v>
      </c>
      <c r="W118" s="53">
        <f t="shared" si="13"/>
        <v>1.0549540647360001</v>
      </c>
      <c r="X118" s="55">
        <f t="shared" si="13"/>
        <v>1.0760531460307201</v>
      </c>
      <c r="Z118" s="81">
        <f t="shared" si="14"/>
        <v>11.184892722666829</v>
      </c>
      <c r="AB118" s="81">
        <f t="shared" si="15"/>
        <v>5.5924463613334146</v>
      </c>
      <c r="AC118" s="81">
        <f t="shared" si="16"/>
        <v>11.207262508112162</v>
      </c>
      <c r="AD118" s="81">
        <f t="shared" si="17"/>
        <v>11.364164183225732</v>
      </c>
      <c r="AE118" s="81">
        <f t="shared" si="18"/>
        <v>11.500534153424441</v>
      </c>
      <c r="AF118" s="81">
        <f t="shared" si="19"/>
        <v>11.799548041413479</v>
      </c>
      <c r="AG118" s="82">
        <f t="shared" si="20"/>
        <v>12.035539002241748</v>
      </c>
      <c r="AI118" s="81">
        <f t="shared" si="21"/>
        <v>11.799548041413479</v>
      </c>
      <c r="AK118" s="81">
        <f t="shared" si="22"/>
        <v>18.641487871111384</v>
      </c>
      <c r="AL118" s="81">
        <f t="shared" si="23"/>
        <v>37.357541693707212</v>
      </c>
      <c r="AM118" s="81">
        <f t="shared" si="24"/>
        <v>37.880547277419112</v>
      </c>
      <c r="AN118" s="81">
        <f t="shared" si="25"/>
        <v>38.335113844748143</v>
      </c>
      <c r="AO118" s="81">
        <f t="shared" si="26"/>
        <v>39.331826804711596</v>
      </c>
      <c r="AP118" s="82">
        <f t="shared" si="27"/>
        <v>40.118463340805832</v>
      </c>
      <c r="AR118" s="81">
        <f t="shared" si="28"/>
        <v>1099.8477843955716</v>
      </c>
      <c r="AS118" s="81">
        <f t="shared" si="29"/>
        <v>1064.6899382706556</v>
      </c>
      <c r="AT118" s="81">
        <f t="shared" si="30"/>
        <v>1041.7150501290257</v>
      </c>
      <c r="AU118" s="81">
        <f t="shared" si="31"/>
        <v>1015.880516885826</v>
      </c>
      <c r="AV118" s="81">
        <f t="shared" si="32"/>
        <v>1002.9615835201458</v>
      </c>
      <c r="AW118" s="82">
        <f t="shared" si="33"/>
        <v>982.9023518497429</v>
      </c>
      <c r="AY118" s="86">
        <f t="shared" si="34"/>
        <v>58.236008109351957</v>
      </c>
      <c r="AZ118" s="86">
        <f t="shared" si="35"/>
        <v>75.686379471450806</v>
      </c>
      <c r="BA118" s="86">
        <f t="shared" si="36"/>
        <v>73.298858981805978</v>
      </c>
      <c r="BB118" s="86">
        <f t="shared" si="37"/>
        <v>70.843290385094576</v>
      </c>
      <c r="BC118" s="86">
        <f t="shared" si="38"/>
        <v>69.420674310315974</v>
      </c>
      <c r="BD118" s="82">
        <f t="shared" si="39"/>
        <v>67.639729192598637</v>
      </c>
      <c r="BF118" s="81">
        <f t="shared" si="40"/>
        <v>69.420674310315974</v>
      </c>
      <c r="BH118" s="87">
        <f t="shared" si="41"/>
        <v>81.220222351729447</v>
      </c>
      <c r="BJ118" s="87">
        <f t="shared" si="42"/>
        <v>78.227898370349948</v>
      </c>
      <c r="BK118" s="87">
        <f t="shared" si="43"/>
        <v>2.9923239813795064</v>
      </c>
      <c r="BL118" s="87">
        <f t="shared" si="44"/>
        <v>0</v>
      </c>
      <c r="BM118" s="87">
        <f t="shared" si="45"/>
        <v>0</v>
      </c>
    </row>
    <row r="119" spans="2:65">
      <c r="B119" s="73" t="str">
        <f>'3. Input NRUI '!B85</f>
        <v>Capaciteitsvergroting O-W</v>
      </c>
      <c r="C119" s="9"/>
      <c r="D119" s="73" t="str">
        <f>'3. Input NRUI '!D85</f>
        <v>Compressorstations (latere activeringen Q1-Q2 2016)</v>
      </c>
      <c r="E119" s="9"/>
      <c r="F119" s="80">
        <f>'3. Input NRUI '!F85</f>
        <v>345.7148659733171</v>
      </c>
      <c r="G119" s="9"/>
      <c r="H119" s="79">
        <f>'3. Input NRUI '!H85</f>
        <v>42552</v>
      </c>
      <c r="I119" s="73">
        <f>'3. Input NRUI '!I85</f>
        <v>15.3</v>
      </c>
      <c r="J119" s="73" t="str">
        <f>'3. Input NRUI '!J85</f>
        <v>overgang MB</v>
      </c>
      <c r="K119" s="73" t="str">
        <f>'3. Input NRUI '!K85</f>
        <v>Nee</v>
      </c>
      <c r="L119" s="74">
        <f t="shared" si="8"/>
        <v>30</v>
      </c>
      <c r="N119" s="58">
        <f t="shared" si="9"/>
        <v>0</v>
      </c>
      <c r="O119" s="58">
        <f t="shared" si="10"/>
        <v>0</v>
      </c>
      <c r="P119" s="58">
        <f t="shared" si="11"/>
        <v>0</v>
      </c>
      <c r="Q119" s="58">
        <f t="shared" si="12"/>
        <v>1</v>
      </c>
      <c r="S119" s="53">
        <f t="shared" si="13"/>
        <v>1</v>
      </c>
      <c r="T119" s="53">
        <f t="shared" si="13"/>
        <v>1.002</v>
      </c>
      <c r="U119" s="53">
        <f t="shared" si="13"/>
        <v>1.0160279999999999</v>
      </c>
      <c r="V119" s="53">
        <f t="shared" si="13"/>
        <v>1.028220336</v>
      </c>
      <c r="W119" s="53">
        <f t="shared" si="13"/>
        <v>1.0549540647360001</v>
      </c>
      <c r="X119" s="55">
        <f t="shared" si="13"/>
        <v>1.0760531460307201</v>
      </c>
      <c r="Z119" s="81">
        <f t="shared" si="14"/>
        <v>3.4571486597331713</v>
      </c>
      <c r="AB119" s="81">
        <f t="shared" si="15"/>
        <v>1.7285743298665857</v>
      </c>
      <c r="AC119" s="81">
        <f t="shared" si="16"/>
        <v>3.4640629570526378</v>
      </c>
      <c r="AD119" s="81">
        <f t="shared" si="17"/>
        <v>3.5125598384513745</v>
      </c>
      <c r="AE119" s="81">
        <f t="shared" si="18"/>
        <v>3.554710556512791</v>
      </c>
      <c r="AF119" s="81">
        <f t="shared" si="19"/>
        <v>3.6471330309821237</v>
      </c>
      <c r="AG119" s="82">
        <f t="shared" si="20"/>
        <v>3.7200756916017665</v>
      </c>
      <c r="AI119" s="81">
        <f t="shared" si="21"/>
        <v>3.6471330309821237</v>
      </c>
      <c r="AK119" s="81">
        <f t="shared" si="22"/>
        <v>5.7619144328886183</v>
      </c>
      <c r="AL119" s="81">
        <f t="shared" si="23"/>
        <v>11.546876523508791</v>
      </c>
      <c r="AM119" s="81">
        <f t="shared" si="24"/>
        <v>11.708532794837913</v>
      </c>
      <c r="AN119" s="81">
        <f t="shared" si="25"/>
        <v>11.849035188375968</v>
      </c>
      <c r="AO119" s="81">
        <f t="shared" si="26"/>
        <v>12.157110103273745</v>
      </c>
      <c r="AP119" s="82">
        <f t="shared" si="27"/>
        <v>12.400252305339221</v>
      </c>
      <c r="AR119" s="81">
        <f t="shared" si="28"/>
        <v>339.9529515404285</v>
      </c>
      <c r="AS119" s="81">
        <f t="shared" si="29"/>
        <v>329.08598092000057</v>
      </c>
      <c r="AT119" s="81">
        <f t="shared" si="30"/>
        <v>321.98465185804264</v>
      </c>
      <c r="AU119" s="81">
        <f t="shared" si="31"/>
        <v>313.99943249196315</v>
      </c>
      <c r="AV119" s="81">
        <f t="shared" si="32"/>
        <v>310.00630763348045</v>
      </c>
      <c r="AW119" s="82">
        <f t="shared" si="33"/>
        <v>303.80618148081084</v>
      </c>
      <c r="AY119" s="86">
        <f t="shared" si="34"/>
        <v>18.000220688344044</v>
      </c>
      <c r="AZ119" s="86">
        <f t="shared" si="35"/>
        <v>23.393971836628811</v>
      </c>
      <c r="BA119" s="86">
        <f t="shared" si="36"/>
        <v>22.656010958011365</v>
      </c>
      <c r="BB119" s="86">
        <f t="shared" si="37"/>
        <v>21.897017028118789</v>
      </c>
      <c r="BC119" s="86">
        <f t="shared" si="38"/>
        <v>21.457299332278158</v>
      </c>
      <c r="BD119" s="82">
        <f t="shared" si="39"/>
        <v>20.906825386801923</v>
      </c>
      <c r="BF119" s="81">
        <f t="shared" si="40"/>
        <v>21.457299332278158</v>
      </c>
      <c r="BH119" s="87">
        <f t="shared" si="41"/>
        <v>25.10443236326028</v>
      </c>
      <c r="BJ119" s="87">
        <f t="shared" si="42"/>
        <v>0</v>
      </c>
      <c r="BK119" s="87">
        <f t="shared" si="43"/>
        <v>0</v>
      </c>
      <c r="BL119" s="87">
        <f t="shared" si="44"/>
        <v>0</v>
      </c>
      <c r="BM119" s="87">
        <f t="shared" si="45"/>
        <v>25.10443236326028</v>
      </c>
    </row>
    <row r="120" spans="2:65">
      <c r="B120" s="73" t="str">
        <f>'3. Input NRUI '!B86</f>
        <v>Capaciteitsvergroting O-W</v>
      </c>
      <c r="C120" s="9"/>
      <c r="D120" s="73" t="str">
        <f>'3. Input NRUI '!D86</f>
        <v>Hoofdtransportleiding (latere activeringen Q1-Q2 2016)</v>
      </c>
      <c r="E120" s="9"/>
      <c r="F120" s="80">
        <f>'3. Input NRUI '!F86</f>
        <v>402.3561024</v>
      </c>
      <c r="G120" s="9"/>
      <c r="H120" s="79">
        <f>'3. Input NRUI '!H86</f>
        <v>42552</v>
      </c>
      <c r="I120" s="73">
        <f>'3. Input NRUI '!I86</f>
        <v>21</v>
      </c>
      <c r="J120" s="73" t="str">
        <f>'3. Input NRUI '!J86</f>
        <v>overgang MB</v>
      </c>
      <c r="K120" s="73" t="str">
        <f>'3. Input NRUI '!K86</f>
        <v>Nee</v>
      </c>
      <c r="L120" s="74">
        <f t="shared" si="8"/>
        <v>55</v>
      </c>
      <c r="N120" s="58">
        <f t="shared" si="9"/>
        <v>0.9631578947368421</v>
      </c>
      <c r="O120" s="58">
        <f t="shared" si="10"/>
        <v>3.6842105263157898E-2</v>
      </c>
      <c r="P120" s="58">
        <f t="shared" si="11"/>
        <v>0</v>
      </c>
      <c r="Q120" s="58">
        <f t="shared" si="12"/>
        <v>0</v>
      </c>
      <c r="S120" s="53">
        <f t="shared" si="13"/>
        <v>1</v>
      </c>
      <c r="T120" s="53">
        <f t="shared" si="13"/>
        <v>1.002</v>
      </c>
      <c r="U120" s="53">
        <f t="shared" si="13"/>
        <v>1.0160279999999999</v>
      </c>
      <c r="V120" s="53">
        <f t="shared" si="13"/>
        <v>1.028220336</v>
      </c>
      <c r="W120" s="53">
        <f t="shared" si="13"/>
        <v>1.0549540647360001</v>
      </c>
      <c r="X120" s="55">
        <f t="shared" si="13"/>
        <v>1.0760531460307201</v>
      </c>
      <c r="Z120" s="81">
        <f t="shared" si="14"/>
        <v>4.0235610240000002</v>
      </c>
      <c r="AB120" s="81">
        <f t="shared" si="15"/>
        <v>2.0117805120000001</v>
      </c>
      <c r="AC120" s="81">
        <f t="shared" si="16"/>
        <v>4.0316081460479998</v>
      </c>
      <c r="AD120" s="81">
        <f t="shared" si="17"/>
        <v>4.088050660092672</v>
      </c>
      <c r="AE120" s="81">
        <f t="shared" si="18"/>
        <v>4.1371072680137839</v>
      </c>
      <c r="AF120" s="81">
        <f t="shared" si="19"/>
        <v>4.244672056982143</v>
      </c>
      <c r="AG120" s="82">
        <f t="shared" si="20"/>
        <v>4.3295654981217861</v>
      </c>
      <c r="AI120" s="81">
        <f t="shared" si="21"/>
        <v>4.244672056982143</v>
      </c>
      <c r="AK120" s="81">
        <f t="shared" si="22"/>
        <v>3.6577827490909089</v>
      </c>
      <c r="AL120" s="81">
        <f t="shared" si="23"/>
        <v>7.3301966291781815</v>
      </c>
      <c r="AM120" s="81">
        <f t="shared" si="24"/>
        <v>7.4328193819866755</v>
      </c>
      <c r="AN120" s="81">
        <f t="shared" si="25"/>
        <v>7.5220132145705163</v>
      </c>
      <c r="AO120" s="81">
        <f t="shared" si="26"/>
        <v>7.7175855581493504</v>
      </c>
      <c r="AP120" s="82">
        <f t="shared" si="27"/>
        <v>7.8719372693123377</v>
      </c>
      <c r="AR120" s="81">
        <f t="shared" si="28"/>
        <v>398.69831965090907</v>
      </c>
      <c r="AS120" s="81">
        <f t="shared" si="29"/>
        <v>392.1655196610327</v>
      </c>
      <c r="AT120" s="81">
        <f t="shared" si="30"/>
        <v>390.2230175543005</v>
      </c>
      <c r="AU120" s="81">
        <f t="shared" si="31"/>
        <v>387.3836805503816</v>
      </c>
      <c r="AV120" s="81">
        <f t="shared" si="32"/>
        <v>389.73807068654219</v>
      </c>
      <c r="AW120" s="82">
        <f t="shared" si="33"/>
        <v>389.66089483096067</v>
      </c>
      <c r="AY120" s="86">
        <f t="shared" si="34"/>
        <v>18.010922256523635</v>
      </c>
      <c r="AZ120" s="86">
        <f t="shared" si="35"/>
        <v>21.448155336975358</v>
      </c>
      <c r="BA120" s="86">
        <f t="shared" si="36"/>
        <v>20.700401978832893</v>
      </c>
      <c r="BB120" s="86">
        <f t="shared" si="37"/>
        <v>19.918290992182726</v>
      </c>
      <c r="BC120" s="86">
        <f t="shared" si="38"/>
        <v>19.409727678745618</v>
      </c>
      <c r="BD120" s="82">
        <f t="shared" si="39"/>
        <v>18.782442324579236</v>
      </c>
      <c r="BF120" s="81">
        <f t="shared" si="40"/>
        <v>19.409727678745618</v>
      </c>
      <c r="BH120" s="87">
        <f t="shared" si="41"/>
        <v>23.654399735727761</v>
      </c>
      <c r="BJ120" s="87">
        <f t="shared" si="42"/>
        <v>22.782921850727263</v>
      </c>
      <c r="BK120" s="87">
        <f t="shared" si="43"/>
        <v>0.8714778850004965</v>
      </c>
      <c r="BL120" s="87">
        <f t="shared" si="44"/>
        <v>0</v>
      </c>
      <c r="BM120" s="87">
        <f t="shared" si="45"/>
        <v>0</v>
      </c>
    </row>
    <row r="121" spans="2:65">
      <c r="B121" s="73" t="str">
        <f>'3. Input NRUI '!B87</f>
        <v>Capaciteitsvergroting O-W</v>
      </c>
      <c r="C121" s="9"/>
      <c r="D121" s="73" t="str">
        <f>'3. Input NRUI '!D87</f>
        <v>Reduceerstations (latere activeringen Q1-Q2 2016)</v>
      </c>
      <c r="E121" s="9"/>
      <c r="F121" s="80">
        <f>'3. Input NRUI '!F87</f>
        <v>2307.3269683200001</v>
      </c>
      <c r="G121" s="9"/>
      <c r="H121" s="79">
        <f>'3. Input NRUI '!H87</f>
        <v>42552</v>
      </c>
      <c r="I121" s="73">
        <f>'3. Input NRUI '!I87</f>
        <v>34</v>
      </c>
      <c r="J121" s="73" t="str">
        <f>'3. Input NRUI '!J87</f>
        <v>overgang MB</v>
      </c>
      <c r="K121" s="73" t="str">
        <f>'3. Input NRUI '!K87</f>
        <v>Nee</v>
      </c>
      <c r="L121" s="74">
        <f t="shared" si="8"/>
        <v>30</v>
      </c>
      <c r="N121" s="58">
        <f t="shared" si="9"/>
        <v>0.9631578947368421</v>
      </c>
      <c r="O121" s="58">
        <f t="shared" si="10"/>
        <v>3.6842105263157898E-2</v>
      </c>
      <c r="P121" s="58">
        <f t="shared" si="11"/>
        <v>0</v>
      </c>
      <c r="Q121" s="58">
        <f t="shared" si="12"/>
        <v>0</v>
      </c>
      <c r="S121" s="53">
        <f t="shared" si="13"/>
        <v>1</v>
      </c>
      <c r="T121" s="53">
        <f t="shared" si="13"/>
        <v>1.002</v>
      </c>
      <c r="U121" s="53">
        <f t="shared" si="13"/>
        <v>1.0160279999999999</v>
      </c>
      <c r="V121" s="53">
        <f t="shared" si="13"/>
        <v>1.028220336</v>
      </c>
      <c r="W121" s="53">
        <f t="shared" si="13"/>
        <v>1.0549540647360001</v>
      </c>
      <c r="X121" s="55">
        <f t="shared" si="13"/>
        <v>1.0760531460307201</v>
      </c>
      <c r="Z121" s="81">
        <f t="shared" si="14"/>
        <v>23.073269683200003</v>
      </c>
      <c r="AB121" s="81">
        <f t="shared" si="15"/>
        <v>11.536634841600002</v>
      </c>
      <c r="AC121" s="81">
        <f t="shared" si="16"/>
        <v>23.119416222566404</v>
      </c>
      <c r="AD121" s="81">
        <f t="shared" si="17"/>
        <v>23.443088049682331</v>
      </c>
      <c r="AE121" s="81">
        <f t="shared" si="18"/>
        <v>23.724405106278521</v>
      </c>
      <c r="AF121" s="81">
        <f t="shared" si="19"/>
        <v>24.341239639041763</v>
      </c>
      <c r="AG121" s="82">
        <f t="shared" si="20"/>
        <v>24.8280644318226</v>
      </c>
      <c r="AI121" s="81">
        <f t="shared" si="21"/>
        <v>24.341239639041763</v>
      </c>
      <c r="AK121" s="81">
        <f t="shared" si="22"/>
        <v>38.455449472000005</v>
      </c>
      <c r="AL121" s="81">
        <f t="shared" si="23"/>
        <v>77.06472074188801</v>
      </c>
      <c r="AM121" s="81">
        <f t="shared" si="24"/>
        <v>78.143626832274435</v>
      </c>
      <c r="AN121" s="81">
        <f t="shared" si="25"/>
        <v>79.08135035426173</v>
      </c>
      <c r="AO121" s="81">
        <f t="shared" si="26"/>
        <v>81.137465463472552</v>
      </c>
      <c r="AP121" s="82">
        <f t="shared" si="27"/>
        <v>82.760214772742003</v>
      </c>
      <c r="AR121" s="81">
        <f t="shared" si="28"/>
        <v>2268.8715188480001</v>
      </c>
      <c r="AS121" s="81">
        <f t="shared" si="29"/>
        <v>2196.3445411438083</v>
      </c>
      <c r="AT121" s="81">
        <f t="shared" si="30"/>
        <v>2148.9497378875471</v>
      </c>
      <c r="AU121" s="81">
        <f t="shared" si="31"/>
        <v>2095.6557843879359</v>
      </c>
      <c r="AV121" s="81">
        <f t="shared" si="32"/>
        <v>2069.00536931855</v>
      </c>
      <c r="AW121" s="82">
        <f t="shared" si="33"/>
        <v>2027.625261932179</v>
      </c>
      <c r="AY121" s="86">
        <f t="shared" si="34"/>
        <v>120.134824150528</v>
      </c>
      <c r="AZ121" s="86">
        <f t="shared" si="35"/>
        <v>156.13312422306512</v>
      </c>
      <c r="BA121" s="86">
        <f t="shared" si="36"/>
        <v>151.20791792045105</v>
      </c>
      <c r="BB121" s="86">
        <f t="shared" si="37"/>
        <v>146.14233545467567</v>
      </c>
      <c r="BC121" s="86">
        <f t="shared" si="38"/>
        <v>143.20762654302905</v>
      </c>
      <c r="BD121" s="82">
        <f t="shared" si="39"/>
        <v>139.53372210684302</v>
      </c>
      <c r="BF121" s="81">
        <f t="shared" si="40"/>
        <v>143.20762654302905</v>
      </c>
      <c r="BH121" s="87">
        <f t="shared" si="41"/>
        <v>167.54886618207081</v>
      </c>
      <c r="BJ121" s="87">
        <f t="shared" si="42"/>
        <v>161.3760132174682</v>
      </c>
      <c r="BK121" s="87">
        <f t="shared" si="43"/>
        <v>6.1728529646026091</v>
      </c>
      <c r="BL121" s="87">
        <f t="shared" si="44"/>
        <v>0</v>
      </c>
      <c r="BM121" s="87">
        <f t="shared" si="45"/>
        <v>0</v>
      </c>
    </row>
    <row r="122" spans="2:65">
      <c r="B122" s="73" t="str">
        <f>'3. Input NRUI '!B88</f>
        <v>Capaciteitsvergroting O-W</v>
      </c>
      <c r="C122" s="9"/>
      <c r="D122" s="73" t="str">
        <f>'3. Input NRUI '!D88</f>
        <v>Gasontvangstations (latere activeringen Q3-Q4 2016)</v>
      </c>
      <c r="E122" s="9"/>
      <c r="F122" s="80">
        <f>'3. Input NRUI '!F88</f>
        <v>-82.847239680000001</v>
      </c>
      <c r="G122" s="9"/>
      <c r="H122" s="79">
        <f>'3. Input NRUI '!H88</f>
        <v>42735</v>
      </c>
      <c r="I122" s="73">
        <f>'3. Input NRUI '!I88</f>
        <v>2</v>
      </c>
      <c r="J122" s="73" t="str">
        <f>'3. Input NRUI '!J88</f>
        <v>overgang MB</v>
      </c>
      <c r="K122" s="73" t="str">
        <f>'3. Input NRUI '!K88</f>
        <v>Nee</v>
      </c>
      <c r="L122" s="74">
        <f t="shared" si="8"/>
        <v>30</v>
      </c>
      <c r="N122" s="58">
        <f t="shared" si="9"/>
        <v>0.9631578947368421</v>
      </c>
      <c r="O122" s="58">
        <f t="shared" si="10"/>
        <v>3.6842105263157898E-2</v>
      </c>
      <c r="P122" s="58">
        <f t="shared" si="11"/>
        <v>0</v>
      </c>
      <c r="Q122" s="58">
        <f t="shared" si="12"/>
        <v>0</v>
      </c>
      <c r="S122" s="53">
        <f t="shared" si="13"/>
        <v>1</v>
      </c>
      <c r="T122" s="53">
        <f t="shared" si="13"/>
        <v>1.002</v>
      </c>
      <c r="U122" s="53">
        <f t="shared" si="13"/>
        <v>1.0160279999999999</v>
      </c>
      <c r="V122" s="53">
        <f t="shared" si="13"/>
        <v>1.028220336</v>
      </c>
      <c r="W122" s="53">
        <f t="shared" si="13"/>
        <v>1.0549540647360001</v>
      </c>
      <c r="X122" s="55">
        <f t="shared" si="13"/>
        <v>1.0760531460307201</v>
      </c>
      <c r="Z122" s="81">
        <f t="shared" si="14"/>
        <v>-0.82847239680000007</v>
      </c>
      <c r="AB122" s="81">
        <f t="shared" si="15"/>
        <v>-6.9039366399999996E-2</v>
      </c>
      <c r="AC122" s="81">
        <f t="shared" si="16"/>
        <v>-0.83012934159360008</v>
      </c>
      <c r="AD122" s="81">
        <f t="shared" si="17"/>
        <v>-0.84175115237591036</v>
      </c>
      <c r="AE122" s="81">
        <f t="shared" si="18"/>
        <v>-0.85185216620442139</v>
      </c>
      <c r="AF122" s="81">
        <f t="shared" si="19"/>
        <v>-0.87400032252573645</v>
      </c>
      <c r="AG122" s="82">
        <f t="shared" si="20"/>
        <v>-0.89148032897625118</v>
      </c>
      <c r="AI122" s="81">
        <f t="shared" si="21"/>
        <v>-0.87400032252573645</v>
      </c>
      <c r="AK122" s="81">
        <f t="shared" si="22"/>
        <v>-0.23013122133333333</v>
      </c>
      <c r="AL122" s="81">
        <f t="shared" si="23"/>
        <v>-2.7670978053119999</v>
      </c>
      <c r="AM122" s="81">
        <f t="shared" si="24"/>
        <v>-2.8058371745863679</v>
      </c>
      <c r="AN122" s="81">
        <f t="shared" si="25"/>
        <v>-2.8395072206814045</v>
      </c>
      <c r="AO122" s="81">
        <f t="shared" si="26"/>
        <v>-2.9133344084191211</v>
      </c>
      <c r="AP122" s="82">
        <f t="shared" si="27"/>
        <v>-2.9716010965875039</v>
      </c>
      <c r="AR122" s="81">
        <f t="shared" si="28"/>
        <v>-82.617108458666664</v>
      </c>
      <c r="AS122" s="81">
        <f t="shared" si="29"/>
        <v>-80.015244870271985</v>
      </c>
      <c r="AT122" s="81">
        <f t="shared" si="30"/>
        <v>-78.329621123869416</v>
      </c>
      <c r="AU122" s="81">
        <f t="shared" si="31"/>
        <v>-76.430069356674451</v>
      </c>
      <c r="AV122" s="81">
        <f t="shared" si="32"/>
        <v>-75.503916751528877</v>
      </c>
      <c r="AW122" s="82">
        <f t="shared" si="33"/>
        <v>-74.042393989971956</v>
      </c>
      <c r="AY122" s="86">
        <f t="shared" si="34"/>
        <v>-3.2043471258453331</v>
      </c>
      <c r="AZ122" s="86">
        <f t="shared" si="35"/>
        <v>-5.6476466206417912</v>
      </c>
      <c r="BA122" s="86">
        <f t="shared" si="36"/>
        <v>-5.4690442927979284</v>
      </c>
      <c r="BB122" s="86">
        <f t="shared" si="37"/>
        <v>-5.2852694400949876</v>
      </c>
      <c r="BC122" s="86">
        <f t="shared" si="38"/>
        <v>-5.1784519109649878</v>
      </c>
      <c r="BD122" s="82">
        <f t="shared" si="39"/>
        <v>-5.0447881283067186</v>
      </c>
      <c r="BF122" s="81">
        <f t="shared" si="40"/>
        <v>-5.1784519109649878</v>
      </c>
      <c r="BH122" s="87">
        <f t="shared" si="41"/>
        <v>-6.0524522334907243</v>
      </c>
      <c r="BJ122" s="87">
        <f t="shared" si="42"/>
        <v>-5.8294671512042235</v>
      </c>
      <c r="BK122" s="87">
        <f t="shared" si="43"/>
        <v>-0.22298508228650038</v>
      </c>
      <c r="BL122" s="87">
        <f t="shared" si="44"/>
        <v>0</v>
      </c>
      <c r="BM122" s="87">
        <f t="shared" si="45"/>
        <v>0</v>
      </c>
    </row>
    <row r="123" spans="2:65">
      <c r="B123" s="73" t="str">
        <f>'3. Input NRUI '!B89</f>
        <v>Capaciteitsvergroting O-W</v>
      </c>
      <c r="C123" s="9"/>
      <c r="D123" s="73" t="str">
        <f>'3. Input NRUI '!D89</f>
        <v>Compressorstations (latere activeringen Q3-Q4 2016)</v>
      </c>
      <c r="E123" s="9"/>
      <c r="F123" s="80">
        <f>'3. Input NRUI '!F89</f>
        <v>-2390.6526386055125</v>
      </c>
      <c r="G123" s="9"/>
      <c r="H123" s="79">
        <f>'3. Input NRUI '!H89</f>
        <v>42735</v>
      </c>
      <c r="I123" s="73">
        <f>'3. Input NRUI '!I89</f>
        <v>15.1</v>
      </c>
      <c r="J123" s="73" t="str">
        <f>'3. Input NRUI '!J89</f>
        <v>overgang MB</v>
      </c>
      <c r="K123" s="73" t="str">
        <f>'3. Input NRUI '!K89</f>
        <v>Nee</v>
      </c>
      <c r="L123" s="74">
        <f t="shared" si="8"/>
        <v>30</v>
      </c>
      <c r="N123" s="58">
        <f t="shared" si="9"/>
        <v>0.9631578947368421</v>
      </c>
      <c r="O123" s="58">
        <f t="shared" si="10"/>
        <v>3.6842105263157898E-2</v>
      </c>
      <c r="P123" s="58">
        <f t="shared" si="11"/>
        <v>0</v>
      </c>
      <c r="Q123" s="58">
        <f t="shared" si="12"/>
        <v>0</v>
      </c>
      <c r="S123" s="53">
        <f t="shared" ref="S123:X155" si="46">IF(YEAR($H123)&gt;S$88,0,HLOOKUP(S$88,$H$31:$N$40,YEAR($H123)-2011,FALSE))</f>
        <v>1</v>
      </c>
      <c r="T123" s="53">
        <f t="shared" si="46"/>
        <v>1.002</v>
      </c>
      <c r="U123" s="53">
        <f t="shared" si="46"/>
        <v>1.0160279999999999</v>
      </c>
      <c r="V123" s="53">
        <f t="shared" si="46"/>
        <v>1.028220336</v>
      </c>
      <c r="W123" s="53">
        <f t="shared" si="46"/>
        <v>1.0549540647360001</v>
      </c>
      <c r="X123" s="55">
        <f t="shared" si="46"/>
        <v>1.0760531460307201</v>
      </c>
      <c r="Z123" s="81">
        <f t="shared" si="14"/>
        <v>-23.906526386055127</v>
      </c>
      <c r="AB123" s="81">
        <f t="shared" si="15"/>
        <v>-1.9922105321712604</v>
      </c>
      <c r="AC123" s="81">
        <f t="shared" si="16"/>
        <v>-23.954339438827237</v>
      </c>
      <c r="AD123" s="81">
        <f t="shared" si="17"/>
        <v>-24.289700190970816</v>
      </c>
      <c r="AE123" s="81">
        <f t="shared" si="18"/>
        <v>-24.581176593262466</v>
      </c>
      <c r="AF123" s="81">
        <f t="shared" si="19"/>
        <v>-25.220287184687294</v>
      </c>
      <c r="AG123" s="82">
        <f t="shared" si="20"/>
        <v>-25.724692928381042</v>
      </c>
      <c r="AI123" s="81">
        <f t="shared" si="21"/>
        <v>-25.220287184687294</v>
      </c>
      <c r="AK123" s="81">
        <f t="shared" si="22"/>
        <v>-6.6407017739042011</v>
      </c>
      <c r="AL123" s="81">
        <f t="shared" si="23"/>
        <v>-79.84779812942412</v>
      </c>
      <c r="AM123" s="81">
        <f t="shared" si="24"/>
        <v>-80.965667303236046</v>
      </c>
      <c r="AN123" s="81">
        <f t="shared" si="25"/>
        <v>-81.937255310874875</v>
      </c>
      <c r="AO123" s="81">
        <f t="shared" si="26"/>
        <v>-84.067623948957632</v>
      </c>
      <c r="AP123" s="82">
        <f t="shared" si="27"/>
        <v>-85.748976427936796</v>
      </c>
      <c r="AR123" s="81">
        <f t="shared" si="28"/>
        <v>-2384.0119368316082</v>
      </c>
      <c r="AS123" s="81">
        <f t="shared" si="29"/>
        <v>-2308.9321625758475</v>
      </c>
      <c r="AT123" s="81">
        <f t="shared" si="30"/>
        <v>-2260.2915455486736</v>
      </c>
      <c r="AU123" s="81">
        <f t="shared" si="31"/>
        <v>-2205.4777887843829</v>
      </c>
      <c r="AV123" s="81">
        <f t="shared" si="32"/>
        <v>-2178.7525873438194</v>
      </c>
      <c r="AW123" s="82">
        <f t="shared" si="33"/>
        <v>-2136.5786626627591</v>
      </c>
      <c r="AY123" s="86">
        <f t="shared" si="34"/>
        <v>-92.465131499842087</v>
      </c>
      <c r="AZ123" s="86">
        <f t="shared" si="35"/>
        <v>-162.96935598215464</v>
      </c>
      <c r="BA123" s="86">
        <f t="shared" si="36"/>
        <v>-157.81557985189096</v>
      </c>
      <c r="BB123" s="86">
        <f t="shared" si="37"/>
        <v>-152.51254455197511</v>
      </c>
      <c r="BC123" s="86">
        <f t="shared" si="38"/>
        <v>-149.43020156927221</v>
      </c>
      <c r="BD123" s="82">
        <f t="shared" si="39"/>
        <v>-145.57317898249406</v>
      </c>
      <c r="BF123" s="81">
        <f t="shared" si="40"/>
        <v>-149.43020156927221</v>
      </c>
      <c r="BH123" s="87">
        <f t="shared" si="41"/>
        <v>-174.65048875395951</v>
      </c>
      <c r="BJ123" s="87">
        <f t="shared" si="42"/>
        <v>-168.21599706302416</v>
      </c>
      <c r="BK123" s="87">
        <f t="shared" si="43"/>
        <v>-6.4344916909353511</v>
      </c>
      <c r="BL123" s="87">
        <f t="shared" si="44"/>
        <v>0</v>
      </c>
      <c r="BM123" s="87">
        <f t="shared" si="45"/>
        <v>0</v>
      </c>
    </row>
    <row r="124" spans="2:65">
      <c r="B124" s="73" t="str">
        <f>'3. Input NRUI '!B90</f>
        <v>Capaciteitsvergroting O-W</v>
      </c>
      <c r="C124" s="9"/>
      <c r="D124" s="73" t="str">
        <f>'3. Input NRUI '!D90</f>
        <v>Compressorstations Leveringszekerheid (latere Q3-Q4 2016)</v>
      </c>
      <c r="E124" s="9"/>
      <c r="F124" s="80">
        <f>'3. Input NRUI '!F90</f>
        <v>-195.72030476544001</v>
      </c>
      <c r="G124" s="9"/>
      <c r="H124" s="79">
        <f>'3. Input NRUI '!H90</f>
        <v>42735</v>
      </c>
      <c r="I124" s="73">
        <f>'3. Input NRUI '!I90</f>
        <v>15.2</v>
      </c>
      <c r="J124" s="73" t="str">
        <f>'3. Input NRUI '!J90</f>
        <v>overgang MB</v>
      </c>
      <c r="K124" s="73" t="str">
        <f>'3. Input NRUI '!K90</f>
        <v>Nee</v>
      </c>
      <c r="L124" s="74">
        <f t="shared" si="8"/>
        <v>30</v>
      </c>
      <c r="N124" s="58">
        <f t="shared" si="9"/>
        <v>0.9631578947368421</v>
      </c>
      <c r="O124" s="58">
        <f t="shared" si="10"/>
        <v>3.6842105263157898E-2</v>
      </c>
      <c r="P124" s="58">
        <f t="shared" si="11"/>
        <v>0</v>
      </c>
      <c r="Q124" s="58">
        <f t="shared" si="12"/>
        <v>0</v>
      </c>
      <c r="S124" s="53">
        <f t="shared" si="46"/>
        <v>1</v>
      </c>
      <c r="T124" s="53">
        <f t="shared" si="46"/>
        <v>1.002</v>
      </c>
      <c r="U124" s="53">
        <f t="shared" si="46"/>
        <v>1.0160279999999999</v>
      </c>
      <c r="V124" s="53">
        <f t="shared" si="46"/>
        <v>1.028220336</v>
      </c>
      <c r="W124" s="53">
        <f t="shared" si="46"/>
        <v>1.0549540647360001</v>
      </c>
      <c r="X124" s="55">
        <f t="shared" si="46"/>
        <v>1.0760531460307201</v>
      </c>
      <c r="Z124" s="81">
        <f t="shared" si="14"/>
        <v>-1.9572030476544</v>
      </c>
      <c r="AB124" s="81">
        <f t="shared" si="15"/>
        <v>-0.16310025397119998</v>
      </c>
      <c r="AC124" s="81">
        <f t="shared" si="16"/>
        <v>-1.9611174537497089</v>
      </c>
      <c r="AD124" s="81">
        <f t="shared" si="17"/>
        <v>-1.9885730981022045</v>
      </c>
      <c r="AE124" s="81">
        <f t="shared" si="18"/>
        <v>-2.012435975279431</v>
      </c>
      <c r="AF124" s="81">
        <f t="shared" si="19"/>
        <v>-2.0647593106366964</v>
      </c>
      <c r="AG124" s="82">
        <f t="shared" si="20"/>
        <v>-2.1060544968494304</v>
      </c>
      <c r="AI124" s="81">
        <f t="shared" si="21"/>
        <v>-2.0647593106366964</v>
      </c>
      <c r="AK124" s="81">
        <f t="shared" si="22"/>
        <v>-0.54366751323733331</v>
      </c>
      <c r="AL124" s="81">
        <f t="shared" si="23"/>
        <v>-6.5370581791656965</v>
      </c>
      <c r="AM124" s="81">
        <f t="shared" si="24"/>
        <v>-6.6285769936740158</v>
      </c>
      <c r="AN124" s="81">
        <f t="shared" si="25"/>
        <v>-6.7081199175981041</v>
      </c>
      <c r="AO124" s="81">
        <f t="shared" si="26"/>
        <v>-6.8825310354556555</v>
      </c>
      <c r="AP124" s="82">
        <f t="shared" si="27"/>
        <v>-7.0201816561647687</v>
      </c>
      <c r="AR124" s="81">
        <f t="shared" si="28"/>
        <v>-195.17663725220268</v>
      </c>
      <c r="AS124" s="81">
        <f t="shared" si="29"/>
        <v>-189.0299323475414</v>
      </c>
      <c r="AT124" s="81">
        <f t="shared" si="30"/>
        <v>-185.04777440673297</v>
      </c>
      <c r="AU124" s="81">
        <f t="shared" si="31"/>
        <v>-180.56022778201566</v>
      </c>
      <c r="AV124" s="81">
        <f t="shared" si="32"/>
        <v>-178.3722626688924</v>
      </c>
      <c r="AW124" s="82">
        <f t="shared" si="33"/>
        <v>-174.91952626610549</v>
      </c>
      <c r="AY124" s="86">
        <f t="shared" si="34"/>
        <v>-7.57002645431663</v>
      </c>
      <c r="AZ124" s="86">
        <f t="shared" si="35"/>
        <v>-13.342135743677186</v>
      </c>
      <c r="BA124" s="86">
        <f t="shared" si="36"/>
        <v>-12.920201323502937</v>
      </c>
      <c r="BB124" s="86">
        <f t="shared" si="37"/>
        <v>-12.486047206622604</v>
      </c>
      <c r="BC124" s="86">
        <f t="shared" si="38"/>
        <v>-12.233698915522428</v>
      </c>
      <c r="BD124" s="82">
        <f t="shared" si="39"/>
        <v>-11.917928391615723</v>
      </c>
      <c r="BF124" s="81">
        <f t="shared" si="40"/>
        <v>-12.233698915522428</v>
      </c>
      <c r="BH124" s="87">
        <f t="shared" si="41"/>
        <v>-14.298458226159124</v>
      </c>
      <c r="BJ124" s="87">
        <f t="shared" si="42"/>
        <v>-13.771672923090103</v>
      </c>
      <c r="BK124" s="87">
        <f t="shared" si="43"/>
        <v>-0.52678530306902038</v>
      </c>
      <c r="BL124" s="87">
        <f t="shared" si="44"/>
        <v>0</v>
      </c>
      <c r="BM124" s="87">
        <f t="shared" si="45"/>
        <v>0</v>
      </c>
    </row>
    <row r="125" spans="2:65">
      <c r="B125" s="73" t="str">
        <f>'3. Input NRUI '!B91</f>
        <v>Capaciteitsvergroting O-W</v>
      </c>
      <c r="C125" s="9"/>
      <c r="D125" s="73" t="str">
        <f>'3. Input NRUI '!D91</f>
        <v>Compressorstations Leveringszekerheid (latere Q3-Q4 2016)</v>
      </c>
      <c r="E125" s="9"/>
      <c r="F125" s="80">
        <f>'3. Input NRUI '!F91</f>
        <v>-155.85653502904705</v>
      </c>
      <c r="G125" s="9"/>
      <c r="H125" s="79">
        <f>'3. Input NRUI '!H91</f>
        <v>42735</v>
      </c>
      <c r="I125" s="73">
        <f>'3. Input NRUI '!I91</f>
        <v>15.3</v>
      </c>
      <c r="J125" s="73" t="str">
        <f>'3. Input NRUI '!J91</f>
        <v>overgang MB</v>
      </c>
      <c r="K125" s="73" t="str">
        <f>'3. Input NRUI '!K91</f>
        <v>Nee</v>
      </c>
      <c r="L125" s="74">
        <f t="shared" si="8"/>
        <v>30</v>
      </c>
      <c r="N125" s="58">
        <f t="shared" si="9"/>
        <v>0</v>
      </c>
      <c r="O125" s="58">
        <f t="shared" si="10"/>
        <v>0</v>
      </c>
      <c r="P125" s="58">
        <f t="shared" si="11"/>
        <v>0</v>
      </c>
      <c r="Q125" s="58">
        <f t="shared" si="12"/>
        <v>1</v>
      </c>
      <c r="S125" s="53">
        <f t="shared" si="46"/>
        <v>1</v>
      </c>
      <c r="T125" s="53">
        <f t="shared" si="46"/>
        <v>1.002</v>
      </c>
      <c r="U125" s="53">
        <f t="shared" si="46"/>
        <v>1.0160279999999999</v>
      </c>
      <c r="V125" s="53">
        <f t="shared" si="46"/>
        <v>1.028220336</v>
      </c>
      <c r="W125" s="53">
        <f t="shared" si="46"/>
        <v>1.0549540647360001</v>
      </c>
      <c r="X125" s="55">
        <f t="shared" si="46"/>
        <v>1.0760531460307201</v>
      </c>
      <c r="Z125" s="81">
        <f t="shared" si="14"/>
        <v>-1.5585653502904706</v>
      </c>
      <c r="AB125" s="81">
        <f t="shared" si="15"/>
        <v>-0.12988044585753922</v>
      </c>
      <c r="AC125" s="81">
        <f t="shared" si="16"/>
        <v>-1.5616824809910514</v>
      </c>
      <c r="AD125" s="81">
        <f t="shared" si="17"/>
        <v>-1.5835460357249262</v>
      </c>
      <c r="AE125" s="81">
        <f t="shared" si="18"/>
        <v>-1.6025485881536252</v>
      </c>
      <c r="AF125" s="81">
        <f t="shared" si="19"/>
        <v>-1.6442148514456199</v>
      </c>
      <c r="AG125" s="82">
        <f t="shared" si="20"/>
        <v>-1.6770991484745321</v>
      </c>
      <c r="AI125" s="81">
        <f t="shared" si="21"/>
        <v>-1.6442148514456199</v>
      </c>
      <c r="AK125" s="81">
        <f t="shared" si="22"/>
        <v>-0.43293481952513069</v>
      </c>
      <c r="AL125" s="81">
        <f t="shared" si="23"/>
        <v>-5.2056082699701722</v>
      </c>
      <c r="AM125" s="81">
        <f t="shared" si="24"/>
        <v>-5.2784867857497542</v>
      </c>
      <c r="AN125" s="81">
        <f t="shared" si="25"/>
        <v>-5.3418286271787512</v>
      </c>
      <c r="AO125" s="81">
        <f t="shared" si="26"/>
        <v>-5.4807161714853994</v>
      </c>
      <c r="AP125" s="82">
        <f t="shared" si="27"/>
        <v>-5.5903304949151078</v>
      </c>
      <c r="AR125" s="81">
        <f t="shared" si="28"/>
        <v>-155.42360020952191</v>
      </c>
      <c r="AS125" s="81">
        <f t="shared" si="29"/>
        <v>-150.52883913997076</v>
      </c>
      <c r="AT125" s="81">
        <f t="shared" si="30"/>
        <v>-147.35775610218059</v>
      </c>
      <c r="AU125" s="81">
        <f t="shared" si="31"/>
        <v>-143.78422054822801</v>
      </c>
      <c r="AV125" s="81">
        <f t="shared" si="32"/>
        <v>-142.04189411099654</v>
      </c>
      <c r="AW125" s="82">
        <f t="shared" si="33"/>
        <v>-139.29240149830139</v>
      </c>
      <c r="AY125" s="86">
        <f t="shared" si="34"/>
        <v>-6.0281844270679192</v>
      </c>
      <c r="AZ125" s="86">
        <f t="shared" si="35"/>
        <v>-10.624646479009119</v>
      </c>
      <c r="BA125" s="86">
        <f t="shared" si="36"/>
        <v>-10.288650493223894</v>
      </c>
      <c r="BB125" s="86">
        <f t="shared" si="37"/>
        <v>-9.9429236847220466</v>
      </c>
      <c r="BC125" s="86">
        <f t="shared" si="38"/>
        <v>-9.7419729948152956</v>
      </c>
      <c r="BD125" s="82">
        <f t="shared" si="39"/>
        <v>-9.4905177368675471</v>
      </c>
      <c r="BF125" s="81">
        <f t="shared" si="40"/>
        <v>-9.7419729948152956</v>
      </c>
      <c r="BH125" s="87">
        <f t="shared" si="41"/>
        <v>-11.386187846260915</v>
      </c>
      <c r="BJ125" s="87">
        <f t="shared" si="42"/>
        <v>0</v>
      </c>
      <c r="BK125" s="87">
        <f t="shared" si="43"/>
        <v>0</v>
      </c>
      <c r="BL125" s="87">
        <f t="shared" si="44"/>
        <v>0</v>
      </c>
      <c r="BM125" s="87">
        <f t="shared" si="45"/>
        <v>-11.386187846260915</v>
      </c>
    </row>
    <row r="126" spans="2:65">
      <c r="B126" s="73" t="str">
        <f>'3. Input NRUI '!B92</f>
        <v>Capaciteitsvergroting O-W</v>
      </c>
      <c r="C126" s="9"/>
      <c r="D126" s="73" t="str">
        <f>'3. Input NRUI '!D92</f>
        <v>Hoofdtransportleiding (latere activeringen Q3-Q4 2016)</v>
      </c>
      <c r="E126" s="9"/>
      <c r="F126" s="80">
        <f>'3. Input NRUI '!F92</f>
        <v>-264.28411008000006</v>
      </c>
      <c r="G126" s="9"/>
      <c r="H126" s="79">
        <f>'3. Input NRUI '!H92</f>
        <v>42735</v>
      </c>
      <c r="I126" s="73">
        <f>'3. Input NRUI '!I92</f>
        <v>21</v>
      </c>
      <c r="J126" s="73" t="str">
        <f>'3. Input NRUI '!J92</f>
        <v>overgang MB</v>
      </c>
      <c r="K126" s="73" t="str">
        <f>'3. Input NRUI '!K92</f>
        <v>Nee</v>
      </c>
      <c r="L126" s="74">
        <f t="shared" si="8"/>
        <v>55</v>
      </c>
      <c r="N126" s="58">
        <f t="shared" si="9"/>
        <v>0.9631578947368421</v>
      </c>
      <c r="O126" s="58">
        <f t="shared" si="10"/>
        <v>3.6842105263157898E-2</v>
      </c>
      <c r="P126" s="58">
        <f t="shared" si="11"/>
        <v>0</v>
      </c>
      <c r="Q126" s="58">
        <f t="shared" si="12"/>
        <v>0</v>
      </c>
      <c r="S126" s="53">
        <f t="shared" si="46"/>
        <v>1</v>
      </c>
      <c r="T126" s="53">
        <f t="shared" si="46"/>
        <v>1.002</v>
      </c>
      <c r="U126" s="53">
        <f t="shared" si="46"/>
        <v>1.0160279999999999</v>
      </c>
      <c r="V126" s="53">
        <f t="shared" si="46"/>
        <v>1.028220336</v>
      </c>
      <c r="W126" s="53">
        <f t="shared" si="46"/>
        <v>1.0549540647360001</v>
      </c>
      <c r="X126" s="55">
        <f t="shared" si="46"/>
        <v>1.0760531460307201</v>
      </c>
      <c r="Z126" s="81">
        <f t="shared" si="14"/>
        <v>-2.6428411008000006</v>
      </c>
      <c r="AB126" s="81">
        <f t="shared" si="15"/>
        <v>-0.22023675840000004</v>
      </c>
      <c r="AC126" s="81">
        <f t="shared" si="16"/>
        <v>-2.6481267830016004</v>
      </c>
      <c r="AD126" s="81">
        <f t="shared" si="17"/>
        <v>-2.6852005579636229</v>
      </c>
      <c r="AE126" s="81">
        <f t="shared" si="18"/>
        <v>-2.7174229646591863</v>
      </c>
      <c r="AF126" s="81">
        <f t="shared" si="19"/>
        <v>-2.7880759617403257</v>
      </c>
      <c r="AG126" s="82">
        <f t="shared" si="20"/>
        <v>-2.8438374809751319</v>
      </c>
      <c r="AI126" s="81">
        <f t="shared" si="21"/>
        <v>-2.7880759617403257</v>
      </c>
      <c r="AK126" s="81">
        <f t="shared" si="22"/>
        <v>-0.40043046981818187</v>
      </c>
      <c r="AL126" s="81">
        <f t="shared" si="23"/>
        <v>-4.8147759690938194</v>
      </c>
      <c r="AM126" s="81">
        <f t="shared" si="24"/>
        <v>-4.8821828326611323</v>
      </c>
      <c r="AN126" s="81">
        <f t="shared" si="25"/>
        <v>-4.9407690266530659</v>
      </c>
      <c r="AO126" s="81">
        <f t="shared" si="26"/>
        <v>-5.0692290213460467</v>
      </c>
      <c r="AP126" s="82">
        <f t="shared" si="27"/>
        <v>-5.1706136017729678</v>
      </c>
      <c r="AR126" s="81">
        <f t="shared" si="28"/>
        <v>-263.8836796101819</v>
      </c>
      <c r="AS126" s="81">
        <f t="shared" si="29"/>
        <v>-259.59667100030845</v>
      </c>
      <c r="AT126" s="81">
        <f t="shared" si="30"/>
        <v>-258.34884156165162</v>
      </c>
      <c r="AU126" s="81">
        <f t="shared" si="31"/>
        <v>-256.50825863373836</v>
      </c>
      <c r="AV126" s="81">
        <f t="shared" si="32"/>
        <v>-258.10824433686957</v>
      </c>
      <c r="AW126" s="82">
        <f t="shared" si="33"/>
        <v>-258.09979562183401</v>
      </c>
      <c r="AY126" s="86">
        <f t="shared" si="34"/>
        <v>-9.9002429357847301</v>
      </c>
      <c r="AZ126" s="86">
        <f t="shared" si="35"/>
        <v>-14.160256125104922</v>
      </c>
      <c r="BA126" s="86">
        <f t="shared" si="36"/>
        <v>-13.666043445757289</v>
      </c>
      <c r="BB126" s="86">
        <f t="shared" si="37"/>
        <v>-13.149033302932693</v>
      </c>
      <c r="BC126" s="86">
        <f t="shared" si="38"/>
        <v>-12.812476351452133</v>
      </c>
      <c r="BD126" s="82">
        <f t="shared" si="39"/>
        <v>-12.397407879184321</v>
      </c>
      <c r="BF126" s="81">
        <f t="shared" si="40"/>
        <v>-12.812476351452133</v>
      </c>
      <c r="BH126" s="87">
        <f t="shared" si="41"/>
        <v>-15.600552313192459</v>
      </c>
      <c r="BJ126" s="87">
        <f t="shared" si="42"/>
        <v>-15.025795122706421</v>
      </c>
      <c r="BK126" s="87">
        <f t="shared" si="43"/>
        <v>-0.57475719048603802</v>
      </c>
      <c r="BL126" s="87">
        <f t="shared" si="44"/>
        <v>0</v>
      </c>
      <c r="BM126" s="87">
        <f t="shared" si="45"/>
        <v>0</v>
      </c>
    </row>
    <row r="127" spans="2:65">
      <c r="B127" s="73" t="str">
        <f>'3. Input NRUI '!B93</f>
        <v>Capaciteitsvergroting O-W</v>
      </c>
      <c r="C127" s="9"/>
      <c r="D127" s="73" t="str">
        <f>'3. Input NRUI '!D93</f>
        <v>M&amp;R stations (latere activeringen Q3-Q4 2016)</v>
      </c>
      <c r="E127" s="9"/>
      <c r="F127" s="80">
        <f>'3. Input NRUI '!F93</f>
        <v>-497.08343808000001</v>
      </c>
      <c r="G127" s="9"/>
      <c r="H127" s="79">
        <f>'3. Input NRUI '!H93</f>
        <v>42735</v>
      </c>
      <c r="I127" s="73">
        <f>'3. Input NRUI '!I93</f>
        <v>32</v>
      </c>
      <c r="J127" s="73" t="str">
        <f>'3. Input NRUI '!J93</f>
        <v>overgang MB</v>
      </c>
      <c r="K127" s="73" t="str">
        <f>'3. Input NRUI '!K93</f>
        <v>Nee</v>
      </c>
      <c r="L127" s="74">
        <f t="shared" si="8"/>
        <v>30</v>
      </c>
      <c r="N127" s="58">
        <f t="shared" si="9"/>
        <v>0.9631578947368421</v>
      </c>
      <c r="O127" s="58">
        <f t="shared" si="10"/>
        <v>3.6842105263157898E-2</v>
      </c>
      <c r="P127" s="58">
        <f t="shared" si="11"/>
        <v>0</v>
      </c>
      <c r="Q127" s="58">
        <f t="shared" si="12"/>
        <v>0</v>
      </c>
      <c r="S127" s="53">
        <f t="shared" si="46"/>
        <v>1</v>
      </c>
      <c r="T127" s="53">
        <f t="shared" si="46"/>
        <v>1.002</v>
      </c>
      <c r="U127" s="53">
        <f t="shared" si="46"/>
        <v>1.0160279999999999</v>
      </c>
      <c r="V127" s="53">
        <f t="shared" si="46"/>
        <v>1.028220336</v>
      </c>
      <c r="W127" s="53">
        <f t="shared" si="46"/>
        <v>1.0549540647360001</v>
      </c>
      <c r="X127" s="55">
        <f t="shared" si="46"/>
        <v>1.0760531460307201</v>
      </c>
      <c r="Z127" s="81">
        <f t="shared" si="14"/>
        <v>-4.9708343808000004</v>
      </c>
      <c r="AB127" s="81">
        <f t="shared" si="15"/>
        <v>-0.41423619840000003</v>
      </c>
      <c r="AC127" s="81">
        <f t="shared" si="16"/>
        <v>-4.9807760495616007</v>
      </c>
      <c r="AD127" s="81">
        <f t="shared" si="17"/>
        <v>-5.0505069142554628</v>
      </c>
      <c r="AE127" s="81">
        <f t="shared" si="18"/>
        <v>-5.1111129972265283</v>
      </c>
      <c r="AF127" s="81">
        <f t="shared" si="19"/>
        <v>-5.2440019351544187</v>
      </c>
      <c r="AG127" s="82">
        <f t="shared" si="20"/>
        <v>-5.3488819738575071</v>
      </c>
      <c r="AI127" s="81">
        <f t="shared" si="21"/>
        <v>-5.2440019351544187</v>
      </c>
      <c r="AK127" s="81">
        <f t="shared" si="22"/>
        <v>-1.3807873279999998</v>
      </c>
      <c r="AL127" s="81">
        <f t="shared" si="23"/>
        <v>-16.602586831871999</v>
      </c>
      <c r="AM127" s="81">
        <f t="shared" si="24"/>
        <v>-16.835023047518206</v>
      </c>
      <c r="AN127" s="81">
        <f t="shared" si="25"/>
        <v>-17.037043324088426</v>
      </c>
      <c r="AO127" s="81">
        <f t="shared" si="26"/>
        <v>-17.480006450514725</v>
      </c>
      <c r="AP127" s="82">
        <f t="shared" si="27"/>
        <v>-17.82960657952502</v>
      </c>
      <c r="AR127" s="81">
        <f t="shared" si="28"/>
        <v>-495.70265075200001</v>
      </c>
      <c r="AS127" s="81">
        <f t="shared" si="29"/>
        <v>-480.09146922163205</v>
      </c>
      <c r="AT127" s="81">
        <f t="shared" si="30"/>
        <v>-469.97772674321675</v>
      </c>
      <c r="AU127" s="81">
        <f t="shared" si="31"/>
        <v>-458.58041614004696</v>
      </c>
      <c r="AV127" s="81">
        <f t="shared" si="32"/>
        <v>-453.02350050917346</v>
      </c>
      <c r="AW127" s="82">
        <f t="shared" si="33"/>
        <v>-444.25436393983188</v>
      </c>
      <c r="AY127" s="86">
        <f t="shared" si="34"/>
        <v>-19.226082755071999</v>
      </c>
      <c r="AZ127" s="86">
        <f t="shared" si="35"/>
        <v>-33.885879723850749</v>
      </c>
      <c r="BA127" s="86">
        <f t="shared" si="36"/>
        <v>-32.814265756787577</v>
      </c>
      <c r="BB127" s="86">
        <f t="shared" si="37"/>
        <v>-31.711616640569929</v>
      </c>
      <c r="BC127" s="86">
        <f t="shared" si="38"/>
        <v>-31.070711465789927</v>
      </c>
      <c r="BD127" s="82">
        <f t="shared" si="39"/>
        <v>-30.268728769840315</v>
      </c>
      <c r="BF127" s="81">
        <f t="shared" si="40"/>
        <v>-31.070711465789927</v>
      </c>
      <c r="BH127" s="87">
        <f t="shared" si="41"/>
        <v>-36.314713400944342</v>
      </c>
      <c r="BJ127" s="87">
        <f t="shared" si="42"/>
        <v>-34.976802907225341</v>
      </c>
      <c r="BK127" s="87">
        <f t="shared" si="43"/>
        <v>-1.3379104937190023</v>
      </c>
      <c r="BL127" s="87">
        <f t="shared" si="44"/>
        <v>0</v>
      </c>
      <c r="BM127" s="87">
        <f t="shared" si="45"/>
        <v>0</v>
      </c>
    </row>
    <row r="128" spans="2:65">
      <c r="B128" s="73" t="str">
        <f>'3. Input NRUI '!B94</f>
        <v>Capaciteitsvergroting O-W</v>
      </c>
      <c r="C128" s="9"/>
      <c r="D128" s="73" t="str">
        <f>'3. Input NRUI '!D94</f>
        <v>Reduceerstations (latere activeringen Q3-Q4 2016)</v>
      </c>
      <c r="E128" s="9"/>
      <c r="F128" s="80">
        <f>'3. Input NRUI '!F94</f>
        <v>-1123.0482240000001</v>
      </c>
      <c r="G128" s="9"/>
      <c r="H128" s="79">
        <f>'3. Input NRUI '!H94</f>
        <v>42735</v>
      </c>
      <c r="I128" s="73">
        <f>'3. Input NRUI '!I94</f>
        <v>34</v>
      </c>
      <c r="J128" s="73" t="str">
        <f>'3. Input NRUI '!J94</f>
        <v>overgang MB</v>
      </c>
      <c r="K128" s="73" t="str">
        <f>'3. Input NRUI '!K94</f>
        <v>Nee</v>
      </c>
      <c r="L128" s="74">
        <f t="shared" si="8"/>
        <v>30</v>
      </c>
      <c r="N128" s="58">
        <f t="shared" si="9"/>
        <v>0.9631578947368421</v>
      </c>
      <c r="O128" s="58">
        <f t="shared" si="10"/>
        <v>3.6842105263157898E-2</v>
      </c>
      <c r="P128" s="58">
        <f t="shared" si="11"/>
        <v>0</v>
      </c>
      <c r="Q128" s="58">
        <f t="shared" si="12"/>
        <v>0</v>
      </c>
      <c r="S128" s="53">
        <f t="shared" si="46"/>
        <v>1</v>
      </c>
      <c r="T128" s="53">
        <f t="shared" si="46"/>
        <v>1.002</v>
      </c>
      <c r="U128" s="53">
        <f t="shared" si="46"/>
        <v>1.0160279999999999</v>
      </c>
      <c r="V128" s="53">
        <f t="shared" si="46"/>
        <v>1.028220336</v>
      </c>
      <c r="W128" s="53">
        <f t="shared" si="46"/>
        <v>1.0549540647360001</v>
      </c>
      <c r="X128" s="55">
        <f t="shared" si="46"/>
        <v>1.0760531460307201</v>
      </c>
      <c r="Z128" s="81">
        <f t="shared" si="14"/>
        <v>-11.230482240000001</v>
      </c>
      <c r="AB128" s="81">
        <f t="shared" si="15"/>
        <v>-0.93587352000000001</v>
      </c>
      <c r="AC128" s="81">
        <f t="shared" si="16"/>
        <v>-11.252943204480001</v>
      </c>
      <c r="AD128" s="81">
        <f t="shared" si="17"/>
        <v>-11.41048440934272</v>
      </c>
      <c r="AE128" s="81">
        <f t="shared" si="18"/>
        <v>-11.547410222254832</v>
      </c>
      <c r="AF128" s="81">
        <f t="shared" si="19"/>
        <v>-11.847642888033459</v>
      </c>
      <c r="AG128" s="82">
        <f t="shared" si="20"/>
        <v>-12.084595745794129</v>
      </c>
      <c r="AI128" s="81">
        <f t="shared" si="21"/>
        <v>-11.847642888033459</v>
      </c>
      <c r="AK128" s="81">
        <f t="shared" si="22"/>
        <v>-3.1195784000000004</v>
      </c>
      <c r="AL128" s="81">
        <f t="shared" si="23"/>
        <v>-37.509810681600008</v>
      </c>
      <c r="AM128" s="81">
        <f t="shared" si="24"/>
        <v>-38.034948031142406</v>
      </c>
      <c r="AN128" s="81">
        <f t="shared" si="25"/>
        <v>-38.491367407516115</v>
      </c>
      <c r="AO128" s="81">
        <f t="shared" si="26"/>
        <v>-39.492142960111536</v>
      </c>
      <c r="AP128" s="82">
        <f t="shared" si="27"/>
        <v>-40.281985819313768</v>
      </c>
      <c r="AR128" s="81">
        <f t="shared" si="28"/>
        <v>-1119.9286456000002</v>
      </c>
      <c r="AS128" s="81">
        <f t="shared" si="29"/>
        <v>-1084.6586922096003</v>
      </c>
      <c r="AT128" s="81">
        <f t="shared" si="30"/>
        <v>-1061.8089658693923</v>
      </c>
      <c r="AU128" s="81">
        <f t="shared" si="31"/>
        <v>-1036.059306052309</v>
      </c>
      <c r="AV128" s="81">
        <f t="shared" si="32"/>
        <v>-1023.5047050495575</v>
      </c>
      <c r="AW128" s="82">
        <f t="shared" si="33"/>
        <v>-1003.692813331235</v>
      </c>
      <c r="AY128" s="86">
        <f t="shared" si="34"/>
        <v>-43.437009641600007</v>
      </c>
      <c r="AZ128" s="86">
        <f t="shared" si="35"/>
        <v>-76.557523601145618</v>
      </c>
      <c r="BA128" s="86">
        <f t="shared" si="36"/>
        <v>-74.136452870701746</v>
      </c>
      <c r="BB128" s="86">
        <f t="shared" si="37"/>
        <v>-71.64526520119</v>
      </c>
      <c r="BC128" s="86">
        <f t="shared" si="38"/>
        <v>-70.197284111598265</v>
      </c>
      <c r="BD128" s="82">
        <f t="shared" si="39"/>
        <v>-68.385384592588352</v>
      </c>
      <c r="BF128" s="81">
        <f t="shared" si="40"/>
        <v>-70.197284111598265</v>
      </c>
      <c r="BH128" s="87">
        <f t="shared" si="41"/>
        <v>-82.044926999631727</v>
      </c>
      <c r="BJ128" s="87">
        <f t="shared" si="42"/>
        <v>-79.022219162803196</v>
      </c>
      <c r="BK128" s="87">
        <f t="shared" si="43"/>
        <v>-3.0227078368285376</v>
      </c>
      <c r="BL128" s="87">
        <f t="shared" si="44"/>
        <v>0</v>
      </c>
      <c r="BM128" s="87">
        <f t="shared" si="45"/>
        <v>0</v>
      </c>
    </row>
    <row r="129" spans="2:65">
      <c r="B129" s="73" t="str">
        <f>'3. Input NRUI '!B95</f>
        <v>Capaciteitsvergroting O-W</v>
      </c>
      <c r="C129" s="9"/>
      <c r="D129" s="73" t="str">
        <f>'3. Input NRUI '!D95</f>
        <v>Utiliteitsgebouwen (latere activeringen Q3-Q4 2016)</v>
      </c>
      <c r="E129" s="9"/>
      <c r="F129" s="80">
        <f>'3. Input NRUI '!F95</f>
        <v>352.37881343999999</v>
      </c>
      <c r="G129" s="9"/>
      <c r="H129" s="79">
        <f>'3. Input NRUI '!H95</f>
        <v>42735</v>
      </c>
      <c r="I129" s="73">
        <f>'3. Input NRUI '!I95</f>
        <v>6</v>
      </c>
      <c r="J129" s="73" t="str">
        <f>'3. Input NRUI '!J95</f>
        <v>overgang MB</v>
      </c>
      <c r="K129" s="73" t="str">
        <f>'3. Input NRUI '!K95</f>
        <v>Nee</v>
      </c>
      <c r="L129" s="74">
        <f t="shared" si="8"/>
        <v>30</v>
      </c>
      <c r="N129" s="58">
        <f t="shared" si="9"/>
        <v>0.9631578947368421</v>
      </c>
      <c r="O129" s="58">
        <f t="shared" si="10"/>
        <v>3.6842105263157898E-2</v>
      </c>
      <c r="P129" s="58">
        <f t="shared" si="11"/>
        <v>0</v>
      </c>
      <c r="Q129" s="58">
        <f t="shared" si="12"/>
        <v>0</v>
      </c>
      <c r="S129" s="53">
        <f t="shared" si="46"/>
        <v>1</v>
      </c>
      <c r="T129" s="53">
        <f t="shared" si="46"/>
        <v>1.002</v>
      </c>
      <c r="U129" s="53">
        <f t="shared" si="46"/>
        <v>1.0160279999999999</v>
      </c>
      <c r="V129" s="53">
        <f t="shared" si="46"/>
        <v>1.028220336</v>
      </c>
      <c r="W129" s="53">
        <f t="shared" si="46"/>
        <v>1.0549540647360001</v>
      </c>
      <c r="X129" s="55">
        <f t="shared" si="46"/>
        <v>1.0760531460307201</v>
      </c>
      <c r="Z129" s="81">
        <f t="shared" si="14"/>
        <v>3.5237881344000002</v>
      </c>
      <c r="AB129" s="81">
        <f t="shared" si="15"/>
        <v>0.29364901119999998</v>
      </c>
      <c r="AC129" s="81">
        <f t="shared" si="16"/>
        <v>3.5308357106688</v>
      </c>
      <c r="AD129" s="81">
        <f t="shared" si="17"/>
        <v>3.5802674106181631</v>
      </c>
      <c r="AE129" s="81">
        <f t="shared" si="18"/>
        <v>3.623230619545581</v>
      </c>
      <c r="AF129" s="81">
        <f t="shared" si="19"/>
        <v>3.7174346156537665</v>
      </c>
      <c r="AG129" s="82">
        <f t="shared" si="20"/>
        <v>3.7917833079668419</v>
      </c>
      <c r="AI129" s="81">
        <f t="shared" si="21"/>
        <v>3.7174346156537665</v>
      </c>
      <c r="AK129" s="81">
        <f t="shared" si="22"/>
        <v>0.97883003733333329</v>
      </c>
      <c r="AL129" s="81">
        <f t="shared" si="23"/>
        <v>11.769452368895999</v>
      </c>
      <c r="AM129" s="81">
        <f t="shared" si="24"/>
        <v>11.934224702060543</v>
      </c>
      <c r="AN129" s="81">
        <f t="shared" si="25"/>
        <v>12.077435398485269</v>
      </c>
      <c r="AO129" s="81">
        <f t="shared" si="26"/>
        <v>12.391448718845888</v>
      </c>
      <c r="AP129" s="82">
        <f t="shared" si="27"/>
        <v>12.639277693222807</v>
      </c>
      <c r="AR129" s="81">
        <f t="shared" si="28"/>
        <v>351.39998340266663</v>
      </c>
      <c r="AS129" s="81">
        <f t="shared" si="29"/>
        <v>340.33333100057598</v>
      </c>
      <c r="AT129" s="81">
        <f t="shared" si="30"/>
        <v>333.1637729325235</v>
      </c>
      <c r="AU129" s="81">
        <f t="shared" si="31"/>
        <v>325.08430280922852</v>
      </c>
      <c r="AV129" s="81">
        <f t="shared" si="32"/>
        <v>321.1450459634226</v>
      </c>
      <c r="AW129" s="82">
        <f t="shared" si="33"/>
        <v>314.92866918946822</v>
      </c>
      <c r="AY129" s="86">
        <f t="shared" si="34"/>
        <v>13.629229439829331</v>
      </c>
      <c r="AZ129" s="86">
        <f t="shared" si="35"/>
        <v>24.021452284916734</v>
      </c>
      <c r="BA129" s="86">
        <f t="shared" si="36"/>
        <v>23.261792981766341</v>
      </c>
      <c r="BB129" s="86">
        <f t="shared" si="37"/>
        <v>22.480133088380583</v>
      </c>
      <c r="BC129" s="86">
        <f t="shared" si="38"/>
        <v>22.025800097748565</v>
      </c>
      <c r="BD129" s="82">
        <f t="shared" si="39"/>
        <v>21.457280430527916</v>
      </c>
      <c r="BF129" s="81">
        <f t="shared" si="40"/>
        <v>22.025800097748565</v>
      </c>
      <c r="BH129" s="87">
        <f t="shared" si="41"/>
        <v>25.74323471340233</v>
      </c>
      <c r="BJ129" s="87">
        <f t="shared" si="42"/>
        <v>24.794799750276979</v>
      </c>
      <c r="BK129" s="87">
        <f t="shared" si="43"/>
        <v>0.94843496312534914</v>
      </c>
      <c r="BL129" s="87">
        <f t="shared" si="44"/>
        <v>0</v>
      </c>
      <c r="BM129" s="87">
        <f t="shared" si="45"/>
        <v>0</v>
      </c>
    </row>
    <row r="130" spans="2:65">
      <c r="B130" s="73" t="str">
        <f>'3. Input NRUI '!B96</f>
        <v>IOS Beverwijk- Wijngaarden</v>
      </c>
      <c r="C130" s="9"/>
      <c r="D130" s="73" t="str">
        <f>'3. Input NRUI '!D96</f>
        <v>Terreinen (latere activeringen Q1-Q2 2016)</v>
      </c>
      <c r="E130" s="9"/>
      <c r="F130" s="80">
        <f>'3. Input NRUI '!F96</f>
        <v>309.85312511999996</v>
      </c>
      <c r="G130" s="9"/>
      <c r="H130" s="79">
        <f>'3. Input NRUI '!H96</f>
        <v>42552</v>
      </c>
      <c r="I130" s="73">
        <f>'3. Input NRUI '!I96</f>
        <v>4</v>
      </c>
      <c r="J130" s="73" t="str">
        <f>'3. Input NRUI '!J96</f>
        <v>artikel 39e Gw</v>
      </c>
      <c r="K130" s="73" t="str">
        <f>'3. Input NRUI '!K96</f>
        <v>Nee</v>
      </c>
      <c r="L130" s="93">
        <f t="shared" si="8"/>
        <v>1000000000</v>
      </c>
      <c r="N130" s="58">
        <f t="shared" si="9"/>
        <v>0.9631578947368421</v>
      </c>
      <c r="O130" s="58">
        <f t="shared" si="10"/>
        <v>3.6842105263157898E-2</v>
      </c>
      <c r="P130" s="58">
        <f t="shared" si="11"/>
        <v>0</v>
      </c>
      <c r="Q130" s="58">
        <f t="shared" si="12"/>
        <v>0</v>
      </c>
      <c r="S130" s="53">
        <f t="shared" si="46"/>
        <v>1</v>
      </c>
      <c r="T130" s="53">
        <f t="shared" si="46"/>
        <v>1.002</v>
      </c>
      <c r="U130" s="53">
        <f t="shared" si="46"/>
        <v>1.0160279999999999</v>
      </c>
      <c r="V130" s="53">
        <f t="shared" si="46"/>
        <v>1.028220336</v>
      </c>
      <c r="W130" s="53">
        <f t="shared" si="46"/>
        <v>1.0549540647360001</v>
      </c>
      <c r="X130" s="55">
        <f t="shared" si="46"/>
        <v>1.0760531460307201</v>
      </c>
      <c r="Z130" s="81">
        <f t="shared" si="14"/>
        <v>3.0985312511999998</v>
      </c>
      <c r="AB130" s="81">
        <f t="shared" si="15"/>
        <v>1.5492656255999999</v>
      </c>
      <c r="AC130" s="81">
        <f t="shared" si="16"/>
        <v>3.1047283137023998</v>
      </c>
      <c r="AD130" s="81">
        <f t="shared" si="17"/>
        <v>3.1481945100942332</v>
      </c>
      <c r="AE130" s="81">
        <f t="shared" si="18"/>
        <v>3.1859728442153643</v>
      </c>
      <c r="AF130" s="81">
        <f t="shared" si="19"/>
        <v>3.2688081381649639</v>
      </c>
      <c r="AG130" s="82">
        <f t="shared" si="20"/>
        <v>3.3341843009282632</v>
      </c>
      <c r="AI130" s="81">
        <f t="shared" si="21"/>
        <v>3.2688081381649639</v>
      </c>
      <c r="AK130" s="81">
        <f t="shared" si="22"/>
        <v>1.5492656255999997E-7</v>
      </c>
      <c r="AL130" s="81">
        <f t="shared" si="23"/>
        <v>3.1047283137023995E-7</v>
      </c>
      <c r="AM130" s="81">
        <f t="shared" si="24"/>
        <v>3.1481945100942327E-7</v>
      </c>
      <c r="AN130" s="81">
        <f t="shared" si="25"/>
        <v>3.1859728442153638E-7</v>
      </c>
      <c r="AO130" s="81">
        <f t="shared" si="26"/>
        <v>3.2688081381649636E-7</v>
      </c>
      <c r="AP130" s="82">
        <f t="shared" si="27"/>
        <v>3.3341843009282629E-7</v>
      </c>
      <c r="AR130" s="81">
        <f t="shared" si="28"/>
        <v>309.85312496507339</v>
      </c>
      <c r="AS130" s="81">
        <f t="shared" si="29"/>
        <v>310.47283090453072</v>
      </c>
      <c r="AT130" s="81">
        <f t="shared" si="30"/>
        <v>314.81945022237471</v>
      </c>
      <c r="AU130" s="81">
        <f t="shared" si="31"/>
        <v>318.59728330644589</v>
      </c>
      <c r="AV130" s="81">
        <f t="shared" si="32"/>
        <v>326.88081234553266</v>
      </c>
      <c r="AW130" s="82">
        <f t="shared" si="33"/>
        <v>333.41842825902489</v>
      </c>
      <c r="AY130" s="86">
        <f t="shared" si="34"/>
        <v>11.154712653669204</v>
      </c>
      <c r="AZ130" s="86">
        <f t="shared" si="35"/>
        <v>11.177022223035937</v>
      </c>
      <c r="BA130" s="86">
        <f t="shared" si="36"/>
        <v>10.703861622380192</v>
      </c>
      <c r="BB130" s="86">
        <f t="shared" si="37"/>
        <v>10.195113384403552</v>
      </c>
      <c r="BC130" s="86">
        <f t="shared" si="38"/>
        <v>9.8064246972467934</v>
      </c>
      <c r="BD130" s="82">
        <f t="shared" si="39"/>
        <v>9.335716324671127</v>
      </c>
      <c r="BF130" s="81">
        <f t="shared" si="40"/>
        <v>9.8064246972467934</v>
      </c>
      <c r="BH130" s="87">
        <f t="shared" si="41"/>
        <v>13.075232835411757</v>
      </c>
      <c r="BJ130" s="87">
        <f t="shared" si="42"/>
        <v>12.593513730949219</v>
      </c>
      <c r="BK130" s="87">
        <f t="shared" si="43"/>
        <v>0.48171910446253846</v>
      </c>
      <c r="BL130" s="87">
        <f t="shared" si="44"/>
        <v>0</v>
      </c>
      <c r="BM130" s="87">
        <f t="shared" si="45"/>
        <v>0</v>
      </c>
    </row>
    <row r="131" spans="2:65">
      <c r="B131" s="73" t="str">
        <f>'3. Input NRUI '!B97</f>
        <v>IOS Beverwijk- Wijngaarden</v>
      </c>
      <c r="C131" s="9"/>
      <c r="D131" s="73" t="str">
        <f>'3. Input NRUI '!D97</f>
        <v>Compressorstations (latere activeringen Q1-Q2 2016)</v>
      </c>
      <c r="E131" s="9"/>
      <c r="F131" s="80">
        <f>'3. Input NRUI '!F97</f>
        <v>42581.537510707203</v>
      </c>
      <c r="G131" s="9"/>
      <c r="H131" s="79">
        <f>'3. Input NRUI '!H97</f>
        <v>42552</v>
      </c>
      <c r="I131" s="73">
        <f>'3. Input NRUI '!I97</f>
        <v>15.1</v>
      </c>
      <c r="J131" s="73" t="str">
        <f>'3. Input NRUI '!J97</f>
        <v>artikel 39e Gw</v>
      </c>
      <c r="K131" s="73" t="str">
        <f>'3. Input NRUI '!K97</f>
        <v>Nee</v>
      </c>
      <c r="L131" s="74">
        <f t="shared" si="8"/>
        <v>30</v>
      </c>
      <c r="N131" s="58">
        <f t="shared" si="9"/>
        <v>0.9631578947368421</v>
      </c>
      <c r="O131" s="58">
        <f t="shared" si="10"/>
        <v>3.6842105263157898E-2</v>
      </c>
      <c r="P131" s="58">
        <f t="shared" si="11"/>
        <v>0</v>
      </c>
      <c r="Q131" s="58">
        <f t="shared" si="12"/>
        <v>0</v>
      </c>
      <c r="S131" s="53">
        <f t="shared" si="46"/>
        <v>1</v>
      </c>
      <c r="T131" s="53">
        <f t="shared" si="46"/>
        <v>1.002</v>
      </c>
      <c r="U131" s="53">
        <f t="shared" si="46"/>
        <v>1.0160279999999999</v>
      </c>
      <c r="V131" s="53">
        <f t="shared" si="46"/>
        <v>1.028220336</v>
      </c>
      <c r="W131" s="53">
        <f t="shared" si="46"/>
        <v>1.0549540647360001</v>
      </c>
      <c r="X131" s="55">
        <f t="shared" si="46"/>
        <v>1.0760531460307201</v>
      </c>
      <c r="Z131" s="81">
        <f t="shared" si="14"/>
        <v>425.81537510707204</v>
      </c>
      <c r="AB131" s="81">
        <f t="shared" si="15"/>
        <v>212.90768755353602</v>
      </c>
      <c r="AC131" s="81">
        <f t="shared" si="16"/>
        <v>426.6670058572862</v>
      </c>
      <c r="AD131" s="81">
        <f t="shared" si="17"/>
        <v>432.64034393928819</v>
      </c>
      <c r="AE131" s="81">
        <f t="shared" si="18"/>
        <v>437.83202806655964</v>
      </c>
      <c r="AF131" s="81">
        <f t="shared" si="19"/>
        <v>449.21566079629025</v>
      </c>
      <c r="AG131" s="82">
        <f t="shared" si="20"/>
        <v>458.19997401221605</v>
      </c>
      <c r="AI131" s="81">
        <f t="shared" si="21"/>
        <v>449.21566079629025</v>
      </c>
      <c r="AK131" s="81">
        <f t="shared" si="22"/>
        <v>709.69229184512005</v>
      </c>
      <c r="AL131" s="81">
        <f t="shared" si="23"/>
        <v>1422.2233528576205</v>
      </c>
      <c r="AM131" s="81">
        <f t="shared" si="24"/>
        <v>1442.1344797976271</v>
      </c>
      <c r="AN131" s="81">
        <f t="shared" si="25"/>
        <v>1459.4400935551987</v>
      </c>
      <c r="AO131" s="81">
        <f t="shared" si="26"/>
        <v>1497.3855359876341</v>
      </c>
      <c r="AP131" s="82">
        <f t="shared" si="27"/>
        <v>1527.3332467073867</v>
      </c>
      <c r="AR131" s="81">
        <f t="shared" si="28"/>
        <v>41871.845218862087</v>
      </c>
      <c r="AS131" s="81">
        <f t="shared" si="29"/>
        <v>40533.365556442193</v>
      </c>
      <c r="AT131" s="81">
        <f t="shared" si="30"/>
        <v>39658.698194434757</v>
      </c>
      <c r="AU131" s="81">
        <f t="shared" si="31"/>
        <v>38675.162479212777</v>
      </c>
      <c r="AV131" s="81">
        <f t="shared" si="32"/>
        <v>38183.331167684679</v>
      </c>
      <c r="AW131" s="82">
        <f t="shared" si="33"/>
        <v>37419.66454433099</v>
      </c>
      <c r="AY131" s="86">
        <f t="shared" si="34"/>
        <v>2217.0787197241552</v>
      </c>
      <c r="AZ131" s="86">
        <f t="shared" si="35"/>
        <v>2881.4245128895391</v>
      </c>
      <c r="BA131" s="86">
        <f t="shared" si="36"/>
        <v>2790.5302184084089</v>
      </c>
      <c r="BB131" s="86">
        <f t="shared" si="37"/>
        <v>2697.0452928900077</v>
      </c>
      <c r="BC131" s="86">
        <f t="shared" si="38"/>
        <v>2642.8854710181745</v>
      </c>
      <c r="BD131" s="82">
        <f t="shared" si="39"/>
        <v>2575.0838539486545</v>
      </c>
      <c r="BF131" s="81">
        <f t="shared" si="40"/>
        <v>2642.8854710181745</v>
      </c>
      <c r="BH131" s="87">
        <f t="shared" si="41"/>
        <v>3092.1011318144647</v>
      </c>
      <c r="BJ131" s="87">
        <f t="shared" si="42"/>
        <v>2978.1816164318266</v>
      </c>
      <c r="BK131" s="87">
        <f t="shared" si="43"/>
        <v>113.91951538263818</v>
      </c>
      <c r="BL131" s="87">
        <f t="shared" si="44"/>
        <v>0</v>
      </c>
      <c r="BM131" s="87">
        <f t="shared" si="45"/>
        <v>0</v>
      </c>
    </row>
    <row r="132" spans="2:65">
      <c r="B132" s="73" t="str">
        <f>'3. Input NRUI '!B98</f>
        <v>IOS Beverwijk- Wijngaarden</v>
      </c>
      <c r="C132" s="9"/>
      <c r="D132" s="73" t="str">
        <f>'3. Input NRUI '!D98</f>
        <v>Compressorstations (latere activeringen Q1-Q2 2016)</v>
      </c>
      <c r="E132" s="9"/>
      <c r="F132" s="80">
        <f>'3. Input NRUI '!F98</f>
        <v>26988.173225932802</v>
      </c>
      <c r="G132" s="9"/>
      <c r="H132" s="79">
        <f>'3. Input NRUI '!H98</f>
        <v>42552</v>
      </c>
      <c r="I132" s="73">
        <f>'3. Input NRUI '!I98</f>
        <v>15.2</v>
      </c>
      <c r="J132" s="73" t="str">
        <f>'3. Input NRUI '!J98</f>
        <v>artikel 39e Gw</v>
      </c>
      <c r="K132" s="73" t="str">
        <f>'3. Input NRUI '!K98</f>
        <v>Nee</v>
      </c>
      <c r="L132" s="74">
        <f t="shared" si="8"/>
        <v>30</v>
      </c>
      <c r="N132" s="58">
        <f t="shared" si="9"/>
        <v>0.9631578947368421</v>
      </c>
      <c r="O132" s="58">
        <f t="shared" si="10"/>
        <v>3.6842105263157898E-2</v>
      </c>
      <c r="P132" s="58">
        <f t="shared" si="11"/>
        <v>0</v>
      </c>
      <c r="Q132" s="58">
        <f t="shared" si="12"/>
        <v>0</v>
      </c>
      <c r="S132" s="53">
        <f t="shared" si="46"/>
        <v>1</v>
      </c>
      <c r="T132" s="53">
        <f t="shared" si="46"/>
        <v>1.002</v>
      </c>
      <c r="U132" s="53">
        <f t="shared" si="46"/>
        <v>1.0160279999999999</v>
      </c>
      <c r="V132" s="53">
        <f t="shared" si="46"/>
        <v>1.028220336</v>
      </c>
      <c r="W132" s="53">
        <f t="shared" si="46"/>
        <v>1.0549540647360001</v>
      </c>
      <c r="X132" s="55">
        <f t="shared" si="46"/>
        <v>1.0760531460307201</v>
      </c>
      <c r="Z132" s="81">
        <f t="shared" si="14"/>
        <v>269.88173225932803</v>
      </c>
      <c r="AB132" s="81">
        <f t="shared" si="15"/>
        <v>134.94086612966402</v>
      </c>
      <c r="AC132" s="81">
        <f t="shared" si="16"/>
        <v>270.4214957238467</v>
      </c>
      <c r="AD132" s="81">
        <f t="shared" si="17"/>
        <v>274.20739666398055</v>
      </c>
      <c r="AE132" s="81">
        <f t="shared" si="18"/>
        <v>277.49788542394828</v>
      </c>
      <c r="AF132" s="81">
        <f t="shared" si="19"/>
        <v>284.71283044497096</v>
      </c>
      <c r="AG132" s="82">
        <f t="shared" si="20"/>
        <v>290.40708705387044</v>
      </c>
      <c r="AI132" s="81">
        <f t="shared" si="21"/>
        <v>284.71283044497096</v>
      </c>
      <c r="AK132" s="81">
        <f t="shared" si="22"/>
        <v>449.80288709888003</v>
      </c>
      <c r="AL132" s="81">
        <f t="shared" si="23"/>
        <v>901.4049857461556</v>
      </c>
      <c r="AM132" s="81">
        <f t="shared" si="24"/>
        <v>914.02465554660171</v>
      </c>
      <c r="AN132" s="81">
        <f t="shared" si="25"/>
        <v>924.99295141316099</v>
      </c>
      <c r="AO132" s="81">
        <f t="shared" si="26"/>
        <v>949.04276814990328</v>
      </c>
      <c r="AP132" s="82">
        <f t="shared" si="27"/>
        <v>968.02362351290128</v>
      </c>
      <c r="AR132" s="81">
        <f t="shared" si="28"/>
        <v>26538.370338833924</v>
      </c>
      <c r="AS132" s="81">
        <f t="shared" si="29"/>
        <v>25690.042093765438</v>
      </c>
      <c r="AT132" s="81">
        <f t="shared" si="30"/>
        <v>25135.678027531554</v>
      </c>
      <c r="AU132" s="81">
        <f t="shared" si="31"/>
        <v>24512.313212448771</v>
      </c>
      <c r="AV132" s="81">
        <f t="shared" si="32"/>
        <v>24200.590587822539</v>
      </c>
      <c r="AW132" s="82">
        <f t="shared" si="33"/>
        <v>23716.57877606609</v>
      </c>
      <c r="AY132" s="86">
        <f t="shared" si="34"/>
        <v>1405.1842192969011</v>
      </c>
      <c r="AZ132" s="86">
        <f t="shared" si="35"/>
        <v>1826.2465011217114</v>
      </c>
      <c r="BA132" s="86">
        <f t="shared" si="36"/>
        <v>1768.6377084826745</v>
      </c>
      <c r="BB132" s="86">
        <f t="shared" si="37"/>
        <v>1709.3869742115216</v>
      </c>
      <c r="BC132" s="86">
        <f t="shared" si="38"/>
        <v>1675.0604857845794</v>
      </c>
      <c r="BD132" s="82">
        <f t="shared" si="39"/>
        <v>1632.0878292427519</v>
      </c>
      <c r="BF132" s="81">
        <f t="shared" si="40"/>
        <v>1675.0604857845794</v>
      </c>
      <c r="BH132" s="87">
        <f t="shared" si="41"/>
        <v>1959.7733162295503</v>
      </c>
      <c r="BJ132" s="87">
        <f t="shared" si="42"/>
        <v>1887.5711414210932</v>
      </c>
      <c r="BK132" s="87">
        <f t="shared" si="43"/>
        <v>72.20217480845713</v>
      </c>
      <c r="BL132" s="87">
        <f t="shared" si="44"/>
        <v>0</v>
      </c>
      <c r="BM132" s="87">
        <f t="shared" si="45"/>
        <v>0</v>
      </c>
    </row>
    <row r="133" spans="2:65">
      <c r="B133" s="73" t="str">
        <f>'3. Input NRUI '!B99</f>
        <v>IOS Beverwijk- Wijngaarden</v>
      </c>
      <c r="C133" s="9"/>
      <c r="D133" s="73" t="str">
        <f>'3. Input NRUI '!D99</f>
        <v>Hoofdtransportleiding (latere activeringen Q1-Q2 2016)</v>
      </c>
      <c r="E133" s="9"/>
      <c r="F133" s="80">
        <f>'3. Input NRUI '!F99</f>
        <v>962309.57471232011</v>
      </c>
      <c r="G133" s="9"/>
      <c r="H133" s="79">
        <f>'3. Input NRUI '!H99</f>
        <v>42552</v>
      </c>
      <c r="I133" s="73">
        <f>'3. Input NRUI '!I99</f>
        <v>21</v>
      </c>
      <c r="J133" s="73" t="str">
        <f>'3. Input NRUI '!J99</f>
        <v>artikel 39e Gw</v>
      </c>
      <c r="K133" s="73" t="str">
        <f>'3. Input NRUI '!K99</f>
        <v>Nee</v>
      </c>
      <c r="L133" s="74">
        <f t="shared" si="8"/>
        <v>55</v>
      </c>
      <c r="N133" s="58">
        <f t="shared" si="9"/>
        <v>0.9631578947368421</v>
      </c>
      <c r="O133" s="58">
        <f t="shared" si="10"/>
        <v>3.6842105263157898E-2</v>
      </c>
      <c r="P133" s="58">
        <f t="shared" si="11"/>
        <v>0</v>
      </c>
      <c r="Q133" s="58">
        <f t="shared" si="12"/>
        <v>0</v>
      </c>
      <c r="S133" s="53">
        <f t="shared" si="46"/>
        <v>1</v>
      </c>
      <c r="T133" s="53">
        <f t="shared" si="46"/>
        <v>1.002</v>
      </c>
      <c r="U133" s="53">
        <f t="shared" si="46"/>
        <v>1.0160279999999999</v>
      </c>
      <c r="V133" s="53">
        <f t="shared" si="46"/>
        <v>1.028220336</v>
      </c>
      <c r="W133" s="53">
        <f t="shared" si="46"/>
        <v>1.0549540647360001</v>
      </c>
      <c r="X133" s="55">
        <f t="shared" si="46"/>
        <v>1.0760531460307201</v>
      </c>
      <c r="Z133" s="81">
        <f t="shared" si="14"/>
        <v>9623.0957471232014</v>
      </c>
      <c r="AB133" s="81">
        <f t="shared" si="15"/>
        <v>4811.5478735616007</v>
      </c>
      <c r="AC133" s="81">
        <f t="shared" si="16"/>
        <v>9642.3419386174482</v>
      </c>
      <c r="AD133" s="81">
        <f t="shared" si="17"/>
        <v>9777.3347257580917</v>
      </c>
      <c r="AE133" s="81">
        <f t="shared" si="18"/>
        <v>9894.6627424671879</v>
      </c>
      <c r="AF133" s="81">
        <f t="shared" si="19"/>
        <v>10151.923973771336</v>
      </c>
      <c r="AG133" s="82">
        <f t="shared" si="20"/>
        <v>10354.962453246764</v>
      </c>
      <c r="AI133" s="81">
        <f t="shared" si="21"/>
        <v>10151.923973771336</v>
      </c>
      <c r="AK133" s="81">
        <f t="shared" si="22"/>
        <v>8748.2688610210917</v>
      </c>
      <c r="AL133" s="81">
        <f t="shared" si="23"/>
        <v>17531.530797486266</v>
      </c>
      <c r="AM133" s="81">
        <f t="shared" si="24"/>
        <v>17776.972228651073</v>
      </c>
      <c r="AN133" s="81">
        <f t="shared" si="25"/>
        <v>17990.295895394887</v>
      </c>
      <c r="AO133" s="81">
        <f t="shared" si="26"/>
        <v>18458.043588675155</v>
      </c>
      <c r="AP133" s="82">
        <f t="shared" si="27"/>
        <v>18827.204460448662</v>
      </c>
      <c r="AR133" s="81">
        <f t="shared" si="28"/>
        <v>953561.30585129897</v>
      </c>
      <c r="AS133" s="81">
        <f t="shared" si="29"/>
        <v>937936.89766551531</v>
      </c>
      <c r="AT133" s="81">
        <f t="shared" si="30"/>
        <v>933291.04200418154</v>
      </c>
      <c r="AU133" s="81">
        <f t="shared" si="31"/>
        <v>926500.23861283681</v>
      </c>
      <c r="AV133" s="81">
        <f t="shared" si="32"/>
        <v>932131.20122809533</v>
      </c>
      <c r="AW133" s="82">
        <f t="shared" si="33"/>
        <v>931946.62079220859</v>
      </c>
      <c r="AY133" s="86">
        <f t="shared" si="34"/>
        <v>43076.475871667848</v>
      </c>
      <c r="AZ133" s="86">
        <f t="shared" si="35"/>
        <v>51297.259113444816</v>
      </c>
      <c r="BA133" s="86">
        <f t="shared" si="36"/>
        <v>49508.867656793249</v>
      </c>
      <c r="BB133" s="86">
        <f t="shared" si="37"/>
        <v>47638.303531005666</v>
      </c>
      <c r="BC133" s="86">
        <f t="shared" si="38"/>
        <v>46421.979625518012</v>
      </c>
      <c r="BD133" s="82">
        <f t="shared" si="39"/>
        <v>44921.709842630502</v>
      </c>
      <c r="BF133" s="81">
        <f t="shared" si="40"/>
        <v>46421.979625518012</v>
      </c>
      <c r="BH133" s="87">
        <f t="shared" si="41"/>
        <v>56573.903599289348</v>
      </c>
      <c r="BJ133" s="87">
        <f t="shared" si="42"/>
        <v>54489.601887736579</v>
      </c>
      <c r="BK133" s="87">
        <f t="shared" si="43"/>
        <v>2084.3017115527655</v>
      </c>
      <c r="BL133" s="87">
        <f t="shared" si="44"/>
        <v>0</v>
      </c>
      <c r="BM133" s="87">
        <f t="shared" si="45"/>
        <v>0</v>
      </c>
    </row>
    <row r="134" spans="2:65">
      <c r="B134" s="73" t="str">
        <f>'3. Input NRUI '!B100</f>
        <v>IOS Beverwijk- Wijngaarden</v>
      </c>
      <c r="C134" s="9"/>
      <c r="D134" s="73" t="str">
        <f>'3. Input NRUI '!D100</f>
        <v>Terreinen (latere activeringen Q3-Q4 2016)</v>
      </c>
      <c r="E134" s="9"/>
      <c r="F134" s="80">
        <f>'3. Input NRUI '!F100</f>
        <v>712.61365632000002</v>
      </c>
      <c r="G134" s="9"/>
      <c r="H134" s="79">
        <f>'3. Input NRUI '!H100</f>
        <v>42735</v>
      </c>
      <c r="I134" s="73">
        <f>'3. Input NRUI '!I100</f>
        <v>4</v>
      </c>
      <c r="J134" s="73" t="str">
        <f>'3. Input NRUI '!J100</f>
        <v>artikel 39e Gw</v>
      </c>
      <c r="K134" s="73" t="str">
        <f>'3. Input NRUI '!K100</f>
        <v>Nee</v>
      </c>
      <c r="L134" s="93">
        <f t="shared" si="8"/>
        <v>1000000000</v>
      </c>
      <c r="N134" s="58">
        <f t="shared" si="9"/>
        <v>0.9631578947368421</v>
      </c>
      <c r="O134" s="58">
        <f t="shared" si="10"/>
        <v>3.6842105263157898E-2</v>
      </c>
      <c r="P134" s="58">
        <f t="shared" si="11"/>
        <v>0</v>
      </c>
      <c r="Q134" s="58">
        <f t="shared" si="12"/>
        <v>0</v>
      </c>
      <c r="S134" s="53">
        <f t="shared" si="46"/>
        <v>1</v>
      </c>
      <c r="T134" s="53">
        <f t="shared" si="46"/>
        <v>1.002</v>
      </c>
      <c r="U134" s="53">
        <f t="shared" si="46"/>
        <v>1.0160279999999999</v>
      </c>
      <c r="V134" s="53">
        <f t="shared" si="46"/>
        <v>1.028220336</v>
      </c>
      <c r="W134" s="53">
        <f t="shared" si="46"/>
        <v>1.0549540647360001</v>
      </c>
      <c r="X134" s="55">
        <f t="shared" si="46"/>
        <v>1.0760531460307201</v>
      </c>
      <c r="Z134" s="81">
        <f t="shared" si="14"/>
        <v>7.1261365632000002</v>
      </c>
      <c r="AB134" s="81">
        <f t="shared" si="15"/>
        <v>0.59384471360000002</v>
      </c>
      <c r="AC134" s="81">
        <f t="shared" si="16"/>
        <v>7.1403888363263999</v>
      </c>
      <c r="AD134" s="81">
        <f t="shared" si="17"/>
        <v>7.2403542800349694</v>
      </c>
      <c r="AE134" s="81">
        <f t="shared" si="18"/>
        <v>7.3272385313953894</v>
      </c>
      <c r="AF134" s="81">
        <f t="shared" si="19"/>
        <v>7.5177467332116699</v>
      </c>
      <c r="AG134" s="82">
        <f t="shared" si="20"/>
        <v>7.668101667875904</v>
      </c>
      <c r="AI134" s="81">
        <f t="shared" si="21"/>
        <v>7.5177467332116699</v>
      </c>
      <c r="AK134" s="81">
        <f t="shared" si="22"/>
        <v>5.938447136E-8</v>
      </c>
      <c r="AL134" s="81">
        <f t="shared" si="23"/>
        <v>7.1403888363263999E-7</v>
      </c>
      <c r="AM134" s="81">
        <f t="shared" si="24"/>
        <v>7.2403542800349692E-7</v>
      </c>
      <c r="AN134" s="81">
        <f t="shared" si="25"/>
        <v>7.3272385313953884E-7</v>
      </c>
      <c r="AO134" s="81">
        <f t="shared" si="26"/>
        <v>7.5177467332116702E-7</v>
      </c>
      <c r="AP134" s="82">
        <f t="shared" si="27"/>
        <v>7.6681016678759033E-7</v>
      </c>
      <c r="AR134" s="81">
        <f t="shared" si="28"/>
        <v>712.61365626061558</v>
      </c>
      <c r="AS134" s="81">
        <f t="shared" si="29"/>
        <v>714.03888285909795</v>
      </c>
      <c r="AT134" s="81">
        <f t="shared" si="30"/>
        <v>724.03542649508995</v>
      </c>
      <c r="AU134" s="81">
        <f t="shared" si="31"/>
        <v>732.72385088030717</v>
      </c>
      <c r="AV134" s="81">
        <f t="shared" si="32"/>
        <v>751.7746702514205</v>
      </c>
      <c r="AW134" s="82">
        <f t="shared" si="33"/>
        <v>766.81016288963872</v>
      </c>
      <c r="AY134" s="86">
        <f t="shared" si="34"/>
        <v>25.65409168476663</v>
      </c>
      <c r="AZ134" s="86">
        <f t="shared" si="35"/>
        <v>25.705400496966408</v>
      </c>
      <c r="BA134" s="86">
        <f t="shared" si="36"/>
        <v>24.617205224868489</v>
      </c>
      <c r="BB134" s="86">
        <f t="shared" si="37"/>
        <v>23.447163960893683</v>
      </c>
      <c r="BC134" s="86">
        <f t="shared" si="38"/>
        <v>22.553240859317288</v>
      </c>
      <c r="BD134" s="82">
        <f t="shared" si="39"/>
        <v>21.470685327720052</v>
      </c>
      <c r="BF134" s="81">
        <f t="shared" si="40"/>
        <v>22.553240859317288</v>
      </c>
      <c r="BH134" s="87">
        <f t="shared" si="41"/>
        <v>30.070987592528958</v>
      </c>
      <c r="BJ134" s="87">
        <f t="shared" si="42"/>
        <v>28.96310910227789</v>
      </c>
      <c r="BK134" s="87">
        <f t="shared" si="43"/>
        <v>1.107878490251067</v>
      </c>
      <c r="BL134" s="87">
        <f t="shared" si="44"/>
        <v>0</v>
      </c>
      <c r="BM134" s="87">
        <f t="shared" si="45"/>
        <v>0</v>
      </c>
    </row>
    <row r="135" spans="2:65">
      <c r="B135" s="73" t="str">
        <f>'3. Input NRUI '!B101</f>
        <v>IOS Beverwijk- Wijngaarden</v>
      </c>
      <c r="C135" s="9"/>
      <c r="D135" s="73" t="str">
        <f>'3. Input NRUI '!D101</f>
        <v>Compressorstations (latere activeringen Q3-Q4 2016)</v>
      </c>
      <c r="E135" s="9"/>
      <c r="F135" s="80">
        <f>'3. Input NRUI '!F101</f>
        <v>98003.965767613437</v>
      </c>
      <c r="G135" s="9"/>
      <c r="H135" s="79">
        <f>'3. Input NRUI '!H101</f>
        <v>42735</v>
      </c>
      <c r="I135" s="73">
        <f>'3. Input NRUI '!I101</f>
        <v>15.1</v>
      </c>
      <c r="J135" s="73" t="str">
        <f>'3. Input NRUI '!J101</f>
        <v>artikel 39e Gw</v>
      </c>
      <c r="K135" s="73" t="str">
        <f>'3. Input NRUI '!K101</f>
        <v>Nee</v>
      </c>
      <c r="L135" s="74">
        <f t="shared" si="8"/>
        <v>30</v>
      </c>
      <c r="N135" s="58">
        <f t="shared" si="9"/>
        <v>0.9631578947368421</v>
      </c>
      <c r="O135" s="58">
        <f t="shared" si="10"/>
        <v>3.6842105263157898E-2</v>
      </c>
      <c r="P135" s="58">
        <f t="shared" si="11"/>
        <v>0</v>
      </c>
      <c r="Q135" s="58">
        <f t="shared" si="12"/>
        <v>0</v>
      </c>
      <c r="S135" s="53">
        <f t="shared" si="46"/>
        <v>1</v>
      </c>
      <c r="T135" s="53">
        <f t="shared" si="46"/>
        <v>1.002</v>
      </c>
      <c r="U135" s="53">
        <f t="shared" si="46"/>
        <v>1.0160279999999999</v>
      </c>
      <c r="V135" s="53">
        <f t="shared" si="46"/>
        <v>1.028220336</v>
      </c>
      <c r="W135" s="53">
        <f t="shared" si="46"/>
        <v>1.0549540647360001</v>
      </c>
      <c r="X135" s="55">
        <f t="shared" si="46"/>
        <v>1.0760531460307201</v>
      </c>
      <c r="Z135" s="81">
        <f t="shared" si="14"/>
        <v>980.03965767613442</v>
      </c>
      <c r="AB135" s="81">
        <f t="shared" si="15"/>
        <v>81.669971473011202</v>
      </c>
      <c r="AC135" s="81">
        <f t="shared" si="16"/>
        <v>981.99973699148666</v>
      </c>
      <c r="AD135" s="81">
        <f t="shared" si="17"/>
        <v>995.74773330936739</v>
      </c>
      <c r="AE135" s="81">
        <f t="shared" si="18"/>
        <v>1007.6967061090799</v>
      </c>
      <c r="AF135" s="81">
        <f t="shared" si="19"/>
        <v>1033.8968204679161</v>
      </c>
      <c r="AG135" s="82">
        <f t="shared" si="20"/>
        <v>1054.5747568772745</v>
      </c>
      <c r="AI135" s="81">
        <f t="shared" si="21"/>
        <v>1033.8968204679161</v>
      </c>
      <c r="AK135" s="81">
        <f t="shared" si="22"/>
        <v>272.23323824337064</v>
      </c>
      <c r="AL135" s="81">
        <f t="shared" si="23"/>
        <v>3273.3324566382889</v>
      </c>
      <c r="AM135" s="81">
        <f t="shared" si="24"/>
        <v>3319.1591110312247</v>
      </c>
      <c r="AN135" s="81">
        <f t="shared" si="25"/>
        <v>3358.9890203635991</v>
      </c>
      <c r="AO135" s="81">
        <f t="shared" si="26"/>
        <v>3446.3227348930532</v>
      </c>
      <c r="AP135" s="82">
        <f t="shared" si="27"/>
        <v>3515.2491895909143</v>
      </c>
      <c r="AR135" s="81">
        <f t="shared" si="28"/>
        <v>97731.732529370071</v>
      </c>
      <c r="AS135" s="81">
        <f t="shared" si="29"/>
        <v>94653.863537790516</v>
      </c>
      <c r="AT135" s="81">
        <f t="shared" si="30"/>
        <v>92659.858516288354</v>
      </c>
      <c r="AU135" s="81">
        <f t="shared" si="31"/>
        <v>90412.787798120218</v>
      </c>
      <c r="AV135" s="81">
        <f t="shared" si="32"/>
        <v>89317.197545978299</v>
      </c>
      <c r="AW135" s="82">
        <f t="shared" si="33"/>
        <v>87588.292307306954</v>
      </c>
      <c r="AY135" s="86">
        <f t="shared" si="34"/>
        <v>3790.575609300693</v>
      </c>
      <c r="AZ135" s="86">
        <f t="shared" si="35"/>
        <v>6680.8715439987473</v>
      </c>
      <c r="BA135" s="86">
        <f t="shared" si="36"/>
        <v>6469.5943005850295</v>
      </c>
      <c r="BB135" s="86">
        <f t="shared" si="37"/>
        <v>6252.1982299034462</v>
      </c>
      <c r="BC135" s="86">
        <f t="shared" si="38"/>
        <v>6125.8386612724025</v>
      </c>
      <c r="BD135" s="82">
        <f t="shared" si="39"/>
        <v>5967.7213741955093</v>
      </c>
      <c r="BF135" s="81">
        <f t="shared" si="40"/>
        <v>6125.8386612724025</v>
      </c>
      <c r="BH135" s="87">
        <f t="shared" si="41"/>
        <v>7159.7354817403184</v>
      </c>
      <c r="BJ135" s="87">
        <f t="shared" si="42"/>
        <v>6895.9557534656751</v>
      </c>
      <c r="BK135" s="87">
        <f t="shared" si="43"/>
        <v>263.77972827464333</v>
      </c>
      <c r="BL135" s="87">
        <f t="shared" si="44"/>
        <v>0</v>
      </c>
      <c r="BM135" s="87">
        <f t="shared" si="45"/>
        <v>0</v>
      </c>
    </row>
    <row r="136" spans="2:65">
      <c r="B136" s="73" t="str">
        <f>'3. Input NRUI '!B102</f>
        <v>IOS Beverwijk- Wijngaarden</v>
      </c>
      <c r="C136" s="9"/>
      <c r="D136" s="73" t="str">
        <f>'3. Input NRUI '!D102</f>
        <v>Compressorstations Leveringszekerheid (latere Q3-Q4 2016)</v>
      </c>
      <c r="E136" s="9"/>
      <c r="F136" s="80">
        <f>'3. Input NRUI '!F102</f>
        <v>62114.73461254657</v>
      </c>
      <c r="G136" s="9"/>
      <c r="H136" s="79">
        <f>'3. Input NRUI '!H102</f>
        <v>42735</v>
      </c>
      <c r="I136" s="73">
        <f>'3. Input NRUI '!I102</f>
        <v>15.2</v>
      </c>
      <c r="J136" s="73" t="str">
        <f>'3. Input NRUI '!J102</f>
        <v>artikel 39e Gw</v>
      </c>
      <c r="K136" s="73" t="str">
        <f>'3. Input NRUI '!K102</f>
        <v>Nee</v>
      </c>
      <c r="L136" s="74">
        <f t="shared" si="8"/>
        <v>30</v>
      </c>
      <c r="N136" s="58">
        <f t="shared" si="9"/>
        <v>0.9631578947368421</v>
      </c>
      <c r="O136" s="58">
        <f t="shared" si="10"/>
        <v>3.6842105263157898E-2</v>
      </c>
      <c r="P136" s="58">
        <f t="shared" si="11"/>
        <v>0</v>
      </c>
      <c r="Q136" s="58">
        <f t="shared" si="12"/>
        <v>0</v>
      </c>
      <c r="S136" s="53">
        <f t="shared" si="46"/>
        <v>1</v>
      </c>
      <c r="T136" s="53">
        <f t="shared" si="46"/>
        <v>1.002</v>
      </c>
      <c r="U136" s="53">
        <f t="shared" si="46"/>
        <v>1.0160279999999999</v>
      </c>
      <c r="V136" s="53">
        <f t="shared" si="46"/>
        <v>1.028220336</v>
      </c>
      <c r="W136" s="53">
        <f t="shared" si="46"/>
        <v>1.0549540647360001</v>
      </c>
      <c r="X136" s="55">
        <f t="shared" si="46"/>
        <v>1.0760531460307201</v>
      </c>
      <c r="Z136" s="81">
        <f t="shared" si="14"/>
        <v>621.14734612546567</v>
      </c>
      <c r="AB136" s="81">
        <f t="shared" si="15"/>
        <v>51.762278843788806</v>
      </c>
      <c r="AC136" s="81">
        <f t="shared" si="16"/>
        <v>622.38964081771655</v>
      </c>
      <c r="AD136" s="81">
        <f t="shared" si="17"/>
        <v>631.10309578916463</v>
      </c>
      <c r="AE136" s="81">
        <f t="shared" si="18"/>
        <v>638.67633293863457</v>
      </c>
      <c r="AF136" s="81">
        <f t="shared" si="19"/>
        <v>655.2819175950392</v>
      </c>
      <c r="AG136" s="82">
        <f t="shared" si="20"/>
        <v>668.38755594693998</v>
      </c>
      <c r="AI136" s="81">
        <f t="shared" si="21"/>
        <v>655.2819175950392</v>
      </c>
      <c r="AK136" s="81">
        <f t="shared" si="22"/>
        <v>172.54092947929601</v>
      </c>
      <c r="AL136" s="81">
        <f t="shared" si="23"/>
        <v>2074.6321360590555</v>
      </c>
      <c r="AM136" s="81">
        <f t="shared" si="24"/>
        <v>2103.6769859638821</v>
      </c>
      <c r="AN136" s="81">
        <f t="shared" si="25"/>
        <v>2128.9211097954485</v>
      </c>
      <c r="AO136" s="81">
        <f t="shared" si="26"/>
        <v>2184.2730586501307</v>
      </c>
      <c r="AP136" s="82">
        <f t="shared" si="27"/>
        <v>2227.9585198231334</v>
      </c>
      <c r="AR136" s="81">
        <f t="shared" si="28"/>
        <v>61942.193683067271</v>
      </c>
      <c r="AS136" s="81">
        <f t="shared" si="29"/>
        <v>59991.445934374351</v>
      </c>
      <c r="AT136" s="81">
        <f t="shared" si="30"/>
        <v>58727.649191491713</v>
      </c>
      <c r="AU136" s="81">
        <f t="shared" si="31"/>
        <v>57303.459871994171</v>
      </c>
      <c r="AV136" s="81">
        <f t="shared" si="32"/>
        <v>56609.07677001589</v>
      </c>
      <c r="AW136" s="82">
        <f t="shared" si="33"/>
        <v>55513.299785593073</v>
      </c>
      <c r="AY136" s="86">
        <f t="shared" si="34"/>
        <v>2402.4599020697178</v>
      </c>
      <c r="AZ136" s="86">
        <f t="shared" si="35"/>
        <v>4234.3241896965319</v>
      </c>
      <c r="BA136" s="86">
        <f t="shared" si="36"/>
        <v>4100.4170584746007</v>
      </c>
      <c r="BB136" s="86">
        <f t="shared" si="37"/>
        <v>3962.6318256992618</v>
      </c>
      <c r="BC136" s="86">
        <f t="shared" si="38"/>
        <v>3882.5453617506073</v>
      </c>
      <c r="BD136" s="82">
        <f t="shared" si="39"/>
        <v>3782.3309138197392</v>
      </c>
      <c r="BF136" s="81">
        <f t="shared" si="40"/>
        <v>3882.5453617506073</v>
      </c>
      <c r="BH136" s="87">
        <f t="shared" si="41"/>
        <v>4537.8272793456463</v>
      </c>
      <c r="BJ136" s="87">
        <f t="shared" si="42"/>
        <v>4370.6441690539641</v>
      </c>
      <c r="BK136" s="87">
        <f t="shared" si="43"/>
        <v>167.18311029168171</v>
      </c>
      <c r="BL136" s="87">
        <f t="shared" si="44"/>
        <v>0</v>
      </c>
      <c r="BM136" s="87">
        <f t="shared" si="45"/>
        <v>0</v>
      </c>
    </row>
    <row r="137" spans="2:65">
      <c r="B137" s="73" t="str">
        <f>'3. Input NRUI '!B103</f>
        <v>IOS Beverwijk- Wijngaarden</v>
      </c>
      <c r="C137" s="9"/>
      <c r="D137" s="73" t="str">
        <f>'3. Input NRUI '!D103</f>
        <v>Hoofdtransportleiding (latere activeringen Q3-Q4 2016)</v>
      </c>
      <c r="E137" s="9"/>
      <c r="F137" s="80">
        <f>'3. Input NRUI '!F103</f>
        <v>2214816.3574464</v>
      </c>
      <c r="G137" s="9"/>
      <c r="H137" s="79">
        <f>'3. Input NRUI '!H103</f>
        <v>42735</v>
      </c>
      <c r="I137" s="73">
        <f>'3. Input NRUI '!I103</f>
        <v>21</v>
      </c>
      <c r="J137" s="73" t="str">
        <f>'3. Input NRUI '!J103</f>
        <v>artikel 39e Gw</v>
      </c>
      <c r="K137" s="73" t="str">
        <f>'3. Input NRUI '!K103</f>
        <v>Nee</v>
      </c>
      <c r="L137" s="74">
        <f t="shared" si="8"/>
        <v>55</v>
      </c>
      <c r="N137" s="58">
        <f t="shared" si="9"/>
        <v>0.9631578947368421</v>
      </c>
      <c r="O137" s="58">
        <f t="shared" si="10"/>
        <v>3.6842105263157898E-2</v>
      </c>
      <c r="P137" s="58">
        <f t="shared" si="11"/>
        <v>0</v>
      </c>
      <c r="Q137" s="58">
        <f t="shared" si="12"/>
        <v>0</v>
      </c>
      <c r="S137" s="53">
        <f t="shared" si="46"/>
        <v>1</v>
      </c>
      <c r="T137" s="53">
        <f t="shared" si="46"/>
        <v>1.002</v>
      </c>
      <c r="U137" s="53">
        <f t="shared" si="46"/>
        <v>1.0160279999999999</v>
      </c>
      <c r="V137" s="53">
        <f t="shared" si="46"/>
        <v>1.028220336</v>
      </c>
      <c r="W137" s="53">
        <f t="shared" si="46"/>
        <v>1.0549540647360001</v>
      </c>
      <c r="X137" s="55">
        <f t="shared" si="46"/>
        <v>1.0760531460307201</v>
      </c>
      <c r="Z137" s="81">
        <f t="shared" si="14"/>
        <v>22148.163574464001</v>
      </c>
      <c r="AB137" s="81">
        <f t="shared" si="15"/>
        <v>1845.680297872</v>
      </c>
      <c r="AC137" s="81">
        <f t="shared" si="16"/>
        <v>22192.459901612929</v>
      </c>
      <c r="AD137" s="81">
        <f t="shared" si="17"/>
        <v>22503.154340235509</v>
      </c>
      <c r="AE137" s="81">
        <f t="shared" si="18"/>
        <v>22773.192192318336</v>
      </c>
      <c r="AF137" s="81">
        <f t="shared" si="19"/>
        <v>23365.295189318615</v>
      </c>
      <c r="AG137" s="82">
        <f t="shared" si="20"/>
        <v>23832.601093104986</v>
      </c>
      <c r="AI137" s="81">
        <f t="shared" si="21"/>
        <v>23365.295189318615</v>
      </c>
      <c r="AK137" s="81">
        <f t="shared" si="22"/>
        <v>3355.7823597672727</v>
      </c>
      <c r="AL137" s="81">
        <f t="shared" si="23"/>
        <v>40349.927093841688</v>
      </c>
      <c r="AM137" s="81">
        <f t="shared" si="24"/>
        <v>40914.826073155469</v>
      </c>
      <c r="AN137" s="81">
        <f t="shared" si="25"/>
        <v>41405.803986033337</v>
      </c>
      <c r="AO137" s="81">
        <f t="shared" si="26"/>
        <v>42482.354889670205</v>
      </c>
      <c r="AP137" s="82">
        <f t="shared" si="27"/>
        <v>43332.001987463613</v>
      </c>
      <c r="AR137" s="81">
        <f t="shared" si="28"/>
        <v>2211460.5750866327</v>
      </c>
      <c r="AS137" s="81">
        <f t="shared" si="29"/>
        <v>2175533.5691429642</v>
      </c>
      <c r="AT137" s="81">
        <f t="shared" si="30"/>
        <v>2165076.2130378103</v>
      </c>
      <c r="AU137" s="81">
        <f t="shared" si="31"/>
        <v>2149651.3236082308</v>
      </c>
      <c r="AV137" s="81">
        <f t="shared" si="32"/>
        <v>2163059.9031323744</v>
      </c>
      <c r="AW137" s="82">
        <f t="shared" si="33"/>
        <v>2162989.0992075582</v>
      </c>
      <c r="AY137" s="86">
        <f t="shared" si="34"/>
        <v>82968.363062886041</v>
      </c>
      <c r="AZ137" s="86">
        <f t="shared" si="35"/>
        <v>118669.1355829884</v>
      </c>
      <c r="BA137" s="86">
        <f t="shared" si="36"/>
        <v>114527.41731644102</v>
      </c>
      <c r="BB137" s="86">
        <f t="shared" si="37"/>
        <v>110194.64634149673</v>
      </c>
      <c r="BC137" s="86">
        <f t="shared" si="38"/>
        <v>107374.15198364144</v>
      </c>
      <c r="BD137" s="82">
        <f t="shared" si="39"/>
        <v>103895.69676527524</v>
      </c>
      <c r="BF137" s="81">
        <f t="shared" si="40"/>
        <v>107374.15198364144</v>
      </c>
      <c r="BH137" s="87">
        <f t="shared" si="41"/>
        <v>130739.44717296005</v>
      </c>
      <c r="BJ137" s="87">
        <f t="shared" si="42"/>
        <v>125922.73069816678</v>
      </c>
      <c r="BK137" s="87">
        <f t="shared" si="43"/>
        <v>4816.7164747932657</v>
      </c>
      <c r="BL137" s="87">
        <f t="shared" si="44"/>
        <v>0</v>
      </c>
      <c r="BM137" s="87">
        <f t="shared" si="45"/>
        <v>0</v>
      </c>
    </row>
    <row r="138" spans="2:65">
      <c r="B138" s="73" t="str">
        <f>'3. Input NRUI '!B104</f>
        <v>IOS Beverwijk- Wijngaarden</v>
      </c>
      <c r="C138" s="9"/>
      <c r="D138" s="73" t="str">
        <f>'3. Input NRUI '!D104</f>
        <v>Terreinen (latere activeringen Q1-Q2 2017)</v>
      </c>
      <c r="E138" s="9"/>
      <c r="F138" s="80">
        <f>'3. Input NRUI '!F104</f>
        <v>74.726475000000008</v>
      </c>
      <c r="G138" s="9"/>
      <c r="H138" s="79">
        <f>'3. Input NRUI '!H104</f>
        <v>42917</v>
      </c>
      <c r="I138" s="73">
        <f>'3. Input NRUI '!I104</f>
        <v>4</v>
      </c>
      <c r="J138" s="73" t="str">
        <f>'3. Input NRUI '!J104</f>
        <v>artikel 39e Gw</v>
      </c>
      <c r="K138" s="73" t="str">
        <f>'3. Input NRUI '!K104</f>
        <v>Nee</v>
      </c>
      <c r="L138" s="93">
        <f t="shared" si="8"/>
        <v>1000000000</v>
      </c>
      <c r="N138" s="58">
        <f t="shared" si="9"/>
        <v>0.9631578947368421</v>
      </c>
      <c r="O138" s="58">
        <f t="shared" si="10"/>
        <v>3.6842105263157898E-2</v>
      </c>
      <c r="P138" s="58">
        <f t="shared" si="11"/>
        <v>0</v>
      </c>
      <c r="Q138" s="58">
        <f t="shared" si="12"/>
        <v>0</v>
      </c>
      <c r="S138" s="53">
        <f t="shared" si="46"/>
        <v>0</v>
      </c>
      <c r="T138" s="53">
        <f t="shared" si="46"/>
        <v>1</v>
      </c>
      <c r="U138" s="53">
        <f t="shared" si="46"/>
        <v>1.014</v>
      </c>
      <c r="V138" s="53">
        <f t="shared" si="46"/>
        <v>1.026168</v>
      </c>
      <c r="W138" s="53">
        <f t="shared" si="46"/>
        <v>1.052848368</v>
      </c>
      <c r="X138" s="55">
        <f t="shared" si="46"/>
        <v>1.0739053353600001</v>
      </c>
      <c r="Z138" s="81">
        <f t="shared" si="14"/>
        <v>0.74726475000000014</v>
      </c>
      <c r="AB138" s="81">
        <f t="shared" si="15"/>
        <v>0</v>
      </c>
      <c r="AC138" s="81">
        <f t="shared" si="16"/>
        <v>0.37363237500000007</v>
      </c>
      <c r="AD138" s="81">
        <f t="shared" si="17"/>
        <v>0.75772645650000015</v>
      </c>
      <c r="AE138" s="81">
        <f t="shared" si="18"/>
        <v>0.76681917397800015</v>
      </c>
      <c r="AF138" s="81">
        <f t="shared" si="19"/>
        <v>0.78675647250142822</v>
      </c>
      <c r="AG138" s="82">
        <f t="shared" si="20"/>
        <v>0.80249160195145675</v>
      </c>
      <c r="AI138" s="81">
        <f t="shared" si="21"/>
        <v>0.78675647250142822</v>
      </c>
      <c r="AK138" s="81">
        <f t="shared" si="22"/>
        <v>0</v>
      </c>
      <c r="AL138" s="81">
        <f t="shared" si="23"/>
        <v>3.7363237500000003E-8</v>
      </c>
      <c r="AM138" s="81">
        <f t="shared" si="24"/>
        <v>7.5772645650000003E-8</v>
      </c>
      <c r="AN138" s="81">
        <f t="shared" si="25"/>
        <v>7.6681917397799999E-8</v>
      </c>
      <c r="AO138" s="81">
        <f t="shared" si="26"/>
        <v>7.8675647250142805E-8</v>
      </c>
      <c r="AP138" s="82">
        <f t="shared" si="27"/>
        <v>8.0249160195145675E-8</v>
      </c>
      <c r="AR138" s="81">
        <f t="shared" si="28"/>
        <v>0</v>
      </c>
      <c r="AS138" s="81">
        <f t="shared" si="29"/>
        <v>74.726474962636772</v>
      </c>
      <c r="AT138" s="81">
        <f t="shared" si="30"/>
        <v>75.772645536341045</v>
      </c>
      <c r="AU138" s="81">
        <f t="shared" si="31"/>
        <v>76.681917206095221</v>
      </c>
      <c r="AV138" s="81">
        <f t="shared" si="32"/>
        <v>78.675646974778061</v>
      </c>
      <c r="AW138" s="82">
        <f t="shared" si="33"/>
        <v>80.249159834024454</v>
      </c>
      <c r="AY138" s="86">
        <f t="shared" si="34"/>
        <v>0</v>
      </c>
      <c r="AZ138" s="86">
        <f t="shared" si="35"/>
        <v>2.6901531360181608</v>
      </c>
      <c r="BA138" s="86">
        <f t="shared" si="36"/>
        <v>2.5762700240082412</v>
      </c>
      <c r="BB138" s="86">
        <f t="shared" si="37"/>
        <v>2.4538214272769645</v>
      </c>
      <c r="BC138" s="86">
        <f t="shared" si="38"/>
        <v>2.3602694879189889</v>
      </c>
      <c r="BD138" s="82">
        <f t="shared" si="39"/>
        <v>2.2469765556018451</v>
      </c>
      <c r="BF138" s="81">
        <f t="shared" si="40"/>
        <v>2.3602694879189889</v>
      </c>
      <c r="BH138" s="87">
        <f t="shared" si="41"/>
        <v>3.1470259604204172</v>
      </c>
      <c r="BJ138" s="87">
        <f t="shared" si="42"/>
        <v>3.0310828987207175</v>
      </c>
      <c r="BK138" s="87">
        <f t="shared" si="43"/>
        <v>0.11594306169969959</v>
      </c>
      <c r="BL138" s="87">
        <f t="shared" si="44"/>
        <v>0</v>
      </c>
      <c r="BM138" s="87">
        <f t="shared" si="45"/>
        <v>0</v>
      </c>
    </row>
    <row r="139" spans="2:65">
      <c r="B139" s="73" t="str">
        <f>'3. Input NRUI '!B105</f>
        <v>IOS Beverwijk- Wijngaarden</v>
      </c>
      <c r="C139" s="9"/>
      <c r="D139" s="73" t="str">
        <f>'3. Input NRUI '!D105</f>
        <v>Compressorstations (latere activeringen Q1-Q2 2017)</v>
      </c>
      <c r="E139" s="9"/>
      <c r="F139" s="80">
        <f>'3. Input NRUI '!F105</f>
        <v>10369.830546559999</v>
      </c>
      <c r="G139" s="9"/>
      <c r="H139" s="79">
        <f>'3. Input NRUI '!H105</f>
        <v>42917</v>
      </c>
      <c r="I139" s="73">
        <f>'3. Input NRUI '!I105</f>
        <v>15.1</v>
      </c>
      <c r="J139" s="73" t="str">
        <f>'3. Input NRUI '!J105</f>
        <v>artikel 39e Gw</v>
      </c>
      <c r="K139" s="73" t="str">
        <f>'3. Input NRUI '!K105</f>
        <v>Nee</v>
      </c>
      <c r="L139" s="74">
        <f t="shared" si="8"/>
        <v>30</v>
      </c>
      <c r="N139" s="58">
        <f t="shared" si="9"/>
        <v>0.9631578947368421</v>
      </c>
      <c r="O139" s="58">
        <f t="shared" si="10"/>
        <v>3.6842105263157898E-2</v>
      </c>
      <c r="P139" s="58">
        <f t="shared" si="11"/>
        <v>0</v>
      </c>
      <c r="Q139" s="58">
        <f t="shared" si="12"/>
        <v>0</v>
      </c>
      <c r="S139" s="53">
        <f t="shared" si="46"/>
        <v>0</v>
      </c>
      <c r="T139" s="53">
        <f t="shared" si="46"/>
        <v>1</v>
      </c>
      <c r="U139" s="53">
        <f t="shared" si="46"/>
        <v>1.014</v>
      </c>
      <c r="V139" s="53">
        <f t="shared" si="46"/>
        <v>1.026168</v>
      </c>
      <c r="W139" s="53">
        <f t="shared" si="46"/>
        <v>1.052848368</v>
      </c>
      <c r="X139" s="55">
        <f t="shared" si="46"/>
        <v>1.0739053353600001</v>
      </c>
      <c r="Z139" s="81">
        <f t="shared" si="14"/>
        <v>103.69830546559999</v>
      </c>
      <c r="AB139" s="81">
        <f t="shared" si="15"/>
        <v>0</v>
      </c>
      <c r="AC139" s="81">
        <f t="shared" si="16"/>
        <v>51.849152732799993</v>
      </c>
      <c r="AD139" s="81">
        <f t="shared" si="17"/>
        <v>105.15008174211839</v>
      </c>
      <c r="AE139" s="81">
        <f t="shared" si="18"/>
        <v>106.41188272302381</v>
      </c>
      <c r="AF139" s="81">
        <f t="shared" si="19"/>
        <v>109.17859167382242</v>
      </c>
      <c r="AG139" s="82">
        <f t="shared" si="20"/>
        <v>111.36216350729889</v>
      </c>
      <c r="AI139" s="81">
        <f t="shared" si="21"/>
        <v>109.17859167382242</v>
      </c>
      <c r="AK139" s="81">
        <f t="shared" si="22"/>
        <v>0</v>
      </c>
      <c r="AL139" s="81">
        <f t="shared" si="23"/>
        <v>172.83050910933332</v>
      </c>
      <c r="AM139" s="81">
        <f t="shared" si="24"/>
        <v>350.50027247372799</v>
      </c>
      <c r="AN139" s="81">
        <f t="shared" si="25"/>
        <v>354.70627574341268</v>
      </c>
      <c r="AO139" s="81">
        <f t="shared" si="26"/>
        <v>363.92863891274146</v>
      </c>
      <c r="AP139" s="82">
        <f t="shared" si="27"/>
        <v>371.2072116909963</v>
      </c>
      <c r="AR139" s="81">
        <f t="shared" si="28"/>
        <v>0</v>
      </c>
      <c r="AS139" s="81">
        <f t="shared" si="29"/>
        <v>10197.000037450665</v>
      </c>
      <c r="AT139" s="81">
        <f t="shared" si="30"/>
        <v>9989.2577655012465</v>
      </c>
      <c r="AU139" s="81">
        <f t="shared" si="31"/>
        <v>9754.4225829438492</v>
      </c>
      <c r="AV139" s="81">
        <f t="shared" si="32"/>
        <v>9644.1089311876476</v>
      </c>
      <c r="AW139" s="82">
        <f t="shared" si="33"/>
        <v>9465.783898120404</v>
      </c>
      <c r="AY139" s="86">
        <f t="shared" si="34"/>
        <v>0</v>
      </c>
      <c r="AZ139" s="86">
        <f t="shared" si="35"/>
        <v>539.92251045755722</v>
      </c>
      <c r="BA139" s="86">
        <f t="shared" si="36"/>
        <v>690.13503650077041</v>
      </c>
      <c r="BB139" s="86">
        <f t="shared" si="37"/>
        <v>666.84779839761586</v>
      </c>
      <c r="BC139" s="86">
        <f t="shared" si="38"/>
        <v>653.25190684837094</v>
      </c>
      <c r="BD139" s="82">
        <f t="shared" si="39"/>
        <v>636.24916083836763</v>
      </c>
      <c r="BF139" s="81">
        <f t="shared" si="40"/>
        <v>653.25190684837094</v>
      </c>
      <c r="BH139" s="87">
        <f t="shared" si="41"/>
        <v>762.43049852219337</v>
      </c>
      <c r="BJ139" s="87">
        <f t="shared" si="42"/>
        <v>734.34095383979673</v>
      </c>
      <c r="BK139" s="87">
        <f t="shared" si="43"/>
        <v>28.0895446823966</v>
      </c>
      <c r="BL139" s="87">
        <f t="shared" si="44"/>
        <v>0</v>
      </c>
      <c r="BM139" s="87">
        <f t="shared" si="45"/>
        <v>0</v>
      </c>
    </row>
    <row r="140" spans="2:65">
      <c r="B140" s="73" t="str">
        <f>'3. Input NRUI '!B106</f>
        <v>IOS Beverwijk- Wijngaarden</v>
      </c>
      <c r="C140" s="9"/>
      <c r="D140" s="73" t="str">
        <f>'3. Input NRUI '!D106</f>
        <v>Compressorstations Leveringszekerheid (latere Q1-Q2 2017)</v>
      </c>
      <c r="E140" s="9"/>
      <c r="F140" s="80">
        <f>'3. Input NRUI '!F106</f>
        <v>6572.3640284399999</v>
      </c>
      <c r="G140" s="9"/>
      <c r="H140" s="79">
        <f>'3. Input NRUI '!H106</f>
        <v>42917</v>
      </c>
      <c r="I140" s="73">
        <f>'3. Input NRUI '!I106</f>
        <v>15.2</v>
      </c>
      <c r="J140" s="73" t="str">
        <f>'3. Input NRUI '!J106</f>
        <v>artikel 39e Gw</v>
      </c>
      <c r="K140" s="73" t="str">
        <f>'3. Input NRUI '!K106</f>
        <v>Nee</v>
      </c>
      <c r="L140" s="74">
        <f t="shared" si="8"/>
        <v>30</v>
      </c>
      <c r="N140" s="58">
        <f t="shared" si="9"/>
        <v>0.9631578947368421</v>
      </c>
      <c r="O140" s="58">
        <f t="shared" si="10"/>
        <v>3.6842105263157898E-2</v>
      </c>
      <c r="P140" s="58">
        <f t="shared" si="11"/>
        <v>0</v>
      </c>
      <c r="Q140" s="58">
        <f t="shared" si="12"/>
        <v>0</v>
      </c>
      <c r="S140" s="53">
        <f t="shared" si="46"/>
        <v>0</v>
      </c>
      <c r="T140" s="53">
        <f t="shared" si="46"/>
        <v>1</v>
      </c>
      <c r="U140" s="53">
        <f t="shared" si="46"/>
        <v>1.014</v>
      </c>
      <c r="V140" s="53">
        <f t="shared" si="46"/>
        <v>1.026168</v>
      </c>
      <c r="W140" s="53">
        <f t="shared" si="46"/>
        <v>1.052848368</v>
      </c>
      <c r="X140" s="55">
        <f t="shared" si="46"/>
        <v>1.0739053353600001</v>
      </c>
      <c r="Z140" s="81">
        <f t="shared" si="14"/>
        <v>65.723640284400005</v>
      </c>
      <c r="AB140" s="81">
        <f t="shared" si="15"/>
        <v>0</v>
      </c>
      <c r="AC140" s="81">
        <f t="shared" si="16"/>
        <v>32.861820142200003</v>
      </c>
      <c r="AD140" s="81">
        <f t="shared" si="17"/>
        <v>66.643771248381611</v>
      </c>
      <c r="AE140" s="81">
        <f t="shared" si="18"/>
        <v>67.443496503362184</v>
      </c>
      <c r="AF140" s="81">
        <f t="shared" si="19"/>
        <v>69.1970274124496</v>
      </c>
      <c r="AG140" s="82">
        <f t="shared" si="20"/>
        <v>70.580967960698601</v>
      </c>
      <c r="AI140" s="81">
        <f t="shared" si="21"/>
        <v>69.1970274124496</v>
      </c>
      <c r="AK140" s="81">
        <f t="shared" si="22"/>
        <v>0</v>
      </c>
      <c r="AL140" s="81">
        <f t="shared" si="23"/>
        <v>109.539400474</v>
      </c>
      <c r="AM140" s="81">
        <f t="shared" si="24"/>
        <v>222.145904161272</v>
      </c>
      <c r="AN140" s="81">
        <f t="shared" si="25"/>
        <v>224.81165501120728</v>
      </c>
      <c r="AO140" s="81">
        <f t="shared" si="26"/>
        <v>230.65675804149868</v>
      </c>
      <c r="AP140" s="82">
        <f t="shared" si="27"/>
        <v>235.26989320232866</v>
      </c>
      <c r="AR140" s="81">
        <f t="shared" si="28"/>
        <v>0</v>
      </c>
      <c r="AS140" s="81">
        <f t="shared" si="29"/>
        <v>6462.8246279659998</v>
      </c>
      <c r="AT140" s="81">
        <f t="shared" si="30"/>
        <v>6331.1582685962521</v>
      </c>
      <c r="AU140" s="81">
        <f t="shared" si="31"/>
        <v>6182.3205128082</v>
      </c>
      <c r="AV140" s="81">
        <f t="shared" si="32"/>
        <v>6112.4040880997145</v>
      </c>
      <c r="AW140" s="82">
        <f t="shared" si="33"/>
        <v>5999.3822766593803</v>
      </c>
      <c r="AY140" s="86">
        <f t="shared" si="34"/>
        <v>0</v>
      </c>
      <c r="AZ140" s="86">
        <f t="shared" si="35"/>
        <v>342.20108708077601</v>
      </c>
      <c r="BA140" s="86">
        <f t="shared" si="36"/>
        <v>437.40528529354458</v>
      </c>
      <c r="BB140" s="86">
        <f t="shared" si="37"/>
        <v>422.64591142106968</v>
      </c>
      <c r="BC140" s="86">
        <f t="shared" si="38"/>
        <v>414.0288806844901</v>
      </c>
      <c r="BD140" s="82">
        <f t="shared" si="39"/>
        <v>403.25259694879128</v>
      </c>
      <c r="BF140" s="81">
        <f t="shared" si="40"/>
        <v>414.0288806844901</v>
      </c>
      <c r="BH140" s="87">
        <f t="shared" si="41"/>
        <v>483.22590809693969</v>
      </c>
      <c r="BJ140" s="87">
        <f t="shared" si="42"/>
        <v>465.42284832494715</v>
      </c>
      <c r="BK140" s="87">
        <f t="shared" si="43"/>
        <v>17.803059771992515</v>
      </c>
      <c r="BL140" s="87">
        <f t="shared" si="44"/>
        <v>0</v>
      </c>
      <c r="BM140" s="87">
        <f t="shared" si="45"/>
        <v>0</v>
      </c>
    </row>
    <row r="141" spans="2:65">
      <c r="B141" s="73" t="str">
        <f>'3. Input NRUI '!B107</f>
        <v>IOS Beverwijk- Wijngaarden</v>
      </c>
      <c r="C141" s="9"/>
      <c r="D141" s="73" t="str">
        <f>'3. Input NRUI '!D107</f>
        <v>Hoofdtransportleiding (latere activeringen Q1-Q2 2017)</v>
      </c>
      <c r="E141" s="9"/>
      <c r="F141" s="80">
        <f>'3. Input NRUI '!F107</f>
        <v>234351.916295</v>
      </c>
      <c r="G141" s="9"/>
      <c r="H141" s="79">
        <f>'3. Input NRUI '!H107</f>
        <v>42917</v>
      </c>
      <c r="I141" s="73">
        <f>'3. Input NRUI '!I107</f>
        <v>21</v>
      </c>
      <c r="J141" s="73" t="str">
        <f>'3. Input NRUI '!J107</f>
        <v>artikel 39e Gw</v>
      </c>
      <c r="K141" s="73" t="str">
        <f>'3. Input NRUI '!K107</f>
        <v>Nee</v>
      </c>
      <c r="L141" s="74">
        <f t="shared" si="8"/>
        <v>55</v>
      </c>
      <c r="N141" s="58">
        <f t="shared" si="9"/>
        <v>0.9631578947368421</v>
      </c>
      <c r="O141" s="58">
        <f t="shared" si="10"/>
        <v>3.6842105263157898E-2</v>
      </c>
      <c r="P141" s="58">
        <f t="shared" si="11"/>
        <v>0</v>
      </c>
      <c r="Q141" s="58">
        <f t="shared" si="12"/>
        <v>0</v>
      </c>
      <c r="S141" s="53">
        <f t="shared" si="46"/>
        <v>0</v>
      </c>
      <c r="T141" s="53">
        <f t="shared" si="46"/>
        <v>1</v>
      </c>
      <c r="U141" s="53">
        <f t="shared" si="46"/>
        <v>1.014</v>
      </c>
      <c r="V141" s="53">
        <f t="shared" si="46"/>
        <v>1.026168</v>
      </c>
      <c r="W141" s="53">
        <f t="shared" si="46"/>
        <v>1.052848368</v>
      </c>
      <c r="X141" s="55">
        <f t="shared" si="46"/>
        <v>1.0739053353600001</v>
      </c>
      <c r="Z141" s="81">
        <f t="shared" si="14"/>
        <v>2343.51916295</v>
      </c>
      <c r="AB141" s="81">
        <f t="shared" si="15"/>
        <v>0</v>
      </c>
      <c r="AC141" s="81">
        <f t="shared" si="16"/>
        <v>1171.759581475</v>
      </c>
      <c r="AD141" s="81">
        <f t="shared" si="17"/>
        <v>2376.3284312312999</v>
      </c>
      <c r="AE141" s="81">
        <f t="shared" si="18"/>
        <v>2404.8443724060758</v>
      </c>
      <c r="AF141" s="81">
        <f t="shared" si="19"/>
        <v>2467.3703260886336</v>
      </c>
      <c r="AG141" s="82">
        <f t="shared" si="20"/>
        <v>2516.7177326104065</v>
      </c>
      <c r="AI141" s="81">
        <f t="shared" si="21"/>
        <v>2467.3703260886336</v>
      </c>
      <c r="AK141" s="81">
        <f t="shared" si="22"/>
        <v>0</v>
      </c>
      <c r="AL141" s="81">
        <f t="shared" si="23"/>
        <v>2130.4719663181818</v>
      </c>
      <c r="AM141" s="81">
        <f t="shared" si="24"/>
        <v>4320.5971476932727</v>
      </c>
      <c r="AN141" s="81">
        <f t="shared" si="25"/>
        <v>4372.4443134655921</v>
      </c>
      <c r="AO141" s="81">
        <f t="shared" si="26"/>
        <v>4486.1278656156974</v>
      </c>
      <c r="AP141" s="82">
        <f t="shared" si="27"/>
        <v>4575.8504229280115</v>
      </c>
      <c r="AR141" s="81">
        <f t="shared" si="28"/>
        <v>0</v>
      </c>
      <c r="AS141" s="81">
        <f t="shared" si="29"/>
        <v>232221.44432868183</v>
      </c>
      <c r="AT141" s="81">
        <f t="shared" si="30"/>
        <v>231151.94740159009</v>
      </c>
      <c r="AU141" s="81">
        <f t="shared" si="31"/>
        <v>229553.32645694359</v>
      </c>
      <c r="AV141" s="81">
        <f t="shared" si="32"/>
        <v>231035.58507920842</v>
      </c>
      <c r="AW141" s="82">
        <f t="shared" si="33"/>
        <v>231080.44635786457</v>
      </c>
      <c r="AY141" s="86">
        <f t="shared" si="34"/>
        <v>0</v>
      </c>
      <c r="AZ141" s="86">
        <f t="shared" si="35"/>
        <v>10490.443962150728</v>
      </c>
      <c r="BA141" s="86">
        <f t="shared" si="36"/>
        <v>12179.763359347337</v>
      </c>
      <c r="BB141" s="86">
        <f t="shared" si="37"/>
        <v>11718.150760087787</v>
      </c>
      <c r="BC141" s="86">
        <f t="shared" si="38"/>
        <v>11417.195417991948</v>
      </c>
      <c r="BD141" s="82">
        <f t="shared" si="39"/>
        <v>11046.102920948219</v>
      </c>
      <c r="BF141" s="81">
        <f t="shared" si="40"/>
        <v>11417.195417991948</v>
      </c>
      <c r="BH141" s="87">
        <f t="shared" si="41"/>
        <v>13884.565744080583</v>
      </c>
      <c r="BJ141" s="87">
        <f t="shared" si="42"/>
        <v>13373.02911140393</v>
      </c>
      <c r="BK141" s="87">
        <f t="shared" si="43"/>
        <v>511.53663267665308</v>
      </c>
      <c r="BL141" s="87">
        <f t="shared" si="44"/>
        <v>0</v>
      </c>
      <c r="BM141" s="87">
        <f t="shared" si="45"/>
        <v>0</v>
      </c>
    </row>
    <row r="142" spans="2:65">
      <c r="B142" s="73" t="str">
        <f>'3. Input NRUI '!B108</f>
        <v>IOS Beverwijk- Wijngaarden</v>
      </c>
      <c r="C142" s="9"/>
      <c r="D142" s="73" t="str">
        <f>'3. Input NRUI '!D108</f>
        <v>Terreinen (latere activeringen Q3-Q4 2017)</v>
      </c>
      <c r="E142" s="9"/>
      <c r="F142" s="80">
        <f>'3. Input NRUI '!F108</f>
        <v>197.259705</v>
      </c>
      <c r="G142" s="9"/>
      <c r="H142" s="79">
        <f>'3. Input NRUI '!H108</f>
        <v>43100</v>
      </c>
      <c r="I142" s="73">
        <f>'3. Input NRUI '!I108</f>
        <v>4</v>
      </c>
      <c r="J142" s="73" t="str">
        <f>'3. Input NRUI '!J108</f>
        <v>artikel 39e Gw</v>
      </c>
      <c r="K142" s="73" t="str">
        <f>'3. Input NRUI '!K108</f>
        <v>Nee</v>
      </c>
      <c r="L142" s="93">
        <f t="shared" si="8"/>
        <v>1000000000</v>
      </c>
      <c r="N142" s="58">
        <f t="shared" si="9"/>
        <v>0.9631578947368421</v>
      </c>
      <c r="O142" s="58">
        <f t="shared" si="10"/>
        <v>3.6842105263157898E-2</v>
      </c>
      <c r="P142" s="58">
        <f t="shared" si="11"/>
        <v>0</v>
      </c>
      <c r="Q142" s="58">
        <f t="shared" si="12"/>
        <v>0</v>
      </c>
      <c r="S142" s="53">
        <f t="shared" si="46"/>
        <v>0</v>
      </c>
      <c r="T142" s="53">
        <f t="shared" si="46"/>
        <v>1</v>
      </c>
      <c r="U142" s="53">
        <f t="shared" si="46"/>
        <v>1.014</v>
      </c>
      <c r="V142" s="53">
        <f t="shared" si="46"/>
        <v>1.026168</v>
      </c>
      <c r="W142" s="53">
        <f t="shared" si="46"/>
        <v>1.052848368</v>
      </c>
      <c r="X142" s="55">
        <f t="shared" si="46"/>
        <v>1.0739053353600001</v>
      </c>
      <c r="Z142" s="81">
        <f t="shared" si="14"/>
        <v>1.9725970500000001</v>
      </c>
      <c r="AB142" s="81">
        <f t="shared" si="15"/>
        <v>0</v>
      </c>
      <c r="AC142" s="81">
        <f t="shared" si="16"/>
        <v>0.1643830875</v>
      </c>
      <c r="AD142" s="81">
        <f t="shared" si="17"/>
        <v>2.0002134087000001</v>
      </c>
      <c r="AE142" s="81">
        <f t="shared" si="18"/>
        <v>2.0242159696044002</v>
      </c>
      <c r="AF142" s="81">
        <f t="shared" si="19"/>
        <v>2.0768455848141145</v>
      </c>
      <c r="AG142" s="82">
        <f t="shared" si="20"/>
        <v>2.1183824965103968</v>
      </c>
      <c r="AI142" s="81">
        <f t="shared" si="21"/>
        <v>2.0768455848141145</v>
      </c>
      <c r="AK142" s="81">
        <f t="shared" si="22"/>
        <v>0</v>
      </c>
      <c r="AL142" s="81">
        <f t="shared" si="23"/>
        <v>1.643830875E-8</v>
      </c>
      <c r="AM142" s="81">
        <f t="shared" si="24"/>
        <v>2.0002134087000001E-7</v>
      </c>
      <c r="AN142" s="81">
        <f t="shared" si="25"/>
        <v>2.0242159696043999E-7</v>
      </c>
      <c r="AO142" s="81">
        <f t="shared" si="26"/>
        <v>2.0768455848141145E-7</v>
      </c>
      <c r="AP142" s="82">
        <f t="shared" si="27"/>
        <v>2.1183824965103969E-7</v>
      </c>
      <c r="AR142" s="81">
        <f t="shared" si="28"/>
        <v>0</v>
      </c>
      <c r="AS142" s="81">
        <f t="shared" si="29"/>
        <v>197.25970498356168</v>
      </c>
      <c r="AT142" s="81">
        <f t="shared" si="30"/>
        <v>200.0213406533102</v>
      </c>
      <c r="AU142" s="81">
        <f t="shared" si="31"/>
        <v>202.42159653872832</v>
      </c>
      <c r="AV142" s="81">
        <f t="shared" si="32"/>
        <v>207.68455784105069</v>
      </c>
      <c r="AW142" s="82">
        <f t="shared" si="33"/>
        <v>211.83824878603346</v>
      </c>
      <c r="AY142" s="86">
        <f t="shared" si="34"/>
        <v>0</v>
      </c>
      <c r="AZ142" s="86">
        <f t="shared" si="35"/>
        <v>7.1013493958465279</v>
      </c>
      <c r="BA142" s="86">
        <f t="shared" si="36"/>
        <v>6.8007257822338882</v>
      </c>
      <c r="BB142" s="86">
        <f t="shared" si="37"/>
        <v>6.4774912916609031</v>
      </c>
      <c r="BC142" s="86">
        <f t="shared" si="38"/>
        <v>6.2305369429160793</v>
      </c>
      <c r="BD142" s="82">
        <f t="shared" si="39"/>
        <v>5.9314711778471869</v>
      </c>
      <c r="BF142" s="81">
        <f t="shared" si="40"/>
        <v>6.2305369429160793</v>
      </c>
      <c r="BH142" s="87">
        <f t="shared" si="41"/>
        <v>8.3073825277301943</v>
      </c>
      <c r="BJ142" s="87">
        <f t="shared" si="42"/>
        <v>8.0013210661822392</v>
      </c>
      <c r="BK142" s="87">
        <f t="shared" si="43"/>
        <v>0.30606146154795455</v>
      </c>
      <c r="BL142" s="87">
        <f t="shared" si="44"/>
        <v>0</v>
      </c>
      <c r="BM142" s="87">
        <f t="shared" si="45"/>
        <v>0</v>
      </c>
    </row>
    <row r="143" spans="2:65">
      <c r="B143" s="73" t="str">
        <f>'3. Input NRUI '!B109</f>
        <v>IOS Beverwijk- Wijngaarden</v>
      </c>
      <c r="C143" s="9"/>
      <c r="D143" s="73" t="str">
        <f>'3. Input NRUI '!D109</f>
        <v>Compressorstations (latere activeringen Q3-Q4 2017)</v>
      </c>
      <c r="E143" s="9"/>
      <c r="F143" s="80">
        <f>'3. Input NRUI '!F109</f>
        <v>27148.098012079998</v>
      </c>
      <c r="G143" s="9"/>
      <c r="H143" s="79">
        <f>'3. Input NRUI '!H109</f>
        <v>43100</v>
      </c>
      <c r="I143" s="73">
        <f>'3. Input NRUI '!I109</f>
        <v>15.1</v>
      </c>
      <c r="J143" s="73" t="str">
        <f>'3. Input NRUI '!J109</f>
        <v>artikel 39e Gw</v>
      </c>
      <c r="K143" s="73" t="str">
        <f>'3. Input NRUI '!K109</f>
        <v>Nee</v>
      </c>
      <c r="L143" s="74">
        <f t="shared" si="8"/>
        <v>30</v>
      </c>
      <c r="N143" s="58">
        <f t="shared" si="9"/>
        <v>0.9631578947368421</v>
      </c>
      <c r="O143" s="58">
        <f t="shared" si="10"/>
        <v>3.6842105263157898E-2</v>
      </c>
      <c r="P143" s="58">
        <f t="shared" si="11"/>
        <v>0</v>
      </c>
      <c r="Q143" s="58">
        <f t="shared" si="12"/>
        <v>0</v>
      </c>
      <c r="S143" s="53">
        <f t="shared" si="46"/>
        <v>0</v>
      </c>
      <c r="T143" s="53">
        <f t="shared" si="46"/>
        <v>1</v>
      </c>
      <c r="U143" s="53">
        <f t="shared" si="46"/>
        <v>1.014</v>
      </c>
      <c r="V143" s="53">
        <f t="shared" si="46"/>
        <v>1.026168</v>
      </c>
      <c r="W143" s="53">
        <f t="shared" si="46"/>
        <v>1.052848368</v>
      </c>
      <c r="X143" s="55">
        <f t="shared" si="46"/>
        <v>1.0739053353600001</v>
      </c>
      <c r="Z143" s="81">
        <f t="shared" si="14"/>
        <v>271.48098012079998</v>
      </c>
      <c r="AB143" s="81">
        <f t="shared" si="15"/>
        <v>0</v>
      </c>
      <c r="AC143" s="81">
        <f t="shared" si="16"/>
        <v>22.623415010066665</v>
      </c>
      <c r="AD143" s="81">
        <f t="shared" si="17"/>
        <v>275.28171384249117</v>
      </c>
      <c r="AE143" s="81">
        <f t="shared" si="18"/>
        <v>278.58509440860109</v>
      </c>
      <c r="AF143" s="81">
        <f t="shared" si="19"/>
        <v>285.82830686322473</v>
      </c>
      <c r="AG143" s="82">
        <f t="shared" si="20"/>
        <v>291.54487300048925</v>
      </c>
      <c r="AI143" s="81">
        <f t="shared" si="21"/>
        <v>285.82830686322473</v>
      </c>
      <c r="AK143" s="81">
        <f t="shared" si="22"/>
        <v>0</v>
      </c>
      <c r="AL143" s="81">
        <f t="shared" si="23"/>
        <v>75.411383366888884</v>
      </c>
      <c r="AM143" s="81">
        <f t="shared" si="24"/>
        <v>917.60571280830391</v>
      </c>
      <c r="AN143" s="81">
        <f t="shared" si="25"/>
        <v>928.61698136200357</v>
      </c>
      <c r="AO143" s="81">
        <f t="shared" si="26"/>
        <v>952.76102287741571</v>
      </c>
      <c r="AP143" s="82">
        <f t="shared" si="27"/>
        <v>971.81624333496404</v>
      </c>
      <c r="AR143" s="81">
        <f t="shared" si="28"/>
        <v>0</v>
      </c>
      <c r="AS143" s="81">
        <f t="shared" si="29"/>
        <v>27072.686628713109</v>
      </c>
      <c r="AT143" s="81">
        <f t="shared" si="30"/>
        <v>26534.098528706789</v>
      </c>
      <c r="AU143" s="81">
        <f t="shared" si="31"/>
        <v>25923.890729689268</v>
      </c>
      <c r="AV143" s="81">
        <f t="shared" si="32"/>
        <v>25645.150865783773</v>
      </c>
      <c r="AW143" s="82">
        <f t="shared" si="33"/>
        <v>25186.237639764484</v>
      </c>
      <c r="AY143" s="86">
        <f t="shared" si="34"/>
        <v>0</v>
      </c>
      <c r="AZ143" s="86">
        <f t="shared" si="35"/>
        <v>1050.0281020005607</v>
      </c>
      <c r="BA143" s="86">
        <f t="shared" si="36"/>
        <v>1819.7650627843348</v>
      </c>
      <c r="BB143" s="86">
        <f t="shared" si="37"/>
        <v>1758.1814847120602</v>
      </c>
      <c r="BC143" s="86">
        <f t="shared" si="38"/>
        <v>1722.1155488509289</v>
      </c>
      <c r="BD143" s="82">
        <f t="shared" si="39"/>
        <v>1677.0308972483695</v>
      </c>
      <c r="BF143" s="81">
        <f t="shared" si="40"/>
        <v>1722.1155488509289</v>
      </c>
      <c r="BH143" s="87">
        <f t="shared" si="41"/>
        <v>2007.9438557141536</v>
      </c>
      <c r="BJ143" s="87">
        <f t="shared" si="42"/>
        <v>1933.9669768194217</v>
      </c>
      <c r="BK143" s="87">
        <f t="shared" si="43"/>
        <v>73.976878894731982</v>
      </c>
      <c r="BL143" s="87">
        <f t="shared" si="44"/>
        <v>0</v>
      </c>
      <c r="BM143" s="87">
        <f t="shared" si="45"/>
        <v>0</v>
      </c>
    </row>
    <row r="144" spans="2:65">
      <c r="B144" s="73" t="str">
        <f>'3. Input NRUI '!B110</f>
        <v>IOS Beverwijk- Wijngaarden</v>
      </c>
      <c r="C144" s="9"/>
      <c r="D144" s="73" t="str">
        <f>'3. Input NRUI '!D110</f>
        <v>Compressorstations Leveringszekerheid (latere Q3-Q4 2016)</v>
      </c>
      <c r="E144" s="9"/>
      <c r="F144" s="80">
        <f>'3. Input NRUI '!F110</f>
        <v>17206.364577920005</v>
      </c>
      <c r="G144" s="9"/>
      <c r="H144" s="79">
        <f>'3. Input NRUI '!H110</f>
        <v>43100</v>
      </c>
      <c r="I144" s="73">
        <f>'3. Input NRUI '!I110</f>
        <v>15.2</v>
      </c>
      <c r="J144" s="73" t="str">
        <f>'3. Input NRUI '!J110</f>
        <v>artikel 39e Gw</v>
      </c>
      <c r="K144" s="73" t="str">
        <f>'3. Input NRUI '!K110</f>
        <v>Nee</v>
      </c>
      <c r="L144" s="74">
        <f t="shared" si="8"/>
        <v>30</v>
      </c>
      <c r="N144" s="58">
        <f t="shared" si="9"/>
        <v>0.9631578947368421</v>
      </c>
      <c r="O144" s="58">
        <f t="shared" si="10"/>
        <v>3.6842105263157898E-2</v>
      </c>
      <c r="P144" s="58">
        <f t="shared" si="11"/>
        <v>0</v>
      </c>
      <c r="Q144" s="58">
        <f t="shared" si="12"/>
        <v>0</v>
      </c>
      <c r="S144" s="53">
        <f t="shared" si="46"/>
        <v>0</v>
      </c>
      <c r="T144" s="53">
        <f t="shared" si="46"/>
        <v>1</v>
      </c>
      <c r="U144" s="53">
        <f t="shared" si="46"/>
        <v>1.014</v>
      </c>
      <c r="V144" s="53">
        <f t="shared" si="46"/>
        <v>1.026168</v>
      </c>
      <c r="W144" s="53">
        <f t="shared" si="46"/>
        <v>1.052848368</v>
      </c>
      <c r="X144" s="55">
        <f t="shared" si="46"/>
        <v>1.0739053353600001</v>
      </c>
      <c r="Z144" s="81">
        <f t="shared" si="14"/>
        <v>172.06364577920004</v>
      </c>
      <c r="AB144" s="81">
        <f t="shared" si="15"/>
        <v>0</v>
      </c>
      <c r="AC144" s="81">
        <f t="shared" si="16"/>
        <v>14.33863714826667</v>
      </c>
      <c r="AD144" s="81">
        <f t="shared" si="17"/>
        <v>174.47253682010884</v>
      </c>
      <c r="AE144" s="81">
        <f t="shared" si="18"/>
        <v>176.56620726195015</v>
      </c>
      <c r="AF144" s="81">
        <f t="shared" si="19"/>
        <v>181.15692865076085</v>
      </c>
      <c r="AG144" s="82">
        <f t="shared" si="20"/>
        <v>184.78006722377609</v>
      </c>
      <c r="AI144" s="81">
        <f t="shared" si="21"/>
        <v>181.15692865076085</v>
      </c>
      <c r="AK144" s="81">
        <f t="shared" si="22"/>
        <v>0</v>
      </c>
      <c r="AL144" s="81">
        <f t="shared" si="23"/>
        <v>47.795457160888901</v>
      </c>
      <c r="AM144" s="81">
        <f t="shared" si="24"/>
        <v>581.57512273369616</v>
      </c>
      <c r="AN144" s="81">
        <f t="shared" si="25"/>
        <v>588.55402420650046</v>
      </c>
      <c r="AO144" s="81">
        <f t="shared" si="26"/>
        <v>603.85642883586956</v>
      </c>
      <c r="AP144" s="82">
        <f t="shared" si="27"/>
        <v>615.93355741258699</v>
      </c>
      <c r="AR144" s="81">
        <f t="shared" si="28"/>
        <v>0</v>
      </c>
      <c r="AS144" s="81">
        <f t="shared" si="29"/>
        <v>17158.569120759115</v>
      </c>
      <c r="AT144" s="81">
        <f t="shared" si="30"/>
        <v>16817.213965716048</v>
      </c>
      <c r="AU144" s="81">
        <f t="shared" si="31"/>
        <v>16430.46650909814</v>
      </c>
      <c r="AV144" s="81">
        <f t="shared" si="32"/>
        <v>16253.802209498821</v>
      </c>
      <c r="AW144" s="82">
        <f t="shared" si="33"/>
        <v>15962.944696276212</v>
      </c>
      <c r="AY144" s="86">
        <f t="shared" si="34"/>
        <v>0</v>
      </c>
      <c r="AZ144" s="86">
        <f t="shared" si="35"/>
        <v>665.50394550821693</v>
      </c>
      <c r="BA144" s="86">
        <f t="shared" si="36"/>
        <v>1153.3603975680417</v>
      </c>
      <c r="BB144" s="86">
        <f t="shared" si="37"/>
        <v>1114.3289524976408</v>
      </c>
      <c r="BC144" s="86">
        <f t="shared" si="38"/>
        <v>1091.4704951208341</v>
      </c>
      <c r="BD144" s="82">
        <f t="shared" si="39"/>
        <v>1062.8960089083209</v>
      </c>
      <c r="BF144" s="81">
        <f t="shared" si="40"/>
        <v>1091.4704951208341</v>
      </c>
      <c r="BH144" s="87">
        <f t="shared" si="41"/>
        <v>1272.627423771595</v>
      </c>
      <c r="BJ144" s="87">
        <f t="shared" si="42"/>
        <v>1225.7411502642203</v>
      </c>
      <c r="BK144" s="87">
        <f t="shared" si="43"/>
        <v>46.886273507374554</v>
      </c>
      <c r="BL144" s="87">
        <f t="shared" si="44"/>
        <v>0</v>
      </c>
      <c r="BM144" s="87">
        <f t="shared" si="45"/>
        <v>0</v>
      </c>
    </row>
    <row r="145" spans="2:65">
      <c r="B145" s="73" t="str">
        <f>'3. Input NRUI '!B111</f>
        <v>IOS Beverwijk- Wijngaarden</v>
      </c>
      <c r="C145" s="9"/>
      <c r="D145" s="73" t="str">
        <f>'3. Input NRUI '!D111</f>
        <v>Hoofdtransportleiding (latere activeringen Q3-Q4 2017)</v>
      </c>
      <c r="E145" s="9"/>
      <c r="F145" s="80">
        <f>'3. Input NRUI '!F111</f>
        <v>613524.802165</v>
      </c>
      <c r="G145" s="9"/>
      <c r="H145" s="79">
        <f>'3. Input NRUI '!H111</f>
        <v>43100</v>
      </c>
      <c r="I145" s="73">
        <f>'3. Input NRUI '!I111</f>
        <v>21</v>
      </c>
      <c r="J145" s="73" t="str">
        <f>'3. Input NRUI '!J111</f>
        <v>artikel 39e Gw</v>
      </c>
      <c r="K145" s="73" t="str">
        <f>'3. Input NRUI '!K111</f>
        <v>Nee</v>
      </c>
      <c r="L145" s="74">
        <f t="shared" si="8"/>
        <v>55</v>
      </c>
      <c r="N145" s="58">
        <f t="shared" si="9"/>
        <v>0.9631578947368421</v>
      </c>
      <c r="O145" s="58">
        <f t="shared" si="10"/>
        <v>3.6842105263157898E-2</v>
      </c>
      <c r="P145" s="58">
        <f t="shared" si="11"/>
        <v>0</v>
      </c>
      <c r="Q145" s="58">
        <f t="shared" si="12"/>
        <v>0</v>
      </c>
      <c r="S145" s="53">
        <f t="shared" si="46"/>
        <v>0</v>
      </c>
      <c r="T145" s="53">
        <f t="shared" si="46"/>
        <v>1</v>
      </c>
      <c r="U145" s="53">
        <f t="shared" si="46"/>
        <v>1.014</v>
      </c>
      <c r="V145" s="53">
        <f t="shared" si="46"/>
        <v>1.026168</v>
      </c>
      <c r="W145" s="53">
        <f t="shared" si="46"/>
        <v>1.052848368</v>
      </c>
      <c r="X145" s="55">
        <f t="shared" si="46"/>
        <v>1.0739053353600001</v>
      </c>
      <c r="Z145" s="81">
        <f t="shared" si="14"/>
        <v>6135.2480216499998</v>
      </c>
      <c r="AB145" s="81">
        <f t="shared" si="15"/>
        <v>0</v>
      </c>
      <c r="AC145" s="81">
        <f t="shared" si="16"/>
        <v>511.2706684708333</v>
      </c>
      <c r="AD145" s="81">
        <f t="shared" si="17"/>
        <v>6221.1414939530996</v>
      </c>
      <c r="AE145" s="81">
        <f t="shared" si="18"/>
        <v>6295.7951918805365</v>
      </c>
      <c r="AF145" s="81">
        <f t="shared" si="19"/>
        <v>6459.4858668694314</v>
      </c>
      <c r="AG145" s="82">
        <f t="shared" si="20"/>
        <v>6588.6755842068205</v>
      </c>
      <c r="AI145" s="81">
        <f t="shared" si="21"/>
        <v>6459.4858668694314</v>
      </c>
      <c r="AK145" s="81">
        <f t="shared" si="22"/>
        <v>0</v>
      </c>
      <c r="AL145" s="81">
        <f t="shared" si="23"/>
        <v>929.58303358333319</v>
      </c>
      <c r="AM145" s="81">
        <f t="shared" si="24"/>
        <v>11311.166352642</v>
      </c>
      <c r="AN145" s="81">
        <f t="shared" si="25"/>
        <v>11446.900348873703</v>
      </c>
      <c r="AO145" s="81">
        <f t="shared" si="26"/>
        <v>11744.519757944419</v>
      </c>
      <c r="AP145" s="82">
        <f t="shared" si="27"/>
        <v>11979.410153103308</v>
      </c>
      <c r="AR145" s="81">
        <f t="shared" si="28"/>
        <v>0</v>
      </c>
      <c r="AS145" s="81">
        <f t="shared" si="29"/>
        <v>612595.21913141664</v>
      </c>
      <c r="AT145" s="81">
        <f t="shared" si="30"/>
        <v>609860.38584661449</v>
      </c>
      <c r="AU145" s="81">
        <f t="shared" si="31"/>
        <v>605731.81012790021</v>
      </c>
      <c r="AV145" s="81">
        <f t="shared" si="32"/>
        <v>609736.31743328122</v>
      </c>
      <c r="AW145" s="82">
        <f t="shared" si="33"/>
        <v>609951.63362884359</v>
      </c>
      <c r="AY145" s="86">
        <f t="shared" si="34"/>
        <v>0</v>
      </c>
      <c r="AZ145" s="86">
        <f t="shared" si="35"/>
        <v>22983.01092231433</v>
      </c>
      <c r="BA145" s="86">
        <f t="shared" si="36"/>
        <v>32046.419471426896</v>
      </c>
      <c r="BB145" s="86">
        <f t="shared" si="37"/>
        <v>30830.31827296651</v>
      </c>
      <c r="BC145" s="86">
        <f t="shared" si="38"/>
        <v>30036.609280942852</v>
      </c>
      <c r="BD145" s="82">
        <f t="shared" si="39"/>
        <v>29058.055894710928</v>
      </c>
      <c r="BF145" s="81">
        <f t="shared" si="40"/>
        <v>30036.609280942852</v>
      </c>
      <c r="BH145" s="87">
        <f t="shared" si="41"/>
        <v>36496.095147812281</v>
      </c>
      <c r="BJ145" s="87">
        <f t="shared" si="42"/>
        <v>35151.502168682353</v>
      </c>
      <c r="BK145" s="87">
        <f t="shared" si="43"/>
        <v>1344.5929791299263</v>
      </c>
      <c r="BL145" s="87">
        <f t="shared" si="44"/>
        <v>0</v>
      </c>
      <c r="BM145" s="87">
        <f t="shared" si="45"/>
        <v>0</v>
      </c>
    </row>
    <row r="146" spans="2:65">
      <c r="B146" s="73" t="str">
        <f>'3. Input NRUI '!B112</f>
        <v>IOS Westerschelde West - Cambron</v>
      </c>
      <c r="C146" s="9"/>
      <c r="D146" s="73" t="str">
        <f>'3. Input NRUI '!D112</f>
        <v>Hoofdtransportleiding (latere activeringen Q1-Q2 2016)</v>
      </c>
      <c r="E146" s="9"/>
      <c r="F146" s="80">
        <f>'3. Input NRUI '!F112</f>
        <v>28777.333478399996</v>
      </c>
      <c r="G146" s="9"/>
      <c r="H146" s="79">
        <f>'3. Input NRUI '!H112</f>
        <v>42552</v>
      </c>
      <c r="I146" s="73">
        <f>'3. Input NRUI '!I112</f>
        <v>21</v>
      </c>
      <c r="J146" s="73" t="str">
        <f>'3. Input NRUI '!J112</f>
        <v>overgang MB</v>
      </c>
      <c r="K146" s="73" t="str">
        <f>'3. Input NRUI '!K112</f>
        <v>Nee</v>
      </c>
      <c r="L146" s="74">
        <f t="shared" si="8"/>
        <v>55</v>
      </c>
      <c r="N146" s="58">
        <f t="shared" si="9"/>
        <v>0.9631578947368421</v>
      </c>
      <c r="O146" s="58">
        <f t="shared" si="10"/>
        <v>3.6842105263157898E-2</v>
      </c>
      <c r="P146" s="58">
        <f t="shared" si="11"/>
        <v>0</v>
      </c>
      <c r="Q146" s="58">
        <f t="shared" si="12"/>
        <v>0</v>
      </c>
      <c r="S146" s="53">
        <f t="shared" si="46"/>
        <v>1</v>
      </c>
      <c r="T146" s="53">
        <f t="shared" si="46"/>
        <v>1.002</v>
      </c>
      <c r="U146" s="53">
        <f t="shared" si="46"/>
        <v>1.0160279999999999</v>
      </c>
      <c r="V146" s="53">
        <f t="shared" si="46"/>
        <v>1.028220336</v>
      </c>
      <c r="W146" s="53">
        <f t="shared" si="46"/>
        <v>1.0549540647360001</v>
      </c>
      <c r="X146" s="55">
        <f t="shared" si="46"/>
        <v>1.0760531460307201</v>
      </c>
      <c r="Z146" s="81">
        <f t="shared" si="14"/>
        <v>287.77333478399999</v>
      </c>
      <c r="AB146" s="81">
        <f t="shared" si="15"/>
        <v>143.88666739199999</v>
      </c>
      <c r="AC146" s="81">
        <f t="shared" si="16"/>
        <v>288.34888145356797</v>
      </c>
      <c r="AD146" s="81">
        <f t="shared" si="17"/>
        <v>292.38576579391793</v>
      </c>
      <c r="AE146" s="81">
        <f t="shared" si="18"/>
        <v>295.89439498344495</v>
      </c>
      <c r="AF146" s="81">
        <f t="shared" si="19"/>
        <v>303.58764925301455</v>
      </c>
      <c r="AG146" s="82">
        <f t="shared" si="20"/>
        <v>309.65940223807485</v>
      </c>
      <c r="AI146" s="81">
        <f t="shared" si="21"/>
        <v>303.58764925301455</v>
      </c>
      <c r="AK146" s="81">
        <f t="shared" si="22"/>
        <v>261.61212253090906</v>
      </c>
      <c r="AL146" s="81">
        <f t="shared" si="23"/>
        <v>524.2706935519418</v>
      </c>
      <c r="AM146" s="81">
        <f t="shared" si="24"/>
        <v>531.61048326166895</v>
      </c>
      <c r="AN146" s="81">
        <f t="shared" si="25"/>
        <v>537.98980906080897</v>
      </c>
      <c r="AO146" s="81">
        <f t="shared" si="26"/>
        <v>551.97754409639003</v>
      </c>
      <c r="AP146" s="82">
        <f t="shared" si="27"/>
        <v>563.01709497831791</v>
      </c>
      <c r="AR146" s="81">
        <f t="shared" si="28"/>
        <v>28515.721355869086</v>
      </c>
      <c r="AS146" s="81">
        <f t="shared" si="29"/>
        <v>28048.482105028881</v>
      </c>
      <c r="AT146" s="81">
        <f t="shared" si="30"/>
        <v>27909.550371237616</v>
      </c>
      <c r="AU146" s="81">
        <f t="shared" si="31"/>
        <v>27706.475166631659</v>
      </c>
      <c r="AV146" s="81">
        <f t="shared" si="32"/>
        <v>27874.865976867692</v>
      </c>
      <c r="AW146" s="82">
        <f t="shared" si="33"/>
        <v>27869.346201426728</v>
      </c>
      <c r="AY146" s="86">
        <f t="shared" si="34"/>
        <v>1288.178091342196</v>
      </c>
      <c r="AZ146" s="86">
        <f t="shared" si="35"/>
        <v>1534.0160493329813</v>
      </c>
      <c r="BA146" s="86">
        <f t="shared" si="36"/>
        <v>1480.535195883748</v>
      </c>
      <c r="BB146" s="86">
        <f t="shared" si="37"/>
        <v>1424.5970143930222</v>
      </c>
      <c r="BC146" s="86">
        <f t="shared" si="38"/>
        <v>1388.2235234024206</v>
      </c>
      <c r="BD146" s="82">
        <f t="shared" si="39"/>
        <v>1343.3587886182663</v>
      </c>
      <c r="BF146" s="81">
        <f t="shared" si="40"/>
        <v>1388.2235234024206</v>
      </c>
      <c r="BH146" s="87">
        <f t="shared" si="41"/>
        <v>1691.8111726554353</v>
      </c>
      <c r="BJ146" s="87">
        <f t="shared" si="42"/>
        <v>1629.4812873470771</v>
      </c>
      <c r="BK146" s="87">
        <f t="shared" si="43"/>
        <v>62.329885308358143</v>
      </c>
      <c r="BL146" s="87">
        <f t="shared" si="44"/>
        <v>0</v>
      </c>
      <c r="BM146" s="87">
        <f t="shared" si="45"/>
        <v>0</v>
      </c>
    </row>
    <row r="147" spans="2:65">
      <c r="B147" s="73" t="str">
        <f>'3. Input NRUI '!B113</f>
        <v>IOS Westerschelde West - Cambron</v>
      </c>
      <c r="C147" s="9"/>
      <c r="D147" s="73" t="str">
        <f>'3. Input NRUI '!D113</f>
        <v>Hoofdtransportleiding (latere activeringen Q3-Q4 2016)</v>
      </c>
      <c r="E147" s="9"/>
      <c r="F147" s="80">
        <f>'3. Input NRUI '!F113</f>
        <v>75136.693390080007</v>
      </c>
      <c r="G147" s="9"/>
      <c r="H147" s="79">
        <f>'3. Input NRUI '!H113</f>
        <v>42735</v>
      </c>
      <c r="I147" s="73">
        <f>'3. Input NRUI '!I113</f>
        <v>21</v>
      </c>
      <c r="J147" s="73" t="str">
        <f>'3. Input NRUI '!J113</f>
        <v>overgang MB</v>
      </c>
      <c r="K147" s="73" t="str">
        <f>'3. Input NRUI '!K113</f>
        <v>Nee</v>
      </c>
      <c r="L147" s="74">
        <f t="shared" si="8"/>
        <v>55</v>
      </c>
      <c r="N147" s="58">
        <f t="shared" si="9"/>
        <v>0.9631578947368421</v>
      </c>
      <c r="O147" s="58">
        <f t="shared" si="10"/>
        <v>3.6842105263157898E-2</v>
      </c>
      <c r="P147" s="58">
        <f t="shared" si="11"/>
        <v>0</v>
      </c>
      <c r="Q147" s="58">
        <f t="shared" si="12"/>
        <v>0</v>
      </c>
      <c r="S147" s="53">
        <f t="shared" si="46"/>
        <v>1</v>
      </c>
      <c r="T147" s="53">
        <f t="shared" si="46"/>
        <v>1.002</v>
      </c>
      <c r="U147" s="53">
        <f t="shared" si="46"/>
        <v>1.0160279999999999</v>
      </c>
      <c r="V147" s="53">
        <f t="shared" si="46"/>
        <v>1.028220336</v>
      </c>
      <c r="W147" s="53">
        <f t="shared" si="46"/>
        <v>1.0549540647360001</v>
      </c>
      <c r="X147" s="55">
        <f t="shared" si="46"/>
        <v>1.0760531460307201</v>
      </c>
      <c r="Z147" s="81">
        <f t="shared" si="14"/>
        <v>751.36693390080006</v>
      </c>
      <c r="AB147" s="81">
        <f t="shared" si="15"/>
        <v>62.613911158400001</v>
      </c>
      <c r="AC147" s="81">
        <f t="shared" si="16"/>
        <v>752.86966776860163</v>
      </c>
      <c r="AD147" s="81">
        <f t="shared" si="17"/>
        <v>763.40984311736202</v>
      </c>
      <c r="AE147" s="81">
        <f t="shared" si="18"/>
        <v>772.57076123477043</v>
      </c>
      <c r="AF147" s="81">
        <f t="shared" si="19"/>
        <v>792.65760102687454</v>
      </c>
      <c r="AG147" s="82">
        <f t="shared" si="20"/>
        <v>808.51075304741198</v>
      </c>
      <c r="AI147" s="81">
        <f t="shared" si="21"/>
        <v>792.65760102687454</v>
      </c>
      <c r="AK147" s="81">
        <f t="shared" si="22"/>
        <v>113.84347483345455</v>
      </c>
      <c r="AL147" s="81">
        <f t="shared" si="23"/>
        <v>1368.8539413974577</v>
      </c>
      <c r="AM147" s="81">
        <f t="shared" si="24"/>
        <v>1388.0178965770219</v>
      </c>
      <c r="AN147" s="81">
        <f t="shared" si="25"/>
        <v>1404.6741113359462</v>
      </c>
      <c r="AO147" s="81">
        <f t="shared" si="26"/>
        <v>1441.195638230681</v>
      </c>
      <c r="AP147" s="82">
        <f t="shared" si="27"/>
        <v>1470.0195509952946</v>
      </c>
      <c r="AR147" s="81">
        <f t="shared" si="28"/>
        <v>75022.849915246552</v>
      </c>
      <c r="AS147" s="81">
        <f t="shared" si="29"/>
        <v>73804.041673679574</v>
      </c>
      <c r="AT147" s="81">
        <f t="shared" si="30"/>
        <v>73449.280360534074</v>
      </c>
      <c r="AU147" s="81">
        <f t="shared" si="31"/>
        <v>72925.997613524538</v>
      </c>
      <c r="AV147" s="81">
        <f t="shared" si="32"/>
        <v>73380.877913245495</v>
      </c>
      <c r="AW147" s="82">
        <f t="shared" si="33"/>
        <v>73378.47592051512</v>
      </c>
      <c r="AY147" s="86">
        <f t="shared" si="34"/>
        <v>2814.6660717823302</v>
      </c>
      <c r="AZ147" s="86">
        <f t="shared" si="35"/>
        <v>4025.7994416499223</v>
      </c>
      <c r="BA147" s="86">
        <f t="shared" si="36"/>
        <v>3885.2934288351807</v>
      </c>
      <c r="BB147" s="86">
        <f t="shared" si="37"/>
        <v>3738.3060349687316</v>
      </c>
      <c r="BC147" s="86">
        <f t="shared" si="38"/>
        <v>3642.6219756280461</v>
      </c>
      <c r="BD147" s="82">
        <f t="shared" si="39"/>
        <v>3524.6168767697181</v>
      </c>
      <c r="BF147" s="81">
        <f t="shared" si="40"/>
        <v>3642.6219756280461</v>
      </c>
      <c r="BH147" s="87">
        <f t="shared" si="41"/>
        <v>4435.2795766549207</v>
      </c>
      <c r="BJ147" s="87">
        <f t="shared" si="42"/>
        <v>4271.8745396202658</v>
      </c>
      <c r="BK147" s="87">
        <f t="shared" si="43"/>
        <v>163.40503703465498</v>
      </c>
      <c r="BL147" s="87">
        <f t="shared" si="44"/>
        <v>0</v>
      </c>
      <c r="BM147" s="87">
        <f t="shared" si="45"/>
        <v>0</v>
      </c>
    </row>
    <row r="148" spans="2:65">
      <c r="B148" s="73" t="str">
        <f>'3. Input NRUI '!B114</f>
        <v>IOS Westerschelde West - Cambron</v>
      </c>
      <c r="C148" s="9"/>
      <c r="D148" s="73" t="str">
        <f>'3. Input NRUI '!D114</f>
        <v>Hoofdtransportleiding (latere activeringen Q1-Q2 2017)</v>
      </c>
      <c r="E148" s="9"/>
      <c r="F148" s="80">
        <f>'3. Input NRUI '!F114</f>
        <v>-21117.277425</v>
      </c>
      <c r="G148" s="9"/>
      <c r="H148" s="79">
        <f>'3. Input NRUI '!H114</f>
        <v>42917</v>
      </c>
      <c r="I148" s="73">
        <f>'3. Input NRUI '!I114</f>
        <v>21</v>
      </c>
      <c r="J148" s="73" t="str">
        <f>'3. Input NRUI '!J114</f>
        <v>overgang MB</v>
      </c>
      <c r="K148" s="73" t="str">
        <f>'3. Input NRUI '!K114</f>
        <v>Nee</v>
      </c>
      <c r="L148" s="74">
        <f t="shared" si="8"/>
        <v>55</v>
      </c>
      <c r="N148" s="58">
        <f t="shared" si="9"/>
        <v>0.9631578947368421</v>
      </c>
      <c r="O148" s="58">
        <f t="shared" si="10"/>
        <v>3.6842105263157898E-2</v>
      </c>
      <c r="P148" s="58">
        <f t="shared" si="11"/>
        <v>0</v>
      </c>
      <c r="Q148" s="58">
        <f t="shared" si="12"/>
        <v>0</v>
      </c>
      <c r="S148" s="53">
        <f t="shared" si="46"/>
        <v>0</v>
      </c>
      <c r="T148" s="53">
        <f t="shared" si="46"/>
        <v>1</v>
      </c>
      <c r="U148" s="53">
        <f t="shared" si="46"/>
        <v>1.014</v>
      </c>
      <c r="V148" s="53">
        <f t="shared" si="46"/>
        <v>1.026168</v>
      </c>
      <c r="W148" s="53">
        <f t="shared" si="46"/>
        <v>1.052848368</v>
      </c>
      <c r="X148" s="55">
        <f t="shared" si="46"/>
        <v>1.0739053353600001</v>
      </c>
      <c r="Z148" s="81">
        <f t="shared" si="14"/>
        <v>-211.17277425</v>
      </c>
      <c r="AB148" s="81">
        <f t="shared" si="15"/>
        <v>0</v>
      </c>
      <c r="AC148" s="81">
        <f t="shared" si="16"/>
        <v>-105.586387125</v>
      </c>
      <c r="AD148" s="81">
        <f t="shared" si="17"/>
        <v>-214.12919308950001</v>
      </c>
      <c r="AE148" s="81">
        <f t="shared" si="18"/>
        <v>-216.69874340657401</v>
      </c>
      <c r="AF148" s="81">
        <f t="shared" si="19"/>
        <v>-222.33291073514494</v>
      </c>
      <c r="AG148" s="82">
        <f t="shared" si="20"/>
        <v>-226.77956894984786</v>
      </c>
      <c r="AI148" s="81">
        <f t="shared" si="21"/>
        <v>-222.33291073514494</v>
      </c>
      <c r="AK148" s="81">
        <f t="shared" si="22"/>
        <v>0</v>
      </c>
      <c r="AL148" s="81">
        <f t="shared" si="23"/>
        <v>-191.97524931818182</v>
      </c>
      <c r="AM148" s="81">
        <f t="shared" si="24"/>
        <v>-389.32580561727275</v>
      </c>
      <c r="AN148" s="81">
        <f t="shared" si="25"/>
        <v>-393.99771528468</v>
      </c>
      <c r="AO148" s="81">
        <f t="shared" si="26"/>
        <v>-404.24165588208172</v>
      </c>
      <c r="AP148" s="82">
        <f t="shared" si="27"/>
        <v>-412.32648899972338</v>
      </c>
      <c r="AR148" s="81">
        <f t="shared" si="28"/>
        <v>0</v>
      </c>
      <c r="AS148" s="81">
        <f t="shared" si="29"/>
        <v>-20925.30217568182</v>
      </c>
      <c r="AT148" s="81">
        <f t="shared" si="30"/>
        <v>-20828.930600524091</v>
      </c>
      <c r="AU148" s="81">
        <f t="shared" si="31"/>
        <v>-20684.8800524457</v>
      </c>
      <c r="AV148" s="81">
        <f t="shared" si="32"/>
        <v>-20818.445277927207</v>
      </c>
      <c r="AW148" s="82">
        <f t="shared" si="33"/>
        <v>-20822.48769448603</v>
      </c>
      <c r="AY148" s="86">
        <f t="shared" si="34"/>
        <v>0</v>
      </c>
      <c r="AZ148" s="86">
        <f t="shared" si="35"/>
        <v>-945.28612764272725</v>
      </c>
      <c r="BA148" s="86">
        <f t="shared" si="36"/>
        <v>-1097.509446035092</v>
      </c>
      <c r="BB148" s="86">
        <f t="shared" si="37"/>
        <v>-1055.9138769629424</v>
      </c>
      <c r="BC148" s="86">
        <f t="shared" si="38"/>
        <v>-1028.7950142198979</v>
      </c>
      <c r="BD148" s="82">
        <f t="shared" si="39"/>
        <v>-995.35614444533212</v>
      </c>
      <c r="BF148" s="81">
        <f t="shared" si="40"/>
        <v>-1028.7950142198979</v>
      </c>
      <c r="BH148" s="87">
        <f t="shared" si="41"/>
        <v>-1251.1279249550428</v>
      </c>
      <c r="BJ148" s="87">
        <f t="shared" si="42"/>
        <v>-1205.0337382461728</v>
      </c>
      <c r="BK148" s="87">
        <f t="shared" si="43"/>
        <v>-46.094186708869998</v>
      </c>
      <c r="BL148" s="87">
        <f t="shared" si="44"/>
        <v>0</v>
      </c>
      <c r="BM148" s="87">
        <f t="shared" si="45"/>
        <v>0</v>
      </c>
    </row>
    <row r="149" spans="2:65">
      <c r="B149" s="73" t="str">
        <f>'3. Input NRUI '!B115</f>
        <v>IOS Oudelandertocht</v>
      </c>
      <c r="C149" s="9"/>
      <c r="D149" s="73" t="str">
        <f>'3. Input NRUI '!D115</f>
        <v>Mengstations (latere activeringen Q1-Q2 2016)</v>
      </c>
      <c r="E149" s="9"/>
      <c r="F149" s="80">
        <f>'3. Input NRUI '!F115</f>
        <v>69028.645666559998</v>
      </c>
      <c r="G149" s="9"/>
      <c r="H149" s="79">
        <f>'3. Input NRUI '!H115</f>
        <v>42552</v>
      </c>
      <c r="I149" s="73">
        <f>'3. Input NRUI '!I115</f>
        <v>17</v>
      </c>
      <c r="J149" s="73" t="str">
        <f>'3. Input NRUI '!J115</f>
        <v>overgang MB</v>
      </c>
      <c r="K149" s="73" t="str">
        <f>'3. Input NRUI '!K115</f>
        <v>Nee</v>
      </c>
      <c r="L149" s="74">
        <f t="shared" si="8"/>
        <v>30</v>
      </c>
      <c r="N149" s="58">
        <f t="shared" si="9"/>
        <v>0</v>
      </c>
      <c r="O149" s="58">
        <f t="shared" si="10"/>
        <v>0</v>
      </c>
      <c r="P149" s="58">
        <f t="shared" si="11"/>
        <v>0</v>
      </c>
      <c r="Q149" s="58">
        <f t="shared" si="12"/>
        <v>1</v>
      </c>
      <c r="S149" s="53">
        <f t="shared" si="46"/>
        <v>1</v>
      </c>
      <c r="T149" s="53">
        <f t="shared" si="46"/>
        <v>1.002</v>
      </c>
      <c r="U149" s="53">
        <f t="shared" si="46"/>
        <v>1.0160279999999999</v>
      </c>
      <c r="V149" s="53">
        <f t="shared" si="46"/>
        <v>1.028220336</v>
      </c>
      <c r="W149" s="53">
        <f t="shared" si="46"/>
        <v>1.0549540647360001</v>
      </c>
      <c r="X149" s="55">
        <f t="shared" si="46"/>
        <v>1.0760531460307201</v>
      </c>
      <c r="Z149" s="81">
        <f t="shared" si="14"/>
        <v>690.28645666559999</v>
      </c>
      <c r="AB149" s="81">
        <f t="shared" si="15"/>
        <v>345.14322833279999</v>
      </c>
      <c r="AC149" s="81">
        <f t="shared" si="16"/>
        <v>691.66702957893119</v>
      </c>
      <c r="AD149" s="81">
        <f t="shared" si="17"/>
        <v>701.35036799303623</v>
      </c>
      <c r="AE149" s="81">
        <f t="shared" si="18"/>
        <v>709.76657240895258</v>
      </c>
      <c r="AF149" s="81">
        <f t="shared" si="19"/>
        <v>728.22050329158549</v>
      </c>
      <c r="AG149" s="82">
        <f t="shared" si="20"/>
        <v>742.78491335741717</v>
      </c>
      <c r="AI149" s="81">
        <f t="shared" si="21"/>
        <v>728.22050329158549</v>
      </c>
      <c r="AK149" s="81">
        <f t="shared" si="22"/>
        <v>1150.477427776</v>
      </c>
      <c r="AL149" s="81">
        <f t="shared" si="23"/>
        <v>2305.5567652631039</v>
      </c>
      <c r="AM149" s="81">
        <f t="shared" si="24"/>
        <v>2337.8345599767872</v>
      </c>
      <c r="AN149" s="81">
        <f t="shared" si="25"/>
        <v>2365.8885746965088</v>
      </c>
      <c r="AO149" s="81">
        <f t="shared" si="26"/>
        <v>2427.4016776386184</v>
      </c>
      <c r="AP149" s="82">
        <f t="shared" si="27"/>
        <v>2475.9497111913906</v>
      </c>
      <c r="AR149" s="81">
        <f t="shared" si="28"/>
        <v>67878.168238783997</v>
      </c>
      <c r="AS149" s="81">
        <f t="shared" si="29"/>
        <v>65708.367809998468</v>
      </c>
      <c r="AT149" s="81">
        <f t="shared" si="30"/>
        <v>64290.45039936166</v>
      </c>
      <c r="AU149" s="81">
        <f t="shared" si="31"/>
        <v>62696.047229457494</v>
      </c>
      <c r="AV149" s="81">
        <f t="shared" si="32"/>
        <v>61898.74277978477</v>
      </c>
      <c r="AW149" s="82">
        <f t="shared" si="33"/>
        <v>60660.76792418908</v>
      </c>
      <c r="AY149" s="86">
        <f t="shared" si="34"/>
        <v>3594.0914843722239</v>
      </c>
      <c r="AZ149" s="86">
        <f t="shared" si="35"/>
        <v>4671.0580064230489</v>
      </c>
      <c r="BA149" s="86">
        <f t="shared" si="36"/>
        <v>4523.7098735550844</v>
      </c>
      <c r="BB149" s="86">
        <f t="shared" si="37"/>
        <v>4372.1620860391486</v>
      </c>
      <c r="BC149" s="86">
        <f t="shared" si="38"/>
        <v>4284.3639610321616</v>
      </c>
      <c r="BD149" s="82">
        <f t="shared" si="39"/>
        <v>4174.4512130686853</v>
      </c>
      <c r="BF149" s="81">
        <f t="shared" si="40"/>
        <v>4284.3639610321616</v>
      </c>
      <c r="BH149" s="87">
        <f t="shared" si="41"/>
        <v>5012.5844643237469</v>
      </c>
      <c r="BJ149" s="87">
        <f t="shared" si="42"/>
        <v>0</v>
      </c>
      <c r="BK149" s="87">
        <f t="shared" si="43"/>
        <v>0</v>
      </c>
      <c r="BL149" s="87">
        <f t="shared" si="44"/>
        <v>0</v>
      </c>
      <c r="BM149" s="87">
        <f t="shared" si="45"/>
        <v>5012.5844643237469</v>
      </c>
    </row>
    <row r="150" spans="2:65">
      <c r="B150" s="73" t="str">
        <f>'3. Input NRUI '!B116</f>
        <v>IOS Oudelandertocht</v>
      </c>
      <c r="C150" s="9"/>
      <c r="D150" s="73" t="str">
        <f>'3. Input NRUI '!D116</f>
        <v>Mengstations (latere activeringen Q3-Q4 2016)</v>
      </c>
      <c r="E150" s="9"/>
      <c r="F150" s="80">
        <f>'3. Input NRUI '!F116</f>
        <v>-26030.240743679999</v>
      </c>
      <c r="G150" s="9"/>
      <c r="H150" s="79">
        <f>'3. Input NRUI '!H116</f>
        <v>42735</v>
      </c>
      <c r="I150" s="73">
        <f>'3. Input NRUI '!I116</f>
        <v>17</v>
      </c>
      <c r="J150" s="73" t="str">
        <f>'3. Input NRUI '!J116</f>
        <v>overgang MB</v>
      </c>
      <c r="K150" s="73" t="str">
        <f>'3. Input NRUI '!K116</f>
        <v>Nee</v>
      </c>
      <c r="L150" s="74">
        <f t="shared" si="8"/>
        <v>30</v>
      </c>
      <c r="N150" s="58">
        <f t="shared" si="9"/>
        <v>0</v>
      </c>
      <c r="O150" s="58">
        <f t="shared" si="10"/>
        <v>0</v>
      </c>
      <c r="P150" s="58">
        <f t="shared" si="11"/>
        <v>0</v>
      </c>
      <c r="Q150" s="58">
        <f t="shared" si="12"/>
        <v>1</v>
      </c>
      <c r="S150" s="53">
        <f t="shared" si="46"/>
        <v>1</v>
      </c>
      <c r="T150" s="53">
        <f t="shared" si="46"/>
        <v>1.002</v>
      </c>
      <c r="U150" s="53">
        <f t="shared" si="46"/>
        <v>1.0160279999999999</v>
      </c>
      <c r="V150" s="53">
        <f t="shared" si="46"/>
        <v>1.028220336</v>
      </c>
      <c r="W150" s="53">
        <f t="shared" si="46"/>
        <v>1.0549540647360001</v>
      </c>
      <c r="X150" s="55">
        <f t="shared" si="46"/>
        <v>1.0760531460307201</v>
      </c>
      <c r="Z150" s="81">
        <f t="shared" si="14"/>
        <v>-260.30240743679997</v>
      </c>
      <c r="AB150" s="81">
        <f t="shared" si="15"/>
        <v>-21.691867286399997</v>
      </c>
      <c r="AC150" s="81">
        <f t="shared" si="16"/>
        <v>-260.82301225167356</v>
      </c>
      <c r="AD150" s="81">
        <f t="shared" si="17"/>
        <v>-264.47453442319699</v>
      </c>
      <c r="AE150" s="81">
        <f t="shared" si="18"/>
        <v>-267.64822883627534</v>
      </c>
      <c r="AF150" s="81">
        <f t="shared" si="19"/>
        <v>-274.60708278601851</v>
      </c>
      <c r="AG150" s="82">
        <f t="shared" si="20"/>
        <v>-280.0992244417389</v>
      </c>
      <c r="AI150" s="81">
        <f t="shared" si="21"/>
        <v>-274.60708278601851</v>
      </c>
      <c r="AK150" s="81">
        <f t="shared" si="22"/>
        <v>-72.306224287999996</v>
      </c>
      <c r="AL150" s="81">
        <f t="shared" si="23"/>
        <v>-869.41004083891198</v>
      </c>
      <c r="AM150" s="81">
        <f t="shared" si="24"/>
        <v>-881.58178141065673</v>
      </c>
      <c r="AN150" s="81">
        <f t="shared" si="25"/>
        <v>-892.16076278758464</v>
      </c>
      <c r="AO150" s="81">
        <f t="shared" si="26"/>
        <v>-915.35694262006189</v>
      </c>
      <c r="AP150" s="82">
        <f t="shared" si="27"/>
        <v>-933.66408147246318</v>
      </c>
      <c r="AR150" s="81">
        <f t="shared" si="28"/>
        <v>-25957.934519391998</v>
      </c>
      <c r="AS150" s="81">
        <f t="shared" si="29"/>
        <v>-25140.44034759187</v>
      </c>
      <c r="AT150" s="81">
        <f t="shared" si="30"/>
        <v>-24610.824731047502</v>
      </c>
      <c r="AU150" s="81">
        <f t="shared" si="31"/>
        <v>-24013.993865032488</v>
      </c>
      <c r="AV150" s="81">
        <f t="shared" si="32"/>
        <v>-23723.00076290327</v>
      </c>
      <c r="AW150" s="82">
        <f t="shared" si="33"/>
        <v>-23263.796696688871</v>
      </c>
      <c r="AY150" s="86">
        <f t="shared" si="34"/>
        <v>-1006.7918669861118</v>
      </c>
      <c r="AZ150" s="86">
        <f t="shared" si="35"/>
        <v>-1774.4658933522192</v>
      </c>
      <c r="BA150" s="86">
        <f t="shared" si="36"/>
        <v>-1718.349822266272</v>
      </c>
      <c r="BB150" s="86">
        <f t="shared" si="37"/>
        <v>-1660.6085664686243</v>
      </c>
      <c r="BC150" s="86">
        <f t="shared" si="38"/>
        <v>-1627.0469655071599</v>
      </c>
      <c r="BD150" s="82">
        <f t="shared" si="39"/>
        <v>-1585.0503889797515</v>
      </c>
      <c r="BF150" s="81">
        <f t="shared" si="40"/>
        <v>-1627.0469655071599</v>
      </c>
      <c r="BH150" s="87">
        <f t="shared" si="41"/>
        <v>-1901.6540482931784</v>
      </c>
      <c r="BJ150" s="87">
        <f t="shared" si="42"/>
        <v>0</v>
      </c>
      <c r="BK150" s="87">
        <f t="shared" si="43"/>
        <v>0</v>
      </c>
      <c r="BL150" s="87">
        <f t="shared" si="44"/>
        <v>0</v>
      </c>
      <c r="BM150" s="87">
        <f t="shared" si="45"/>
        <v>-1901.6540482931784</v>
      </c>
    </row>
    <row r="151" spans="2:65">
      <c r="B151" s="73" t="str">
        <f>'3. Input NRUI '!B117</f>
        <v>IOS Oudelandertocht</v>
      </c>
      <c r="C151" s="9"/>
      <c r="D151" s="73" t="str">
        <f>'3. Input NRUI '!D117</f>
        <v>Utiliteitsgebouwen (latere activeringen Q3-Q4 2016)</v>
      </c>
      <c r="E151" s="9"/>
      <c r="F151" s="80">
        <f>'3. Input NRUI '!F117</f>
        <v>1329.82255872</v>
      </c>
      <c r="G151" s="9"/>
      <c r="H151" s="79">
        <f>'3. Input NRUI '!H117</f>
        <v>42735</v>
      </c>
      <c r="I151" s="73">
        <f>'3. Input NRUI '!I117</f>
        <v>6</v>
      </c>
      <c r="J151" s="73" t="str">
        <f>'3. Input NRUI '!J117</f>
        <v>overgang MB</v>
      </c>
      <c r="K151" s="73" t="str">
        <f>'3. Input NRUI '!K117</f>
        <v>Nee</v>
      </c>
      <c r="L151" s="74">
        <f t="shared" si="8"/>
        <v>30</v>
      </c>
      <c r="N151" s="58">
        <f t="shared" si="9"/>
        <v>0.9631578947368421</v>
      </c>
      <c r="O151" s="58">
        <f t="shared" si="10"/>
        <v>3.6842105263157898E-2</v>
      </c>
      <c r="P151" s="58">
        <f t="shared" si="11"/>
        <v>0</v>
      </c>
      <c r="Q151" s="58">
        <f t="shared" si="12"/>
        <v>0</v>
      </c>
      <c r="S151" s="53">
        <f t="shared" si="46"/>
        <v>1</v>
      </c>
      <c r="T151" s="53">
        <f t="shared" si="46"/>
        <v>1.002</v>
      </c>
      <c r="U151" s="53">
        <f t="shared" si="46"/>
        <v>1.0160279999999999</v>
      </c>
      <c r="V151" s="53">
        <f t="shared" si="46"/>
        <v>1.028220336</v>
      </c>
      <c r="W151" s="53">
        <f t="shared" si="46"/>
        <v>1.0549540647360001</v>
      </c>
      <c r="X151" s="55">
        <f t="shared" si="46"/>
        <v>1.0760531460307201</v>
      </c>
      <c r="Z151" s="81">
        <f t="shared" si="14"/>
        <v>13.298225587199999</v>
      </c>
      <c r="AB151" s="81">
        <f t="shared" si="15"/>
        <v>1.1081854655999999</v>
      </c>
      <c r="AC151" s="81">
        <f t="shared" si="16"/>
        <v>13.3248220383744</v>
      </c>
      <c r="AD151" s="81">
        <f t="shared" si="17"/>
        <v>13.51136954691164</v>
      </c>
      <c r="AE151" s="81">
        <f t="shared" si="18"/>
        <v>13.67350598147458</v>
      </c>
      <c r="AF151" s="81">
        <f t="shared" si="19"/>
        <v>14.02901713699292</v>
      </c>
      <c r="AG151" s="82">
        <f t="shared" si="20"/>
        <v>14.30959747973278</v>
      </c>
      <c r="AI151" s="81">
        <f t="shared" si="21"/>
        <v>14.02901713699292</v>
      </c>
      <c r="AK151" s="81">
        <f t="shared" si="22"/>
        <v>3.6939515519999997</v>
      </c>
      <c r="AL151" s="81">
        <f t="shared" si="23"/>
        <v>44.416073461247997</v>
      </c>
      <c r="AM151" s="81">
        <f t="shared" si="24"/>
        <v>45.037898489705462</v>
      </c>
      <c r="AN151" s="81">
        <f t="shared" si="25"/>
        <v>45.578353271581932</v>
      </c>
      <c r="AO151" s="81">
        <f t="shared" si="26"/>
        <v>46.763390456643066</v>
      </c>
      <c r="AP151" s="82">
        <f t="shared" si="27"/>
        <v>47.698658265775933</v>
      </c>
      <c r="AR151" s="81">
        <f t="shared" si="28"/>
        <v>1326.1286071679999</v>
      </c>
      <c r="AS151" s="81">
        <f t="shared" si="29"/>
        <v>1284.3647909210879</v>
      </c>
      <c r="AT151" s="81">
        <f t="shared" si="30"/>
        <v>1257.3079995042776</v>
      </c>
      <c r="AU151" s="81">
        <f t="shared" si="31"/>
        <v>1226.8173422267469</v>
      </c>
      <c r="AV151" s="81">
        <f t="shared" si="32"/>
        <v>1211.9512026679993</v>
      </c>
      <c r="AW151" s="82">
        <f t="shared" si="33"/>
        <v>1188.4915684555833</v>
      </c>
      <c r="AY151" s="86">
        <f t="shared" si="34"/>
        <v>51.434581410047997</v>
      </c>
      <c r="AZ151" s="86">
        <f t="shared" si="35"/>
        <v>90.653205934407154</v>
      </c>
      <c r="BA151" s="86">
        <f t="shared" si="36"/>
        <v>87.786370472850905</v>
      </c>
      <c r="BB151" s="86">
        <f t="shared" si="37"/>
        <v>84.836508222837836</v>
      </c>
      <c r="BC151" s="86">
        <f t="shared" si="38"/>
        <v>83.121926536683048</v>
      </c>
      <c r="BD151" s="82">
        <f t="shared" si="39"/>
        <v>80.976422182532275</v>
      </c>
      <c r="BF151" s="81">
        <f t="shared" si="40"/>
        <v>83.121926536683048</v>
      </c>
      <c r="BH151" s="87">
        <f t="shared" si="41"/>
        <v>97.150943673675968</v>
      </c>
      <c r="BJ151" s="87">
        <f t="shared" si="42"/>
        <v>93.571698380435279</v>
      </c>
      <c r="BK151" s="87">
        <f t="shared" si="43"/>
        <v>3.5792452932406937</v>
      </c>
      <c r="BL151" s="87">
        <f t="shared" si="44"/>
        <v>0</v>
      </c>
      <c r="BM151" s="87">
        <f t="shared" si="45"/>
        <v>0</v>
      </c>
    </row>
    <row r="152" spans="2:65">
      <c r="B152" s="73" t="str">
        <f>'3. Input NRUI '!B118</f>
        <v>NAM Middelie</v>
      </c>
      <c r="C152" s="9"/>
      <c r="D152" s="73" t="str">
        <f>'3. Input NRUI '!D118</f>
        <v>Mengstations (initiële activeringen Q3-Q4 2016)</v>
      </c>
      <c r="E152" s="9"/>
      <c r="F152" s="80">
        <f>'3. Input NRUI '!F118</f>
        <v>305284.07290269481</v>
      </c>
      <c r="G152" s="9"/>
      <c r="H152" s="79">
        <f>'3. Input NRUI '!H118</f>
        <v>42717</v>
      </c>
      <c r="I152" s="73">
        <f>'3. Input NRUI '!I118</f>
        <v>17</v>
      </c>
      <c r="J152" s="73" t="str">
        <f>'3. Input NRUI '!J118</f>
        <v>artikel 54a Gw</v>
      </c>
      <c r="K152" s="73" t="str">
        <f>'3. Input NRUI '!K118</f>
        <v>Nee</v>
      </c>
      <c r="L152" s="74">
        <f t="shared" si="8"/>
        <v>30</v>
      </c>
      <c r="N152" s="58">
        <f t="shared" si="9"/>
        <v>0</v>
      </c>
      <c r="O152" s="58">
        <f t="shared" si="10"/>
        <v>0</v>
      </c>
      <c r="P152" s="58">
        <f t="shared" si="11"/>
        <v>0</v>
      </c>
      <c r="Q152" s="58">
        <f t="shared" si="12"/>
        <v>1</v>
      </c>
      <c r="S152" s="53">
        <f t="shared" si="46"/>
        <v>1</v>
      </c>
      <c r="T152" s="53">
        <f t="shared" si="46"/>
        <v>1.002</v>
      </c>
      <c r="U152" s="53">
        <f t="shared" si="46"/>
        <v>1.0160279999999999</v>
      </c>
      <c r="V152" s="53">
        <f t="shared" si="46"/>
        <v>1.028220336</v>
      </c>
      <c r="W152" s="53">
        <f t="shared" si="46"/>
        <v>1.0549540647360001</v>
      </c>
      <c r="X152" s="55">
        <f t="shared" si="46"/>
        <v>1.0760531460307201</v>
      </c>
      <c r="Z152" s="81">
        <f t="shared" si="14"/>
        <v>3052.8407290269483</v>
      </c>
      <c r="AB152" s="81">
        <f t="shared" si="15"/>
        <v>254.40339408557901</v>
      </c>
      <c r="AC152" s="81">
        <f t="shared" si="16"/>
        <v>3058.9464104850022</v>
      </c>
      <c r="AD152" s="81">
        <f t="shared" si="17"/>
        <v>3101.7716602317919</v>
      </c>
      <c r="AE152" s="81">
        <f t="shared" si="18"/>
        <v>3138.9929201545738</v>
      </c>
      <c r="AF152" s="81">
        <f t="shared" si="19"/>
        <v>3220.6067360785928</v>
      </c>
      <c r="AG152" s="82">
        <f t="shared" si="20"/>
        <v>3285.0188708001647</v>
      </c>
      <c r="AI152" s="81">
        <f t="shared" si="21"/>
        <v>3220.6067360785928</v>
      </c>
      <c r="AK152" s="81">
        <f t="shared" si="22"/>
        <v>848.01131361859666</v>
      </c>
      <c r="AL152" s="81">
        <f t="shared" si="23"/>
        <v>10196.488034950007</v>
      </c>
      <c r="AM152" s="81">
        <f t="shared" si="24"/>
        <v>10339.238867439306</v>
      </c>
      <c r="AN152" s="81">
        <f t="shared" si="25"/>
        <v>10463.309733848579</v>
      </c>
      <c r="AO152" s="81">
        <f t="shared" si="26"/>
        <v>10735.355786928643</v>
      </c>
      <c r="AP152" s="82">
        <f t="shared" si="27"/>
        <v>10950.062902667216</v>
      </c>
      <c r="AR152" s="81">
        <f t="shared" si="28"/>
        <v>304436.06158907624</v>
      </c>
      <c r="AS152" s="81">
        <f t="shared" si="29"/>
        <v>294848.44567730441</v>
      </c>
      <c r="AT152" s="81">
        <f t="shared" si="30"/>
        <v>288637.08504934737</v>
      </c>
      <c r="AU152" s="81">
        <f t="shared" si="31"/>
        <v>281637.42033609096</v>
      </c>
      <c r="AV152" s="81">
        <f t="shared" si="32"/>
        <v>278224.63747790072</v>
      </c>
      <c r="AW152" s="82">
        <f t="shared" si="33"/>
        <v>272839.06732479151</v>
      </c>
      <c r="AY152" s="86">
        <f t="shared" si="34"/>
        <v>11807.709530825341</v>
      </c>
      <c r="AZ152" s="86">
        <f t="shared" si="35"/>
        <v>20811.032079332967</v>
      </c>
      <c r="BA152" s="86">
        <f t="shared" si="36"/>
        <v>20152.899759117117</v>
      </c>
      <c r="BB152" s="86">
        <f t="shared" si="37"/>
        <v>19475.707184603489</v>
      </c>
      <c r="BC152" s="86">
        <f t="shared" si="38"/>
        <v>19082.094911265667</v>
      </c>
      <c r="BD152" s="82">
        <f t="shared" si="39"/>
        <v>18589.556787761379</v>
      </c>
      <c r="BF152" s="81">
        <f t="shared" si="40"/>
        <v>19082.094911265667</v>
      </c>
      <c r="BH152" s="87">
        <f t="shared" si="41"/>
        <v>22302.70164734426</v>
      </c>
      <c r="BJ152" s="87">
        <f t="shared" si="42"/>
        <v>0</v>
      </c>
      <c r="BK152" s="87">
        <f t="shared" si="43"/>
        <v>0</v>
      </c>
      <c r="BL152" s="87">
        <f t="shared" si="44"/>
        <v>0</v>
      </c>
      <c r="BM152" s="87">
        <f t="shared" si="45"/>
        <v>22302.70164734426</v>
      </c>
    </row>
    <row r="153" spans="2:65">
      <c r="B153" s="73" t="str">
        <f>'3. Input NRUI '!B119</f>
        <v>Aanpassen MS Beverwijk ivm NAM Middelie</v>
      </c>
      <c r="C153" s="9"/>
      <c r="D153" s="73" t="str">
        <f>'3. Input NRUI '!D119</f>
        <v>Mengstations (latere activeringen Q1-Q2 2017)</v>
      </c>
      <c r="E153" s="9"/>
      <c r="F153" s="80">
        <f>'3. Input NRUI '!F119</f>
        <v>70837.141340000002</v>
      </c>
      <c r="G153" s="9"/>
      <c r="H153" s="79">
        <f>'3. Input NRUI '!H119</f>
        <v>42917</v>
      </c>
      <c r="I153" s="73">
        <f>'3. Input NRUI '!I119</f>
        <v>17</v>
      </c>
      <c r="J153" s="73" t="str">
        <f>'3. Input NRUI '!J119</f>
        <v>artikel 54a Gw</v>
      </c>
      <c r="K153" s="73" t="str">
        <f>'3. Input NRUI '!K119</f>
        <v>Nee</v>
      </c>
      <c r="L153" s="74">
        <f t="shared" si="8"/>
        <v>30</v>
      </c>
      <c r="N153" s="58">
        <f t="shared" si="9"/>
        <v>0</v>
      </c>
      <c r="O153" s="58">
        <f t="shared" si="10"/>
        <v>0</v>
      </c>
      <c r="P153" s="58">
        <f t="shared" si="11"/>
        <v>0</v>
      </c>
      <c r="Q153" s="58">
        <f t="shared" si="12"/>
        <v>1</v>
      </c>
      <c r="S153" s="53">
        <f t="shared" si="46"/>
        <v>0</v>
      </c>
      <c r="T153" s="53">
        <f t="shared" si="46"/>
        <v>1</v>
      </c>
      <c r="U153" s="53">
        <f t="shared" si="46"/>
        <v>1.014</v>
      </c>
      <c r="V153" s="53">
        <f t="shared" si="46"/>
        <v>1.026168</v>
      </c>
      <c r="W153" s="53">
        <f t="shared" si="46"/>
        <v>1.052848368</v>
      </c>
      <c r="X153" s="55">
        <f t="shared" si="46"/>
        <v>1.0739053353600001</v>
      </c>
      <c r="Z153" s="81">
        <f t="shared" si="14"/>
        <v>708.37141340000005</v>
      </c>
      <c r="AB153" s="81">
        <f t="shared" si="15"/>
        <v>0</v>
      </c>
      <c r="AC153" s="81">
        <f t="shared" si="16"/>
        <v>354.18570670000003</v>
      </c>
      <c r="AD153" s="81">
        <f t="shared" si="17"/>
        <v>718.28861318760005</v>
      </c>
      <c r="AE153" s="81">
        <f t="shared" si="18"/>
        <v>726.90807654585126</v>
      </c>
      <c r="AF153" s="81">
        <f t="shared" si="19"/>
        <v>745.80768653604343</v>
      </c>
      <c r="AG153" s="82">
        <f t="shared" si="20"/>
        <v>760.72384026676434</v>
      </c>
      <c r="AI153" s="81">
        <f t="shared" si="21"/>
        <v>745.80768653604343</v>
      </c>
      <c r="AK153" s="81">
        <f t="shared" si="22"/>
        <v>0</v>
      </c>
      <c r="AL153" s="81">
        <f t="shared" si="23"/>
        <v>1180.6190223333333</v>
      </c>
      <c r="AM153" s="81">
        <f t="shared" si="24"/>
        <v>2394.295377292</v>
      </c>
      <c r="AN153" s="81">
        <f t="shared" si="25"/>
        <v>2423.026921819504</v>
      </c>
      <c r="AO153" s="81">
        <f t="shared" si="26"/>
        <v>2486.0256217868109</v>
      </c>
      <c r="AP153" s="82">
        <f t="shared" si="27"/>
        <v>2535.7461342225474</v>
      </c>
      <c r="AR153" s="81">
        <f t="shared" si="28"/>
        <v>0</v>
      </c>
      <c r="AS153" s="81">
        <f t="shared" si="29"/>
        <v>69656.522317666662</v>
      </c>
      <c r="AT153" s="81">
        <f t="shared" si="30"/>
        <v>68237.418252821997</v>
      </c>
      <c r="AU153" s="81">
        <f t="shared" si="31"/>
        <v>66633.240350036358</v>
      </c>
      <c r="AV153" s="81">
        <f t="shared" si="32"/>
        <v>65879.678977350486</v>
      </c>
      <c r="AW153" s="82">
        <f t="shared" si="33"/>
        <v>64661.52642267495</v>
      </c>
      <c r="AY153" s="86">
        <f t="shared" si="34"/>
        <v>0</v>
      </c>
      <c r="AZ153" s="86">
        <f t="shared" si="35"/>
        <v>3688.2538257693332</v>
      </c>
      <c r="BA153" s="86">
        <f t="shared" si="36"/>
        <v>4714.3675978879482</v>
      </c>
      <c r="BB153" s="86">
        <f t="shared" si="37"/>
        <v>4555.2906130206675</v>
      </c>
      <c r="BC153" s="86">
        <f t="shared" si="38"/>
        <v>4462.4159911073257</v>
      </c>
      <c r="BD153" s="82">
        <f t="shared" si="39"/>
        <v>4346.2688740574458</v>
      </c>
      <c r="BF153" s="81">
        <f t="shared" si="40"/>
        <v>4462.4159911073257</v>
      </c>
      <c r="BH153" s="87">
        <f t="shared" si="41"/>
        <v>5208.2236776433692</v>
      </c>
      <c r="BJ153" s="87">
        <f t="shared" si="42"/>
        <v>0</v>
      </c>
      <c r="BK153" s="87">
        <f t="shared" si="43"/>
        <v>0</v>
      </c>
      <c r="BL153" s="87">
        <f t="shared" si="44"/>
        <v>0</v>
      </c>
      <c r="BM153" s="87">
        <f t="shared" si="45"/>
        <v>5208.2236776433692</v>
      </c>
    </row>
    <row r="154" spans="2:65">
      <c r="B154" s="73" t="str">
        <f>'3. Input NRUI '!B120</f>
        <v>Aanpassen MS Beverwijk ivm NAM Middelie</v>
      </c>
      <c r="C154" s="9"/>
      <c r="D154" s="73" t="str">
        <f>'3. Input NRUI '!D120</f>
        <v>Mengstations (latere activeringen Q3-Q4 2017)</v>
      </c>
      <c r="E154" s="9"/>
      <c r="F154" s="80">
        <f>'3. Input NRUI '!F120</f>
        <v>23772.67943</v>
      </c>
      <c r="G154" s="9"/>
      <c r="H154" s="79">
        <f>'3. Input NRUI '!H120</f>
        <v>43100</v>
      </c>
      <c r="I154" s="73">
        <f>'3. Input NRUI '!I120</f>
        <v>17</v>
      </c>
      <c r="J154" s="73" t="str">
        <f>'3. Input NRUI '!J120</f>
        <v>artikel 54a Gw</v>
      </c>
      <c r="K154" s="73" t="str">
        <f>'3. Input NRUI '!K120</f>
        <v>Nee</v>
      </c>
      <c r="L154" s="74">
        <f t="shared" si="8"/>
        <v>30</v>
      </c>
      <c r="N154" s="58">
        <f t="shared" si="9"/>
        <v>0</v>
      </c>
      <c r="O154" s="58">
        <f t="shared" si="10"/>
        <v>0</v>
      </c>
      <c r="P154" s="58">
        <f t="shared" si="11"/>
        <v>0</v>
      </c>
      <c r="Q154" s="58">
        <f t="shared" si="12"/>
        <v>1</v>
      </c>
      <c r="S154" s="53">
        <f t="shared" si="46"/>
        <v>0</v>
      </c>
      <c r="T154" s="53">
        <f t="shared" si="46"/>
        <v>1</v>
      </c>
      <c r="U154" s="53">
        <f t="shared" si="46"/>
        <v>1.014</v>
      </c>
      <c r="V154" s="53">
        <f t="shared" si="46"/>
        <v>1.026168</v>
      </c>
      <c r="W154" s="53">
        <f t="shared" si="46"/>
        <v>1.052848368</v>
      </c>
      <c r="X154" s="55">
        <f t="shared" si="46"/>
        <v>1.0739053353600001</v>
      </c>
      <c r="Z154" s="81">
        <f t="shared" si="14"/>
        <v>237.72679429999999</v>
      </c>
      <c r="AB154" s="81">
        <f t="shared" si="15"/>
        <v>0</v>
      </c>
      <c r="AC154" s="81">
        <f t="shared" si="16"/>
        <v>19.810566191666666</v>
      </c>
      <c r="AD154" s="81">
        <f t="shared" si="17"/>
        <v>241.0549694202</v>
      </c>
      <c r="AE154" s="81">
        <f t="shared" si="18"/>
        <v>243.94762905324239</v>
      </c>
      <c r="AF154" s="81">
        <f t="shared" si="19"/>
        <v>250.2902674086267</v>
      </c>
      <c r="AG154" s="82">
        <f t="shared" si="20"/>
        <v>255.29607275679925</v>
      </c>
      <c r="AI154" s="81">
        <f t="shared" si="21"/>
        <v>250.2902674086267</v>
      </c>
      <c r="AK154" s="81">
        <f t="shared" si="22"/>
        <v>0</v>
      </c>
      <c r="AL154" s="81">
        <f t="shared" si="23"/>
        <v>66.035220638888887</v>
      </c>
      <c r="AM154" s="81">
        <f t="shared" si="24"/>
        <v>803.51656473399999</v>
      </c>
      <c r="AN154" s="81">
        <f t="shared" si="25"/>
        <v>813.15876351080794</v>
      </c>
      <c r="AO154" s="81">
        <f t="shared" si="26"/>
        <v>834.30089136208903</v>
      </c>
      <c r="AP154" s="82">
        <f t="shared" si="27"/>
        <v>850.98690918933085</v>
      </c>
      <c r="AR154" s="81">
        <f t="shared" si="28"/>
        <v>0</v>
      </c>
      <c r="AS154" s="81">
        <f t="shared" si="29"/>
        <v>23706.644209361111</v>
      </c>
      <c r="AT154" s="81">
        <f t="shared" si="30"/>
        <v>23235.020663558167</v>
      </c>
      <c r="AU154" s="81">
        <f t="shared" si="31"/>
        <v>22700.682148010059</v>
      </c>
      <c r="AV154" s="81">
        <f t="shared" si="32"/>
        <v>22456.59899249623</v>
      </c>
      <c r="AW154" s="82">
        <f t="shared" si="33"/>
        <v>22054.744063156824</v>
      </c>
      <c r="AY154" s="86">
        <f t="shared" si="34"/>
        <v>0</v>
      </c>
      <c r="AZ154" s="86">
        <f t="shared" si="35"/>
        <v>919.4744121758888</v>
      </c>
      <c r="BA154" s="86">
        <f t="shared" si="36"/>
        <v>1593.5072672949777</v>
      </c>
      <c r="BB154" s="86">
        <f t="shared" si="37"/>
        <v>1539.58059224713</v>
      </c>
      <c r="BC154" s="86">
        <f t="shared" si="38"/>
        <v>1507.9988611369758</v>
      </c>
      <c r="BD154" s="82">
        <f t="shared" si="39"/>
        <v>1468.519742957722</v>
      </c>
      <c r="BF154" s="81">
        <f t="shared" si="40"/>
        <v>1507.9988611369758</v>
      </c>
      <c r="BH154" s="87">
        <f t="shared" si="41"/>
        <v>1758.2891285456026</v>
      </c>
      <c r="BJ154" s="87">
        <f t="shared" si="42"/>
        <v>0</v>
      </c>
      <c r="BK154" s="87">
        <f t="shared" si="43"/>
        <v>0</v>
      </c>
      <c r="BL154" s="87">
        <f t="shared" si="44"/>
        <v>0</v>
      </c>
      <c r="BM154" s="87">
        <f t="shared" si="45"/>
        <v>1758.2891285456026</v>
      </c>
    </row>
    <row r="155" spans="2:65">
      <c r="B155" s="73" t="str">
        <f>'3. Input NRUI '!B121</f>
        <v>Aansluiting LNG Terminals</v>
      </c>
      <c r="C155" s="9"/>
      <c r="D155" s="73" t="str">
        <f>'3. Input NRUI '!D121</f>
        <v>Hoofdtransportleiding (latere activeringen Q3-Q4 2017)</v>
      </c>
      <c r="E155" s="9"/>
      <c r="F155" s="80">
        <f>'3. Input NRUI '!F121</f>
        <v>-17978.977679999996</v>
      </c>
      <c r="G155" s="9"/>
      <c r="H155" s="79">
        <f>'3. Input NRUI '!H121</f>
        <v>43100</v>
      </c>
      <c r="I155" s="73">
        <f>'3. Input NRUI '!I121</f>
        <v>21</v>
      </c>
      <c r="J155" s="73" t="str">
        <f>'3. Input NRUI '!J121</f>
        <v>overgang MB</v>
      </c>
      <c r="K155" s="73" t="str">
        <f>'3. Input NRUI '!K121</f>
        <v>Nee</v>
      </c>
      <c r="L155" s="74">
        <f t="shared" ref="L155" si="47">VLOOKUP(I155,$H$46:$J$83,3,FALSE)</f>
        <v>55</v>
      </c>
      <c r="N155" s="58">
        <f t="shared" ref="N155" si="48">VLOOKUP($I155,$H$46:$O$83,4,FALSE)</f>
        <v>0.9631578947368421</v>
      </c>
      <c r="O155" s="58">
        <f t="shared" ref="O155" si="49">VLOOKUP($I155,$H$46:$O$83,5,FALSE)</f>
        <v>3.6842105263157898E-2</v>
      </c>
      <c r="P155" s="58">
        <f t="shared" ref="P155" si="50">VLOOKUP($I155,$H$46:$O$83,7,FALSE)</f>
        <v>0</v>
      </c>
      <c r="Q155" s="58">
        <f t="shared" ref="Q155" si="51">VLOOKUP($I155,$H$46:$O$83,8,FALSE)</f>
        <v>0</v>
      </c>
      <c r="S155" s="53">
        <f t="shared" si="46"/>
        <v>0</v>
      </c>
      <c r="T155" s="53">
        <f t="shared" si="46"/>
        <v>1</v>
      </c>
      <c r="U155" s="53">
        <f t="shared" si="46"/>
        <v>1.014</v>
      </c>
      <c r="V155" s="53">
        <f t="shared" si="46"/>
        <v>1.026168</v>
      </c>
      <c r="W155" s="53">
        <f t="shared" si="46"/>
        <v>1.052848368</v>
      </c>
      <c r="X155" s="55">
        <f t="shared" si="46"/>
        <v>1.0739053353600001</v>
      </c>
      <c r="Z155" s="81">
        <f t="shared" ref="Z155" si="52">F155*$F$24</f>
        <v>-179.78977679999997</v>
      </c>
      <c r="AB155" s="81">
        <f t="shared" ref="AB155" si="53">S155*(SUM((YEAR($H155)&lt;AB$88)*$Z155,(YEAR($H155)=AB$88)*$Z155*((13-MONTH($H155))/12)))</f>
        <v>0</v>
      </c>
      <c r="AC155" s="81">
        <f t="shared" ref="AC155" si="54">T155*(SUM((YEAR($H155)&lt;AC$88)*$Z155,(YEAR($H155)=AC$88)*$Z155*((13-MONTH($H155))/12)))</f>
        <v>-14.982481399999998</v>
      </c>
      <c r="AD155" s="81">
        <f t="shared" ref="AD155" si="55">U155*(SUM((YEAR($H155)&lt;AD$88)*$Z155,(YEAR($H155)=AD$88)*$Z155*((13-MONTH($H155))/12)))</f>
        <v>-182.30683367519998</v>
      </c>
      <c r="AE155" s="81">
        <f t="shared" ref="AE155" si="56">V155*(SUM((YEAR($H155)&lt;AE$88)*$Z155,(YEAR($H155)=AE$88)*$Z155*((13-MONTH($H155))/12)))</f>
        <v>-184.49451567930237</v>
      </c>
      <c r="AF155" s="81">
        <f t="shared" ref="AF155" si="57">W155*(SUM((YEAR($H155)&lt;AF$88)*$Z155,(YEAR($H155)=AF$88)*$Z155*((13-MONTH($H155))/12)))</f>
        <v>-189.29137308696423</v>
      </c>
      <c r="AG155" s="82">
        <f t="shared" ref="AG155" si="58">X155*(SUM((YEAR($H155)&lt;AG$88)*$Z155,(YEAR($H155)=AG$88)*$Z155*((13-MONTH($H155))/12)))</f>
        <v>-193.07720054870353</v>
      </c>
      <c r="AI155" s="81">
        <f>SUM((K155="Nee")*AF155,(K155="Ja")*(AC155*$F$27+AD155*$F$28+AE155*$F$29+AF155))</f>
        <v>-189.29137308696423</v>
      </c>
      <c r="AK155" s="81">
        <f t="shared" ref="AK155" si="59">S155*SUM((YEAR($H155)&lt;AK$88)*($F155/$L155),(YEAR($H155)=AK$88)*($F155/$L155)*((13-MONTH($H155))/12))</f>
        <v>0</v>
      </c>
      <c r="AL155" s="81">
        <f t="shared" ref="AL155" si="60">T155*SUM((YEAR($H155)&lt;AL$88)*($F155/$L155),(YEAR($H155)=AL$88)*($F155/$L155)*((13-MONTH($H155))/12))</f>
        <v>-27.240875272727266</v>
      </c>
      <c r="AM155" s="81">
        <f t="shared" ref="AM155" si="61">U155*SUM((YEAR($H155)&lt;AM$88)*($F155/$L155),(YEAR($H155)=AM$88)*($F155/$L155)*((13-MONTH($H155))/12))</f>
        <v>-331.46697031854535</v>
      </c>
      <c r="AN155" s="81">
        <f t="shared" ref="AN155" si="62">V155*SUM((YEAR($H155)&lt;AN$88)*($F155/$L155),(YEAR($H155)=AN$88)*($F155/$L155)*((13-MONTH($H155))/12))</f>
        <v>-335.44457396236788</v>
      </c>
      <c r="AO155" s="81">
        <f t="shared" ref="AO155" si="63">W155*SUM((YEAR($H155)&lt;AO$88)*($F155/$L155),(YEAR($H155)=AO$88)*($F155/$L155)*((13-MONTH($H155))/12))</f>
        <v>-344.16613288538952</v>
      </c>
      <c r="AP155" s="82">
        <f t="shared" ref="AP155" si="64">X155*SUM((YEAR($H155)&lt;AP$88)*($F155/$L155),(YEAR($H155)=AP$88)*($F155/$L155)*((13-MONTH($H155))/12))</f>
        <v>-351.04945554309728</v>
      </c>
      <c r="AR155" s="81">
        <f t="shared" ref="AR155" si="65">SUM((YEAR($H155)=AR$88)*($F155-AK155),(YEAR($H155)&lt;AR$88)*(AQ155*$F$35-AK155))</f>
        <v>0</v>
      </c>
      <c r="AS155" s="81">
        <f t="shared" ref="AS155" si="66">SUM((YEAR($H155)=AS$88)*($F155-AL155),(YEAR($H155)&lt;AS$88)*(AR155*$F$36-AL155))</f>
        <v>-17951.736804727268</v>
      </c>
      <c r="AT155" s="81">
        <f t="shared" ref="AT155" si="67">SUM((YEAR($H155)=AT$88)*($F155-AM155),(YEAR($H155)&lt;AT$88)*(AS155*$F$37-AM155))</f>
        <v>-17871.594149674904</v>
      </c>
      <c r="AU155" s="81">
        <f t="shared" ref="AU155" si="68">SUM((YEAR($H155)=AU$88)*($F155-AN155),(YEAR($H155)&lt;AU$88)*(AT155*$F$38-AN155))</f>
        <v>-17750.608705508635</v>
      </c>
      <c r="AV155" s="81">
        <f t="shared" ref="AV155" si="69">SUM((YEAR($H155)=AV$88)*($F155-AO155),(YEAR($H155)&lt;AV$88)*(AU155*$F$39-AO155))</f>
        <v>-17867.958398966472</v>
      </c>
      <c r="AW155" s="82">
        <f t="shared" ref="AW155" si="70">SUM((YEAR($H155)=AW$88)*($F155-AP155),(YEAR($H155)&lt;AW$88)*(AV155*$F$40-AP155))</f>
        <v>-17874.268111402704</v>
      </c>
      <c r="AY155" s="86">
        <f t="shared" ref="AY155" si="71">AK155+AR155*$F$11</f>
        <v>0</v>
      </c>
      <c r="AZ155" s="86">
        <f t="shared" ref="AZ155" si="72">AL155+AS155*$F$13</f>
        <v>-673.50340024290892</v>
      </c>
      <c r="BA155" s="86">
        <f t="shared" ref="BA155" si="73">AM155+AT155*$F$14</f>
        <v>-939.10117140749207</v>
      </c>
      <c r="BB155" s="86">
        <f t="shared" ref="BB155" si="74">AN155+AU155*$F$15</f>
        <v>-903.46405253864418</v>
      </c>
      <c r="BC155" s="86">
        <f t="shared" ref="BC155" si="75">AO155+AV155*$F$16</f>
        <v>-880.20488485438364</v>
      </c>
      <c r="BD155" s="82">
        <f t="shared" ref="BD155" si="76">AP155+AW155*$F$17</f>
        <v>-851.52896266237303</v>
      </c>
      <c r="BF155" s="81">
        <f t="shared" ref="BF155" si="77">SUM((K155="Nee")*BC155,(K155="Ja")*(AZ155*$F$27+BA155*$F$28+BB155*$F$29+BC155))</f>
        <v>-880.20488485438364</v>
      </c>
      <c r="BH155" s="87">
        <f t="shared" ref="BH155" si="78">AI155+BF155</f>
        <v>-1069.4962579413479</v>
      </c>
      <c r="BJ155" s="87">
        <f t="shared" ref="BJ155" si="79">$BH155*N155</f>
        <v>-1030.0937642277192</v>
      </c>
      <c r="BK155" s="87">
        <f t="shared" ref="BK155" si="80">$BH155*O155</f>
        <v>-39.402493713628616</v>
      </c>
      <c r="BL155" s="87">
        <f t="shared" ref="BL155" si="81">$BH155*P155</f>
        <v>0</v>
      </c>
      <c r="BM155" s="87">
        <f t="shared" ref="BM155" si="82">$BH155*Q155</f>
        <v>0</v>
      </c>
    </row>
    <row r="156" spans="2:65">
      <c r="B156" s="9"/>
      <c r="C156" s="9"/>
      <c r="D156" s="9"/>
      <c r="E156" s="9"/>
      <c r="F156" s="9"/>
      <c r="G156" s="9"/>
      <c r="H156" s="9"/>
      <c r="I156" s="9"/>
      <c r="J156" s="9"/>
      <c r="K156" s="9"/>
    </row>
    <row r="157" spans="2:65" s="8" customFormat="1">
      <c r="B157" s="8" t="s">
        <v>493</v>
      </c>
      <c r="D157" s="8" t="s">
        <v>109</v>
      </c>
      <c r="H157" s="84" t="s">
        <v>375</v>
      </c>
      <c r="I157" s="84" t="s">
        <v>376</v>
      </c>
      <c r="J157" s="84" t="s">
        <v>377</v>
      </c>
      <c r="K157" s="84" t="s">
        <v>317</v>
      </c>
      <c r="L157" s="84" t="s">
        <v>299</v>
      </c>
      <c r="M157" s="84" t="s">
        <v>378</v>
      </c>
      <c r="N157" s="84"/>
    </row>
    <row r="158" spans="2:65">
      <c r="B158" s="9"/>
      <c r="C158" s="9"/>
      <c r="D158" s="9"/>
      <c r="E158" s="9"/>
      <c r="F158" s="9"/>
      <c r="G158" s="9"/>
      <c r="H158" s="9"/>
      <c r="I158" s="9"/>
      <c r="J158" s="9"/>
      <c r="K158" s="9"/>
    </row>
    <row r="159" spans="2:65">
      <c r="B159" s="9" t="s">
        <v>494</v>
      </c>
      <c r="C159" s="9"/>
      <c r="D159" s="9" t="s">
        <v>391</v>
      </c>
      <c r="E159" s="9"/>
      <c r="F159" s="9"/>
      <c r="G159" s="9"/>
      <c r="H159" s="96">
        <f>SUM(BJ90:BJ155)</f>
        <v>286706.12302662327</v>
      </c>
      <c r="I159" s="96">
        <f>SUM(BK90:BK155)</f>
        <v>10966.900880799794</v>
      </c>
      <c r="J159" s="55"/>
      <c r="K159" s="96">
        <f>SUM(BL90:BL155)</f>
        <v>0</v>
      </c>
      <c r="L159" s="96">
        <f>SUM(BM90:BM155)</f>
        <v>112819.21064640096</v>
      </c>
      <c r="M159" s="55"/>
    </row>
    <row r="160" spans="2:65">
      <c r="B160" s="9"/>
      <c r="C160" s="9"/>
      <c r="D160" s="9"/>
      <c r="E160" s="9"/>
      <c r="F160" s="9"/>
      <c r="G160" s="9"/>
      <c r="H160" s="9"/>
      <c r="I160" s="9"/>
      <c r="J160" s="9"/>
      <c r="K160" s="9"/>
    </row>
    <row r="161" spans="2:11">
      <c r="B161" s="9"/>
      <c r="C161" s="9"/>
      <c r="D161" s="9"/>
      <c r="E161" s="9"/>
      <c r="F161" s="9"/>
      <c r="G161" s="9"/>
      <c r="H161" s="9"/>
      <c r="I161" s="9"/>
      <c r="J161" s="9"/>
      <c r="K161" s="9"/>
    </row>
    <row r="162" spans="2:11">
      <c r="B162" s="9"/>
      <c r="C162" s="9"/>
      <c r="D162" s="9"/>
      <c r="E162" s="9"/>
      <c r="F162" s="9"/>
      <c r="G162" s="9"/>
      <c r="H162" s="9"/>
      <c r="I162" s="9"/>
      <c r="J162" s="9"/>
      <c r="K162" s="9"/>
    </row>
    <row r="163" spans="2:11">
      <c r="B163" s="9"/>
      <c r="C163" s="9"/>
      <c r="D163" s="9"/>
      <c r="E163" s="9"/>
      <c r="F163" s="9"/>
      <c r="G163" s="9"/>
      <c r="H163" s="9"/>
      <c r="I163" s="9"/>
      <c r="J163" s="9"/>
      <c r="K163" s="9"/>
    </row>
    <row r="164" spans="2:11">
      <c r="B164" s="9"/>
      <c r="C164" s="9"/>
      <c r="D164" s="9"/>
      <c r="E164" s="9"/>
      <c r="F164" s="9"/>
      <c r="G164" s="9"/>
      <c r="H164" s="9"/>
      <c r="I164" s="9"/>
      <c r="J164" s="9"/>
      <c r="K164" s="9"/>
    </row>
    <row r="165" spans="2:11">
      <c r="B165" s="9"/>
      <c r="C165" s="9"/>
      <c r="D165" s="9"/>
      <c r="E165" s="9"/>
      <c r="F165" s="9"/>
      <c r="G165" s="9"/>
      <c r="H165" s="9"/>
      <c r="I165" s="9"/>
      <c r="J165" s="9"/>
      <c r="K165" s="9"/>
    </row>
    <row r="166" spans="2:11">
      <c r="B166" s="9"/>
      <c r="C166" s="9"/>
      <c r="D166" s="9"/>
      <c r="E166" s="9"/>
      <c r="F166" s="9"/>
      <c r="G166" s="9"/>
      <c r="H166" s="9"/>
      <c r="I166" s="9"/>
      <c r="J166" s="9"/>
      <c r="K166" s="9"/>
    </row>
    <row r="167" spans="2:11">
      <c r="B167" s="9"/>
      <c r="C167" s="9"/>
      <c r="D167" s="9"/>
      <c r="E167" s="9"/>
      <c r="F167" s="9"/>
      <c r="G167" s="9"/>
      <c r="H167" s="9"/>
      <c r="I167" s="9"/>
      <c r="J167" s="9"/>
      <c r="K167" s="9"/>
    </row>
    <row r="168" spans="2:11">
      <c r="B168" s="9"/>
      <c r="C168" s="9"/>
      <c r="D168" s="9"/>
      <c r="E168" s="9"/>
      <c r="F168" s="9"/>
      <c r="G168" s="9"/>
      <c r="H168" s="9"/>
      <c r="I168" s="9"/>
      <c r="J168" s="9"/>
      <c r="K168" s="9"/>
    </row>
    <row r="169" spans="2:11">
      <c r="B169" s="9"/>
      <c r="C169" s="9"/>
      <c r="D169" s="9"/>
      <c r="E169" s="9"/>
      <c r="F169" s="9"/>
      <c r="G169" s="9"/>
      <c r="H169" s="9"/>
      <c r="I169" s="9"/>
      <c r="J169" s="9"/>
      <c r="K169" s="9"/>
    </row>
    <row r="170" spans="2:11">
      <c r="B170" s="9"/>
      <c r="C170" s="9"/>
      <c r="D170" s="9"/>
      <c r="E170" s="9"/>
      <c r="F170" s="9"/>
      <c r="G170" s="9"/>
      <c r="H170" s="9"/>
      <c r="I170" s="9"/>
      <c r="J170" s="9"/>
      <c r="K170" s="9"/>
    </row>
    <row r="171" spans="2:11">
      <c r="B171" s="9"/>
      <c r="C171" s="9"/>
      <c r="D171" s="9"/>
      <c r="E171" s="9"/>
      <c r="F171" s="9"/>
      <c r="G171" s="9"/>
      <c r="H171" s="9"/>
      <c r="I171" s="9"/>
      <c r="J171" s="9"/>
      <c r="K171" s="9"/>
    </row>
    <row r="172" spans="2:11">
      <c r="B172" s="9"/>
      <c r="C172" s="9"/>
      <c r="D172" s="9"/>
      <c r="E172" s="9"/>
      <c r="F172" s="9"/>
      <c r="G172" s="9"/>
      <c r="H172" s="9"/>
      <c r="I172" s="9"/>
      <c r="J172" s="9"/>
      <c r="K172" s="9"/>
    </row>
    <row r="173" spans="2:11">
      <c r="B173" s="9"/>
      <c r="C173" s="9"/>
      <c r="D173" s="9"/>
      <c r="E173" s="9"/>
      <c r="F173" s="9"/>
      <c r="G173" s="9"/>
      <c r="H173" s="9"/>
      <c r="I173" s="9"/>
      <c r="J173" s="9"/>
      <c r="K173" s="9"/>
    </row>
    <row r="174" spans="2:11">
      <c r="B174" s="9"/>
      <c r="C174" s="9"/>
      <c r="D174" s="9"/>
      <c r="E174" s="9"/>
      <c r="F174" s="9"/>
      <c r="G174" s="9"/>
      <c r="H174" s="9"/>
      <c r="I174" s="9"/>
      <c r="J174" s="9"/>
      <c r="K174" s="9"/>
    </row>
    <row r="175" spans="2:11">
      <c r="B175" s="9"/>
      <c r="C175" s="9"/>
      <c r="D175" s="9"/>
      <c r="E175" s="9"/>
      <c r="F175" s="9"/>
      <c r="G175" s="9"/>
      <c r="H175" s="9"/>
      <c r="I175" s="9"/>
      <c r="J175" s="9"/>
      <c r="K175" s="9"/>
    </row>
    <row r="176" spans="2:11">
      <c r="B176" s="9"/>
      <c r="C176" s="9"/>
      <c r="D176" s="9"/>
      <c r="E176" s="9"/>
      <c r="F176" s="9"/>
      <c r="G176" s="9"/>
      <c r="H176" s="9"/>
      <c r="I176" s="9"/>
      <c r="J176" s="9"/>
      <c r="K176" s="9"/>
    </row>
    <row r="177" spans="2:11">
      <c r="B177" s="9"/>
      <c r="C177" s="9"/>
      <c r="D177" s="9"/>
      <c r="E177" s="9"/>
      <c r="F177" s="9"/>
      <c r="G177" s="9"/>
      <c r="H177" s="9"/>
      <c r="I177" s="9"/>
      <c r="J177" s="9"/>
      <c r="K177" s="9"/>
    </row>
    <row r="178" spans="2:11">
      <c r="B178" s="9"/>
      <c r="C178" s="9"/>
      <c r="D178" s="9"/>
      <c r="E178" s="9"/>
      <c r="F178" s="9"/>
      <c r="G178" s="9"/>
      <c r="H178" s="9"/>
      <c r="I178" s="9"/>
      <c r="J178" s="9"/>
      <c r="K178" s="9"/>
    </row>
    <row r="179" spans="2:11">
      <c r="B179" s="9"/>
      <c r="C179" s="9"/>
      <c r="D179" s="9"/>
      <c r="E179" s="9"/>
      <c r="F179" s="9"/>
      <c r="G179" s="9"/>
      <c r="H179" s="9"/>
      <c r="I179" s="9"/>
      <c r="J179" s="9"/>
      <c r="K179" s="9"/>
    </row>
    <row r="180" spans="2:11">
      <c r="B180" s="9"/>
      <c r="C180" s="9"/>
      <c r="D180" s="9"/>
      <c r="E180" s="9"/>
      <c r="F180" s="9"/>
      <c r="G180" s="9"/>
      <c r="H180" s="9"/>
      <c r="I180" s="9"/>
      <c r="J180" s="9"/>
      <c r="K180" s="9"/>
    </row>
    <row r="181" spans="2:11">
      <c r="B181" s="9"/>
      <c r="C181" s="9"/>
      <c r="D181" s="9"/>
      <c r="E181" s="9"/>
      <c r="F181" s="9"/>
      <c r="G181" s="9"/>
      <c r="H181" s="9"/>
      <c r="I181" s="9"/>
      <c r="J181" s="9"/>
      <c r="K181" s="9"/>
    </row>
    <row r="182" spans="2:11">
      <c r="B182" s="9"/>
      <c r="C182" s="9"/>
      <c r="D182" s="9"/>
      <c r="E182" s="9"/>
      <c r="F182" s="9"/>
      <c r="G182" s="9"/>
      <c r="H182" s="9"/>
      <c r="I182" s="9"/>
      <c r="J182" s="9"/>
      <c r="K182" s="9"/>
    </row>
    <row r="183" spans="2:11">
      <c r="B183" s="9"/>
      <c r="C183" s="9"/>
      <c r="D183" s="9"/>
      <c r="E183" s="9"/>
      <c r="F183" s="9"/>
      <c r="G183" s="9"/>
      <c r="H183" s="9"/>
      <c r="I183" s="9"/>
      <c r="J183" s="9"/>
      <c r="K183" s="9"/>
    </row>
    <row r="184" spans="2:11">
      <c r="B184" s="9"/>
      <c r="C184" s="9"/>
      <c r="D184" s="9"/>
      <c r="E184" s="9"/>
      <c r="F184" s="9"/>
      <c r="G184" s="9"/>
      <c r="H184" s="9"/>
      <c r="I184" s="9"/>
      <c r="J184" s="9"/>
      <c r="K184" s="9"/>
    </row>
    <row r="185" spans="2:11">
      <c r="B185" s="9"/>
      <c r="C185" s="9"/>
      <c r="D185" s="9"/>
      <c r="E185" s="9"/>
      <c r="F185" s="9"/>
      <c r="G185" s="9"/>
      <c r="H185" s="9"/>
      <c r="I185" s="9"/>
      <c r="J185" s="9"/>
      <c r="K185" s="9"/>
    </row>
    <row r="186" spans="2:11">
      <c r="B186" s="9"/>
      <c r="C186" s="9"/>
      <c r="D186" s="9"/>
      <c r="E186" s="9"/>
      <c r="F186" s="9"/>
      <c r="G186" s="9"/>
      <c r="H186" s="9"/>
      <c r="I186" s="9"/>
      <c r="J186" s="9"/>
      <c r="K186" s="9"/>
    </row>
    <row r="187" spans="2:11">
      <c r="B187" s="9"/>
      <c r="C187" s="9"/>
      <c r="D187" s="9"/>
      <c r="E187" s="9"/>
      <c r="F187" s="9"/>
      <c r="G187" s="9"/>
      <c r="H187" s="9"/>
      <c r="I187" s="9"/>
      <c r="J187" s="9"/>
      <c r="K187" s="9"/>
    </row>
    <row r="188" spans="2:11">
      <c r="B188" s="9"/>
      <c r="C188" s="9"/>
      <c r="D188" s="9"/>
      <c r="E188" s="9"/>
      <c r="F188" s="9"/>
      <c r="G188" s="9"/>
      <c r="H188" s="9"/>
      <c r="I188" s="9"/>
      <c r="J188" s="9"/>
      <c r="K188" s="9"/>
    </row>
    <row r="189" spans="2:11">
      <c r="B189" s="9"/>
      <c r="C189" s="9"/>
      <c r="D189" s="9"/>
      <c r="E189" s="9"/>
      <c r="F189" s="9"/>
      <c r="G189" s="9"/>
      <c r="H189" s="9"/>
      <c r="I189" s="9"/>
      <c r="J189" s="9"/>
      <c r="K189" s="9"/>
    </row>
    <row r="190" spans="2:11">
      <c r="B190" s="9"/>
      <c r="C190" s="9"/>
      <c r="D190" s="9"/>
      <c r="E190" s="9"/>
      <c r="F190" s="9"/>
      <c r="G190" s="9"/>
      <c r="H190" s="9"/>
      <c r="I190" s="9"/>
      <c r="J190" s="9"/>
      <c r="K190" s="9"/>
    </row>
    <row r="191" spans="2:11">
      <c r="B191" s="9"/>
      <c r="C191" s="9"/>
      <c r="D191" s="9"/>
      <c r="E191" s="9"/>
      <c r="F191" s="9"/>
      <c r="G191" s="9"/>
      <c r="H191" s="9"/>
      <c r="I191" s="9"/>
      <c r="J191" s="9"/>
      <c r="K191" s="9"/>
    </row>
    <row r="192" spans="2:11">
      <c r="B192" s="9"/>
      <c r="C192" s="9"/>
      <c r="D192" s="9"/>
      <c r="E192" s="9"/>
      <c r="F192" s="9"/>
      <c r="G192" s="9"/>
      <c r="H192" s="9"/>
      <c r="I192" s="9"/>
      <c r="J192" s="9"/>
      <c r="K192" s="9"/>
    </row>
    <row r="193" spans="2:11">
      <c r="B193" s="9"/>
      <c r="C193" s="9"/>
      <c r="D193" s="9"/>
      <c r="E193" s="9"/>
      <c r="F193" s="9"/>
      <c r="G193" s="9"/>
      <c r="H193" s="9"/>
      <c r="I193" s="9"/>
      <c r="J193" s="9"/>
      <c r="K193" s="9"/>
    </row>
    <row r="194" spans="2:11">
      <c r="B194" s="9"/>
      <c r="C194" s="9"/>
      <c r="D194" s="9"/>
      <c r="E194" s="9"/>
      <c r="F194" s="9"/>
      <c r="G194" s="9"/>
      <c r="H194" s="9"/>
      <c r="I194" s="9"/>
      <c r="J194" s="9"/>
      <c r="K194" s="9"/>
    </row>
    <row r="195" spans="2:11">
      <c r="B195" s="9"/>
      <c r="C195" s="9"/>
      <c r="D195" s="9"/>
      <c r="E195" s="9"/>
      <c r="F195" s="9"/>
      <c r="G195" s="9"/>
      <c r="H195" s="9"/>
      <c r="I195" s="9"/>
      <c r="J195" s="9"/>
      <c r="K195" s="9"/>
    </row>
    <row r="196" spans="2:11">
      <c r="B196" s="9"/>
      <c r="C196" s="9"/>
      <c r="D196" s="9"/>
      <c r="E196" s="9"/>
      <c r="F196" s="9"/>
      <c r="G196" s="9"/>
      <c r="H196" s="9"/>
      <c r="I196" s="9"/>
      <c r="J196" s="9"/>
      <c r="K196" s="9"/>
    </row>
    <row r="197" spans="2:11">
      <c r="B197" s="9"/>
      <c r="C197" s="9"/>
      <c r="D197" s="9"/>
      <c r="E197" s="9"/>
      <c r="F197" s="9"/>
      <c r="G197" s="9"/>
      <c r="H197" s="9"/>
      <c r="I197" s="9"/>
      <c r="J197" s="9"/>
      <c r="K197" s="9"/>
    </row>
    <row r="198" spans="2:11">
      <c r="B198" s="9"/>
      <c r="C198" s="9"/>
      <c r="D198" s="9"/>
      <c r="E198" s="9"/>
      <c r="F198" s="9"/>
      <c r="G198" s="9"/>
      <c r="H198" s="9"/>
      <c r="I198" s="9"/>
      <c r="J198" s="9"/>
      <c r="K198" s="9"/>
    </row>
    <row r="199" spans="2:11">
      <c r="B199" s="9"/>
      <c r="C199" s="9"/>
      <c r="D199" s="9"/>
      <c r="E199" s="9"/>
      <c r="F199" s="9"/>
      <c r="G199" s="9"/>
      <c r="H199" s="9"/>
      <c r="I199" s="9"/>
      <c r="J199" s="9"/>
      <c r="K199" s="9"/>
    </row>
    <row r="200" spans="2:11">
      <c r="B200" s="9"/>
      <c r="C200" s="9"/>
      <c r="D200" s="9"/>
      <c r="E200" s="9"/>
      <c r="F200" s="9"/>
      <c r="G200" s="9"/>
      <c r="H200" s="9"/>
      <c r="I200" s="9"/>
      <c r="J200" s="9"/>
      <c r="K200" s="9"/>
    </row>
    <row r="201" spans="2:11">
      <c r="B201" s="9"/>
      <c r="C201" s="9"/>
      <c r="D201" s="9"/>
      <c r="E201" s="9"/>
      <c r="F201" s="9"/>
      <c r="G201" s="9"/>
      <c r="H201" s="9"/>
      <c r="I201" s="9"/>
      <c r="J201" s="9"/>
      <c r="K201" s="9"/>
    </row>
    <row r="202" spans="2:11">
      <c r="B202" s="9"/>
      <c r="C202" s="9"/>
      <c r="D202" s="9"/>
      <c r="E202" s="9"/>
      <c r="F202" s="9"/>
      <c r="G202" s="9"/>
      <c r="H202" s="9"/>
      <c r="I202" s="9"/>
      <c r="J202" s="9"/>
      <c r="K202" s="9"/>
    </row>
    <row r="203" spans="2:11">
      <c r="B203" s="9"/>
      <c r="C203" s="9"/>
      <c r="D203" s="9"/>
      <c r="E203" s="9"/>
      <c r="F203" s="9"/>
      <c r="G203" s="9"/>
      <c r="H203" s="9"/>
      <c r="I203" s="9"/>
      <c r="J203" s="9"/>
      <c r="K203" s="9"/>
    </row>
    <row r="204" spans="2:11">
      <c r="B204" s="9"/>
      <c r="C204" s="9"/>
      <c r="D204" s="9"/>
      <c r="E204" s="9"/>
      <c r="F204" s="9"/>
      <c r="G204" s="9"/>
      <c r="H204" s="9"/>
      <c r="I204" s="9"/>
      <c r="J204" s="9"/>
      <c r="K204" s="9"/>
    </row>
    <row r="205" spans="2:11">
      <c r="B205" s="9"/>
      <c r="C205" s="9"/>
      <c r="D205" s="9"/>
      <c r="E205" s="9"/>
      <c r="F205" s="9"/>
      <c r="G205" s="9"/>
      <c r="H205" s="9"/>
      <c r="I205" s="9"/>
      <c r="J205" s="9"/>
      <c r="K205" s="9"/>
    </row>
    <row r="206" spans="2:11">
      <c r="B206" s="9"/>
      <c r="C206" s="9"/>
      <c r="D206" s="9"/>
      <c r="E206" s="9"/>
      <c r="F206" s="9"/>
      <c r="G206" s="9"/>
      <c r="H206" s="9"/>
      <c r="I206" s="9"/>
      <c r="J206" s="9"/>
      <c r="K206" s="9"/>
    </row>
    <row r="207" spans="2:11">
      <c r="B207" s="9"/>
      <c r="C207" s="9"/>
      <c r="D207" s="9"/>
      <c r="E207" s="9"/>
      <c r="F207" s="9"/>
      <c r="G207" s="9"/>
      <c r="H207" s="9"/>
      <c r="I207" s="9"/>
      <c r="J207" s="9"/>
      <c r="K207" s="9"/>
    </row>
    <row r="208" spans="2:11">
      <c r="B208" s="9"/>
      <c r="C208" s="9"/>
      <c r="D208" s="9"/>
      <c r="E208" s="9"/>
      <c r="F208" s="9"/>
      <c r="G208" s="9"/>
      <c r="H208" s="9"/>
      <c r="I208" s="9"/>
      <c r="J208" s="9"/>
      <c r="K208" s="9"/>
    </row>
    <row r="209" spans="2:11">
      <c r="B209" s="9"/>
      <c r="C209" s="9"/>
      <c r="D209" s="9"/>
      <c r="E209" s="9"/>
      <c r="F209" s="9"/>
      <c r="G209" s="9"/>
      <c r="H209" s="9"/>
      <c r="I209" s="9"/>
      <c r="J209" s="9"/>
      <c r="K209" s="9"/>
    </row>
    <row r="210" spans="2:11">
      <c r="B210" s="9"/>
      <c r="C210" s="9"/>
      <c r="D210" s="9"/>
      <c r="E210" s="9"/>
      <c r="F210" s="9"/>
      <c r="G210" s="9"/>
      <c r="H210" s="9"/>
      <c r="I210" s="9"/>
      <c r="J210" s="9"/>
      <c r="K210" s="9"/>
    </row>
    <row r="211" spans="2:11">
      <c r="B211" s="9"/>
      <c r="C211" s="9"/>
      <c r="D211" s="9"/>
      <c r="E211" s="9"/>
      <c r="F211" s="9"/>
      <c r="G211" s="9"/>
      <c r="H211" s="9"/>
      <c r="I211" s="9"/>
      <c r="J211" s="9"/>
      <c r="K211" s="9"/>
    </row>
    <row r="212" spans="2:11">
      <c r="B212" s="9"/>
      <c r="C212" s="9"/>
      <c r="D212" s="9"/>
      <c r="E212" s="9"/>
      <c r="F212" s="9"/>
      <c r="G212" s="9"/>
      <c r="H212" s="9"/>
      <c r="I212" s="9"/>
      <c r="J212" s="9"/>
      <c r="K212" s="9"/>
    </row>
    <row r="213" spans="2:11">
      <c r="B213" s="9"/>
      <c r="C213" s="9"/>
      <c r="D213" s="9"/>
      <c r="E213" s="9"/>
      <c r="F213" s="9"/>
      <c r="G213" s="9"/>
      <c r="H213" s="9"/>
      <c r="I213" s="9"/>
      <c r="J213" s="9"/>
      <c r="K213" s="9"/>
    </row>
    <row r="214" spans="2:11">
      <c r="B214" s="9"/>
      <c r="C214" s="9"/>
      <c r="D214" s="9"/>
      <c r="E214" s="9"/>
      <c r="F214" s="9"/>
      <c r="G214" s="9"/>
      <c r="H214" s="9"/>
      <c r="I214" s="9"/>
      <c r="J214" s="9"/>
      <c r="K214" s="9"/>
    </row>
    <row r="215" spans="2:11">
      <c r="B215" s="9"/>
      <c r="C215" s="9"/>
      <c r="D215" s="9"/>
      <c r="E215" s="9"/>
      <c r="F215" s="9"/>
      <c r="G215" s="9"/>
      <c r="H215" s="9"/>
      <c r="I215" s="9"/>
      <c r="J215" s="9"/>
      <c r="K215" s="9"/>
    </row>
    <row r="216" spans="2:11">
      <c r="B216" s="9"/>
      <c r="C216" s="9"/>
      <c r="D216" s="9"/>
      <c r="E216" s="9"/>
      <c r="F216" s="9"/>
      <c r="G216" s="9"/>
      <c r="H216" s="9"/>
      <c r="I216" s="9"/>
      <c r="J216" s="9"/>
      <c r="K216" s="9"/>
    </row>
    <row r="217" spans="2:11">
      <c r="B217" s="9"/>
      <c r="C217" s="9"/>
      <c r="D217" s="9"/>
      <c r="E217" s="9"/>
      <c r="F217" s="9"/>
      <c r="G217" s="9"/>
      <c r="H217" s="9"/>
      <c r="I217" s="9"/>
      <c r="J217" s="9"/>
      <c r="K217" s="9"/>
    </row>
    <row r="218" spans="2:11">
      <c r="B218" s="9"/>
      <c r="C218" s="9"/>
      <c r="D218" s="9"/>
      <c r="E218" s="9"/>
      <c r="F218" s="9"/>
      <c r="G218" s="9"/>
      <c r="H218" s="9"/>
      <c r="I218" s="9"/>
      <c r="J218" s="9"/>
      <c r="K218" s="9"/>
    </row>
    <row r="219" spans="2:11">
      <c r="B219" s="9"/>
      <c r="C219" s="9"/>
      <c r="D219" s="9"/>
      <c r="E219" s="9"/>
      <c r="F219" s="9"/>
      <c r="G219" s="9"/>
      <c r="H219" s="9"/>
      <c r="I219" s="9"/>
      <c r="J219" s="9"/>
      <c r="K219" s="9"/>
    </row>
    <row r="220" spans="2:11">
      <c r="B220" s="9"/>
      <c r="C220" s="9"/>
      <c r="D220" s="9"/>
      <c r="E220" s="9"/>
      <c r="F220" s="9"/>
      <c r="G220" s="9"/>
      <c r="H220" s="9"/>
      <c r="I220" s="9"/>
      <c r="J220" s="9"/>
      <c r="K220" s="9"/>
    </row>
    <row r="221" spans="2:11">
      <c r="B221" s="9"/>
      <c r="C221" s="9"/>
      <c r="D221" s="9"/>
      <c r="E221" s="9"/>
      <c r="F221" s="9"/>
      <c r="G221" s="9"/>
      <c r="H221" s="9"/>
      <c r="I221" s="9"/>
      <c r="J221" s="9"/>
      <c r="K221" s="9"/>
    </row>
    <row r="222" spans="2:11">
      <c r="B222" s="9"/>
      <c r="C222" s="9"/>
      <c r="D222" s="9"/>
      <c r="E222" s="9"/>
      <c r="F222" s="9"/>
      <c r="G222" s="9"/>
      <c r="H222" s="9"/>
      <c r="I222" s="9"/>
      <c r="J222" s="9"/>
      <c r="K222" s="9"/>
    </row>
    <row r="223" spans="2:11">
      <c r="B223" s="9"/>
      <c r="C223" s="9"/>
      <c r="D223" s="9"/>
      <c r="E223" s="9"/>
      <c r="F223" s="9"/>
      <c r="G223" s="9"/>
      <c r="H223" s="9"/>
      <c r="I223" s="9"/>
      <c r="J223" s="9"/>
      <c r="K223" s="9"/>
    </row>
    <row r="224" spans="2:11">
      <c r="B224" s="9"/>
      <c r="C224" s="9"/>
      <c r="D224" s="9"/>
      <c r="E224" s="9"/>
      <c r="F224" s="9"/>
      <c r="G224" s="9"/>
      <c r="H224" s="9"/>
      <c r="I224" s="9"/>
      <c r="J224" s="9"/>
      <c r="K224" s="9"/>
    </row>
    <row r="225" spans="2:11">
      <c r="B225" s="9"/>
      <c r="C225" s="9"/>
      <c r="D225" s="9"/>
      <c r="E225" s="9"/>
      <c r="F225" s="9"/>
      <c r="G225" s="9"/>
      <c r="H225" s="9"/>
      <c r="I225" s="9"/>
      <c r="J225" s="9"/>
      <c r="K225" s="9"/>
    </row>
    <row r="226" spans="2:11">
      <c r="B226" s="9"/>
      <c r="C226" s="9"/>
      <c r="D226" s="9"/>
      <c r="E226" s="9"/>
      <c r="F226" s="9"/>
      <c r="G226" s="9"/>
      <c r="H226" s="9"/>
      <c r="I226" s="9"/>
      <c r="J226" s="9"/>
      <c r="K226" s="9"/>
    </row>
    <row r="227" spans="2:11">
      <c r="B227" s="9"/>
      <c r="C227" s="9"/>
      <c r="D227" s="9"/>
      <c r="E227" s="9"/>
      <c r="F227" s="9"/>
      <c r="G227" s="9"/>
      <c r="H227" s="9"/>
      <c r="I227" s="9"/>
      <c r="J227" s="9"/>
      <c r="K227" s="9"/>
    </row>
    <row r="228" spans="2:11">
      <c r="B228" s="9"/>
      <c r="C228" s="9"/>
      <c r="D228" s="9"/>
      <c r="E228" s="9"/>
      <c r="F228" s="9"/>
      <c r="G228" s="9"/>
      <c r="H228" s="9"/>
      <c r="I228" s="9"/>
      <c r="J228" s="9"/>
      <c r="K228" s="9"/>
    </row>
    <row r="229" spans="2:11">
      <c r="B229" s="9"/>
      <c r="C229" s="9"/>
      <c r="D229" s="9"/>
      <c r="E229" s="9"/>
      <c r="F229" s="9"/>
      <c r="G229" s="9"/>
      <c r="H229" s="9"/>
      <c r="I229" s="9"/>
      <c r="J229" s="9"/>
      <c r="K229" s="9"/>
    </row>
    <row r="230" spans="2:11">
      <c r="B230" s="9"/>
      <c r="C230" s="9"/>
      <c r="D230" s="9"/>
      <c r="E230" s="9"/>
      <c r="F230" s="9"/>
      <c r="G230" s="9"/>
      <c r="H230" s="9"/>
      <c r="I230" s="9"/>
      <c r="J230" s="9"/>
      <c r="K230" s="9"/>
    </row>
    <row r="231" spans="2:11">
      <c r="B231" s="9"/>
      <c r="C231" s="9"/>
      <c r="D231" s="9"/>
      <c r="E231" s="9"/>
      <c r="F231" s="9"/>
      <c r="G231" s="9"/>
      <c r="H231" s="9"/>
      <c r="I231" s="9"/>
      <c r="J231" s="9"/>
      <c r="K231" s="9"/>
    </row>
    <row r="232" spans="2:11">
      <c r="B232" s="9"/>
      <c r="C232" s="9"/>
      <c r="D232" s="9"/>
      <c r="E232" s="9"/>
      <c r="F232" s="9"/>
      <c r="G232" s="9"/>
      <c r="H232" s="9"/>
      <c r="I232" s="9"/>
      <c r="J232" s="9"/>
      <c r="K232" s="9"/>
    </row>
    <row r="233" spans="2:11">
      <c r="B233" s="9"/>
      <c r="C233" s="9"/>
      <c r="D233" s="9"/>
      <c r="E233" s="9"/>
      <c r="F233" s="9"/>
      <c r="G233" s="9"/>
      <c r="H233" s="9"/>
      <c r="I233" s="9"/>
      <c r="J233" s="9"/>
      <c r="K233" s="9"/>
    </row>
    <row r="234" spans="2:11">
      <c r="B234" s="9"/>
      <c r="C234" s="9"/>
      <c r="D234" s="9"/>
      <c r="E234" s="9"/>
      <c r="F234" s="9"/>
      <c r="G234" s="9"/>
      <c r="H234" s="9"/>
      <c r="I234" s="9"/>
      <c r="J234" s="9"/>
      <c r="K234" s="9"/>
    </row>
    <row r="235" spans="2:11">
      <c r="B235" s="9"/>
      <c r="C235" s="9"/>
      <c r="D235" s="9"/>
      <c r="E235" s="9"/>
      <c r="F235" s="9"/>
      <c r="G235" s="9"/>
      <c r="H235" s="9"/>
      <c r="I235" s="9"/>
      <c r="J235" s="9"/>
      <c r="K235" s="9"/>
    </row>
    <row r="236" spans="2:11">
      <c r="B236" s="9"/>
      <c r="C236" s="9"/>
      <c r="D236" s="9"/>
      <c r="E236" s="9"/>
      <c r="F236" s="9"/>
      <c r="G236" s="9"/>
      <c r="H236" s="9"/>
      <c r="I236" s="9"/>
      <c r="J236" s="9"/>
      <c r="K236" s="9"/>
    </row>
    <row r="237" spans="2:11">
      <c r="B237" s="9"/>
      <c r="C237" s="9"/>
      <c r="D237" s="9"/>
      <c r="E237" s="9"/>
      <c r="F237" s="9"/>
      <c r="G237" s="9"/>
      <c r="H237" s="9"/>
      <c r="I237" s="9"/>
      <c r="J237" s="9"/>
      <c r="K237" s="9"/>
    </row>
    <row r="238" spans="2:11">
      <c r="B238" s="9"/>
      <c r="C238" s="9"/>
      <c r="D238" s="9"/>
      <c r="E238" s="9"/>
      <c r="F238" s="9"/>
      <c r="G238" s="9"/>
      <c r="H238" s="9"/>
      <c r="I238" s="9"/>
      <c r="J238" s="9"/>
      <c r="K238" s="9"/>
    </row>
    <row r="239" spans="2:11">
      <c r="B239" s="9"/>
      <c r="C239" s="9"/>
      <c r="D239" s="9"/>
      <c r="E239" s="9"/>
      <c r="F239" s="9"/>
      <c r="G239" s="9"/>
      <c r="H239" s="9"/>
      <c r="I239" s="9"/>
      <c r="J239" s="9"/>
      <c r="K239" s="9"/>
    </row>
    <row r="240" spans="2:11">
      <c r="B240" s="9"/>
      <c r="C240" s="9"/>
      <c r="D240" s="9"/>
      <c r="E240" s="9"/>
      <c r="F240" s="9"/>
      <c r="G240" s="9"/>
      <c r="H240" s="9"/>
      <c r="I240" s="9"/>
      <c r="J240" s="9"/>
      <c r="K240" s="9"/>
    </row>
    <row r="241" spans="2:11">
      <c r="B241" s="9"/>
      <c r="C241" s="9"/>
      <c r="D241" s="9"/>
      <c r="E241" s="9"/>
      <c r="F241" s="9"/>
      <c r="G241" s="9"/>
      <c r="H241" s="9"/>
      <c r="I241" s="9"/>
      <c r="J241" s="9"/>
      <c r="K241" s="9"/>
    </row>
    <row r="242" spans="2:11">
      <c r="B242" s="9"/>
      <c r="C242" s="9"/>
      <c r="D242" s="9"/>
      <c r="E242" s="9"/>
      <c r="F242" s="9"/>
      <c r="G242" s="9"/>
      <c r="H242" s="9"/>
      <c r="I242" s="9"/>
      <c r="J242" s="9"/>
      <c r="K242" s="9"/>
    </row>
    <row r="243" spans="2:11">
      <c r="B243" s="9"/>
      <c r="C243" s="9"/>
      <c r="D243" s="9"/>
      <c r="E243" s="9"/>
      <c r="F243" s="9"/>
      <c r="G243" s="9"/>
      <c r="H243" s="9"/>
      <c r="I243" s="9"/>
      <c r="J243" s="9"/>
      <c r="K243" s="9"/>
    </row>
    <row r="244" spans="2:11">
      <c r="B244" s="9"/>
      <c r="C244" s="9"/>
      <c r="D244" s="9"/>
      <c r="E244" s="9"/>
      <c r="F244" s="9"/>
      <c r="G244" s="9"/>
      <c r="H244" s="9"/>
      <c r="I244" s="9"/>
      <c r="J244" s="9"/>
      <c r="K244" s="9"/>
    </row>
    <row r="245" spans="2:11">
      <c r="B245" s="9"/>
      <c r="C245" s="9"/>
      <c r="D245" s="9"/>
      <c r="E245" s="9"/>
      <c r="F245" s="9"/>
      <c r="G245" s="9"/>
      <c r="H245" s="9"/>
      <c r="I245" s="9"/>
      <c r="J245" s="9"/>
      <c r="K245" s="9"/>
    </row>
    <row r="246" spans="2:11">
      <c r="B246" s="9"/>
      <c r="C246" s="9"/>
      <c r="D246" s="9"/>
      <c r="E246" s="9"/>
      <c r="F246" s="9"/>
      <c r="G246" s="9"/>
      <c r="H246" s="9"/>
      <c r="I246" s="9"/>
      <c r="J246" s="9"/>
      <c r="K246" s="9"/>
    </row>
    <row r="247" spans="2:11">
      <c r="B247" s="9"/>
      <c r="C247" s="9"/>
      <c r="D247" s="9"/>
      <c r="E247" s="9"/>
      <c r="F247" s="9"/>
      <c r="G247" s="9"/>
      <c r="H247" s="9"/>
      <c r="I247" s="9"/>
      <c r="J247" s="9"/>
      <c r="K247" s="9"/>
    </row>
    <row r="248" spans="2:11">
      <c r="B248" s="9"/>
      <c r="C248" s="9"/>
      <c r="D248" s="9"/>
      <c r="E248" s="9"/>
      <c r="F248" s="9"/>
      <c r="G248" s="9"/>
      <c r="H248" s="9"/>
      <c r="I248" s="9"/>
      <c r="J248" s="9"/>
      <c r="K248" s="9"/>
    </row>
    <row r="249" spans="2:11">
      <c r="B249" s="9"/>
      <c r="C249" s="9"/>
      <c r="D249" s="9"/>
      <c r="E249" s="9"/>
      <c r="F249" s="9"/>
      <c r="G249" s="9"/>
      <c r="H249" s="9"/>
      <c r="I249" s="9"/>
      <c r="J249" s="9"/>
      <c r="K249" s="9"/>
    </row>
    <row r="250" spans="2:11">
      <c r="B250" s="9"/>
      <c r="C250" s="9"/>
      <c r="D250" s="9"/>
      <c r="E250" s="9"/>
      <c r="F250" s="9"/>
      <c r="G250" s="9"/>
      <c r="H250" s="9"/>
      <c r="I250" s="9"/>
      <c r="J250" s="9"/>
      <c r="K250" s="9"/>
    </row>
    <row r="251" spans="2:11">
      <c r="B251" s="9"/>
      <c r="C251" s="9"/>
      <c r="D251" s="9"/>
      <c r="E251" s="9"/>
      <c r="F251" s="9"/>
      <c r="G251" s="9"/>
      <c r="H251" s="9"/>
      <c r="I251" s="9"/>
      <c r="J251" s="9"/>
      <c r="K251" s="9"/>
    </row>
    <row r="252" spans="2:11">
      <c r="B252" s="9"/>
      <c r="C252" s="9"/>
      <c r="D252" s="9"/>
      <c r="E252" s="9"/>
      <c r="F252" s="9"/>
      <c r="G252" s="9"/>
      <c r="H252" s="9"/>
      <c r="I252" s="9"/>
      <c r="J252" s="9"/>
      <c r="K252" s="9"/>
    </row>
    <row r="253" spans="2:11">
      <c r="B253" s="9"/>
      <c r="C253" s="9"/>
      <c r="D253" s="9"/>
      <c r="E253" s="9"/>
      <c r="F253" s="9"/>
      <c r="G253" s="9"/>
      <c r="H253" s="9"/>
      <c r="I253" s="9"/>
      <c r="J253" s="9"/>
      <c r="K253" s="9"/>
    </row>
    <row r="254" spans="2:11">
      <c r="B254" s="9"/>
      <c r="C254" s="9"/>
      <c r="D254" s="9"/>
      <c r="E254" s="9"/>
      <c r="F254" s="9"/>
      <c r="G254" s="9"/>
      <c r="H254" s="9"/>
      <c r="I254" s="9"/>
      <c r="J254" s="9"/>
      <c r="K254" s="9"/>
    </row>
    <row r="255" spans="2:11">
      <c r="B255" s="9"/>
      <c r="C255" s="9"/>
      <c r="D255" s="9"/>
      <c r="E255" s="9"/>
      <c r="F255" s="9"/>
      <c r="G255" s="9"/>
      <c r="H255" s="9"/>
      <c r="I255" s="9"/>
      <c r="J255" s="9"/>
      <c r="K255" s="9"/>
    </row>
    <row r="256" spans="2:11">
      <c r="B256" s="9"/>
      <c r="C256" s="9"/>
      <c r="D256" s="9"/>
      <c r="E256" s="9"/>
      <c r="F256" s="9"/>
      <c r="G256" s="9"/>
      <c r="H256" s="9"/>
      <c r="I256" s="9"/>
      <c r="J256" s="9"/>
      <c r="K256" s="9"/>
    </row>
    <row r="257" spans="2:11">
      <c r="B257" s="9"/>
      <c r="C257" s="9"/>
      <c r="D257" s="9"/>
      <c r="E257" s="9"/>
      <c r="F257" s="9"/>
      <c r="G257" s="9"/>
      <c r="H257" s="9"/>
      <c r="I257" s="9"/>
      <c r="J257" s="9"/>
      <c r="K257" s="9"/>
    </row>
    <row r="258" spans="2:11">
      <c r="B258" s="9"/>
      <c r="C258" s="9"/>
      <c r="D258" s="9"/>
      <c r="E258" s="9"/>
      <c r="F258" s="9"/>
      <c r="G258" s="9"/>
      <c r="H258" s="9"/>
      <c r="I258" s="9"/>
      <c r="J258" s="9"/>
      <c r="K258" s="9"/>
    </row>
    <row r="259" spans="2:11">
      <c r="B259" s="9"/>
      <c r="C259" s="9"/>
      <c r="D259" s="9"/>
      <c r="E259" s="9"/>
      <c r="F259" s="9"/>
      <c r="G259" s="9"/>
      <c r="H259" s="9"/>
      <c r="I259" s="9"/>
      <c r="J259" s="9"/>
      <c r="K259" s="9"/>
    </row>
    <row r="260" spans="2:11">
      <c r="B260" s="9"/>
      <c r="C260" s="9"/>
      <c r="D260" s="9"/>
      <c r="E260" s="9"/>
      <c r="F260" s="9"/>
      <c r="G260" s="9"/>
      <c r="H260" s="9"/>
      <c r="I260" s="9"/>
      <c r="J260" s="9"/>
      <c r="K260" s="9"/>
    </row>
    <row r="261" spans="2:11">
      <c r="B261" s="9"/>
      <c r="C261" s="9"/>
      <c r="D261" s="9"/>
      <c r="E261" s="9"/>
      <c r="F261" s="9"/>
      <c r="G261" s="9"/>
      <c r="H261" s="9"/>
      <c r="I261" s="9"/>
      <c r="J261" s="9"/>
      <c r="K261" s="9"/>
    </row>
    <row r="262" spans="2:11">
      <c r="B262" s="9"/>
      <c r="C262" s="9"/>
      <c r="D262" s="9"/>
      <c r="E262" s="9"/>
      <c r="F262" s="9"/>
      <c r="G262" s="9"/>
      <c r="H262" s="9"/>
      <c r="I262" s="9"/>
      <c r="J262" s="9"/>
      <c r="K262" s="9"/>
    </row>
    <row r="263" spans="2:11">
      <c r="B263" s="9"/>
      <c r="C263" s="9"/>
      <c r="D263" s="9"/>
      <c r="E263" s="9"/>
      <c r="F263" s="9"/>
      <c r="G263" s="9"/>
      <c r="H263" s="9"/>
      <c r="I263" s="9"/>
      <c r="J263" s="9"/>
      <c r="K263" s="9"/>
    </row>
    <row r="264" spans="2:11">
      <c r="B264" s="9"/>
      <c r="C264" s="9"/>
      <c r="D264" s="9"/>
      <c r="E264" s="9"/>
      <c r="F264" s="9"/>
      <c r="G264" s="9"/>
      <c r="H264" s="9"/>
      <c r="I264" s="9"/>
      <c r="J264" s="9"/>
      <c r="K264" s="9"/>
    </row>
    <row r="265" spans="2:11">
      <c r="B265" s="9"/>
      <c r="C265" s="9"/>
      <c r="D265" s="9"/>
      <c r="E265" s="9"/>
      <c r="F265" s="9"/>
      <c r="G265" s="9"/>
      <c r="H265" s="9"/>
      <c r="I265" s="9"/>
      <c r="J265" s="9"/>
      <c r="K265" s="9"/>
    </row>
    <row r="266" spans="2:11">
      <c r="B266" s="9"/>
      <c r="C266" s="9"/>
      <c r="D266" s="9"/>
      <c r="E266" s="9"/>
      <c r="F266" s="9"/>
      <c r="G266" s="9"/>
      <c r="H266" s="9"/>
      <c r="I266" s="9"/>
      <c r="J266" s="9"/>
      <c r="K266" s="9"/>
    </row>
    <row r="267" spans="2:11">
      <c r="B267" s="9"/>
      <c r="C267" s="9"/>
      <c r="D267" s="9"/>
      <c r="E267" s="9"/>
      <c r="F267" s="9"/>
      <c r="G267" s="9"/>
      <c r="H267" s="9"/>
      <c r="I267" s="9"/>
      <c r="J267" s="9"/>
      <c r="K267" s="9"/>
    </row>
    <row r="268" spans="2:11">
      <c r="B268" s="9"/>
      <c r="C268" s="9"/>
      <c r="D268" s="9"/>
      <c r="E268" s="9"/>
      <c r="F268" s="9"/>
      <c r="G268" s="9"/>
      <c r="H268" s="9"/>
      <c r="I268" s="9"/>
      <c r="J268" s="9"/>
      <c r="K268" s="9"/>
    </row>
    <row r="269" spans="2:11">
      <c r="B269" s="9"/>
      <c r="C269" s="9"/>
      <c r="D269" s="9"/>
      <c r="E269" s="9"/>
      <c r="F269" s="9"/>
      <c r="G269" s="9"/>
      <c r="H269" s="9"/>
      <c r="I269" s="9"/>
      <c r="J269" s="9"/>
      <c r="K269" s="9"/>
    </row>
    <row r="270" spans="2:11">
      <c r="B270" s="9"/>
      <c r="C270" s="9"/>
      <c r="D270" s="9"/>
      <c r="E270" s="9"/>
      <c r="F270" s="9"/>
      <c r="G270" s="9"/>
      <c r="H270" s="9"/>
      <c r="I270" s="9"/>
      <c r="J270" s="9"/>
      <c r="K270" s="9"/>
    </row>
    <row r="271" spans="2:11">
      <c r="B271" s="9"/>
      <c r="C271" s="9"/>
      <c r="D271" s="9"/>
      <c r="E271" s="9"/>
      <c r="F271" s="9"/>
      <c r="G271" s="9"/>
      <c r="H271" s="9"/>
      <c r="I271" s="9"/>
      <c r="J271" s="9"/>
      <c r="K271" s="9"/>
    </row>
    <row r="272" spans="2:11">
      <c r="B272" s="9"/>
      <c r="C272" s="9"/>
      <c r="D272" s="9"/>
      <c r="E272" s="9"/>
      <c r="F272" s="9"/>
      <c r="G272" s="9"/>
      <c r="H272" s="9"/>
      <c r="I272" s="9"/>
      <c r="J272" s="9"/>
      <c r="K272" s="9"/>
    </row>
    <row r="273" spans="2:11">
      <c r="B273" s="9"/>
      <c r="C273" s="9"/>
      <c r="D273" s="9"/>
      <c r="E273" s="9"/>
      <c r="F273" s="9"/>
      <c r="G273" s="9"/>
      <c r="H273" s="9"/>
      <c r="I273" s="9"/>
      <c r="J273" s="9"/>
      <c r="K273" s="9"/>
    </row>
    <row r="274" spans="2:11">
      <c r="B274" s="9"/>
      <c r="C274" s="9"/>
      <c r="D274" s="9"/>
      <c r="E274" s="9"/>
      <c r="F274" s="9"/>
      <c r="G274" s="9"/>
      <c r="H274" s="9"/>
      <c r="I274" s="9"/>
      <c r="J274" s="9"/>
      <c r="K274" s="9"/>
    </row>
    <row r="275" spans="2:11">
      <c r="B275" s="9"/>
      <c r="C275" s="9"/>
      <c r="D275" s="9"/>
      <c r="E275" s="9"/>
      <c r="F275" s="9"/>
      <c r="G275" s="9"/>
      <c r="H275" s="9"/>
      <c r="I275" s="9"/>
      <c r="J275" s="9"/>
      <c r="K275" s="9"/>
    </row>
    <row r="276" spans="2:11">
      <c r="B276" s="9"/>
      <c r="C276" s="9"/>
      <c r="D276" s="9"/>
      <c r="E276" s="9"/>
      <c r="F276" s="9"/>
      <c r="G276" s="9"/>
      <c r="H276" s="9"/>
      <c r="I276" s="9"/>
      <c r="J276" s="9"/>
      <c r="K276" s="9"/>
    </row>
    <row r="277" spans="2:11">
      <c r="B277" s="9"/>
      <c r="C277" s="9"/>
      <c r="D277" s="9"/>
      <c r="E277" s="9"/>
      <c r="F277" s="9"/>
      <c r="G277" s="9"/>
      <c r="H277" s="9"/>
      <c r="I277" s="9"/>
      <c r="J277" s="9"/>
      <c r="K277" s="9"/>
    </row>
    <row r="278" spans="2:11">
      <c r="B278" s="9"/>
      <c r="C278" s="9"/>
      <c r="D278" s="9"/>
      <c r="E278" s="9"/>
      <c r="F278" s="9"/>
      <c r="G278" s="9"/>
      <c r="H278" s="9"/>
      <c r="I278" s="9"/>
      <c r="J278" s="9"/>
      <c r="K278" s="9"/>
    </row>
    <row r="279" spans="2:11">
      <c r="B279" s="9"/>
      <c r="C279" s="9"/>
      <c r="D279" s="9"/>
      <c r="E279" s="9"/>
      <c r="F279" s="9"/>
      <c r="G279" s="9"/>
      <c r="H279" s="9"/>
      <c r="I279" s="9"/>
      <c r="J279" s="9"/>
      <c r="K279" s="9"/>
    </row>
    <row r="280" spans="2:11">
      <c r="B280" s="9"/>
      <c r="C280" s="9"/>
      <c r="D280" s="9"/>
      <c r="E280" s="9"/>
      <c r="F280" s="9"/>
      <c r="G280" s="9"/>
      <c r="H280" s="9"/>
      <c r="I280" s="9"/>
      <c r="J280" s="9"/>
      <c r="K280" s="9"/>
    </row>
    <row r="281" spans="2:11">
      <c r="B281" s="9"/>
      <c r="C281" s="9"/>
      <c r="D281" s="9"/>
      <c r="E281" s="9"/>
      <c r="F281" s="9"/>
      <c r="G281" s="9"/>
      <c r="H281" s="9"/>
      <c r="I281" s="9"/>
      <c r="J281" s="9"/>
      <c r="K281" s="9"/>
    </row>
    <row r="282" spans="2:11">
      <c r="B282" s="9"/>
      <c r="C282" s="9"/>
      <c r="D282" s="9"/>
      <c r="E282" s="9"/>
      <c r="F282" s="9"/>
      <c r="G282" s="9"/>
      <c r="H282" s="9"/>
      <c r="I282" s="9"/>
      <c r="J282" s="9"/>
      <c r="K282" s="9"/>
    </row>
    <row r="283" spans="2:11">
      <c r="B283" s="9"/>
      <c r="C283" s="9"/>
      <c r="D283" s="9"/>
      <c r="E283" s="9"/>
      <c r="F283" s="9"/>
      <c r="G283" s="9"/>
      <c r="H283" s="9"/>
      <c r="I283" s="9"/>
      <c r="J283" s="9"/>
      <c r="K283" s="9"/>
    </row>
    <row r="284" spans="2:11">
      <c r="B284" s="9"/>
      <c r="C284" s="9"/>
      <c r="D284" s="9"/>
      <c r="E284" s="9"/>
      <c r="F284" s="9"/>
      <c r="G284" s="9"/>
      <c r="H284" s="9"/>
      <c r="I284" s="9"/>
      <c r="J284" s="9"/>
      <c r="K284" s="9"/>
    </row>
    <row r="285" spans="2:11">
      <c r="B285" s="9"/>
      <c r="C285" s="9"/>
      <c r="D285" s="9"/>
      <c r="E285" s="9"/>
      <c r="F285" s="9"/>
      <c r="G285" s="9"/>
      <c r="H285" s="9"/>
      <c r="I285" s="9"/>
      <c r="J285" s="9"/>
      <c r="K285" s="9"/>
    </row>
    <row r="286" spans="2:11">
      <c r="B286" s="9"/>
      <c r="C286" s="9"/>
      <c r="D286" s="9"/>
      <c r="E286" s="9"/>
      <c r="F286" s="9"/>
      <c r="G286" s="9"/>
      <c r="H286" s="9"/>
      <c r="I286" s="9"/>
      <c r="J286" s="9"/>
      <c r="K286" s="9"/>
    </row>
    <row r="287" spans="2:11">
      <c r="B287" s="9"/>
      <c r="C287" s="9"/>
      <c r="D287" s="9"/>
      <c r="E287" s="9"/>
      <c r="F287" s="9"/>
      <c r="G287" s="9"/>
      <c r="H287" s="9"/>
      <c r="I287" s="9"/>
      <c r="J287" s="9"/>
      <c r="K287" s="9"/>
    </row>
    <row r="288" spans="2:11">
      <c r="B288" s="9"/>
      <c r="C288" s="9"/>
      <c r="D288" s="9"/>
      <c r="E288" s="9"/>
      <c r="F288" s="9"/>
      <c r="G288" s="9"/>
      <c r="H288" s="9"/>
      <c r="I288" s="9"/>
      <c r="J288" s="9"/>
      <c r="K288" s="9"/>
    </row>
    <row r="289" spans="2:11">
      <c r="B289" s="9"/>
      <c r="C289" s="9"/>
      <c r="D289" s="9"/>
      <c r="E289" s="9"/>
      <c r="F289" s="9"/>
      <c r="G289" s="9"/>
      <c r="H289" s="9"/>
      <c r="I289" s="9"/>
      <c r="J289" s="9"/>
      <c r="K289" s="9"/>
    </row>
    <row r="290" spans="2:11">
      <c r="B290" s="9"/>
      <c r="C290" s="9"/>
      <c r="D290" s="9"/>
      <c r="E290" s="9"/>
      <c r="F290" s="9"/>
      <c r="G290" s="9"/>
      <c r="H290" s="9"/>
      <c r="I290" s="9"/>
      <c r="J290" s="9"/>
      <c r="K290" s="9"/>
    </row>
    <row r="291" spans="2:11">
      <c r="B291" s="9"/>
      <c r="C291" s="9"/>
      <c r="D291" s="9"/>
      <c r="E291" s="9"/>
      <c r="F291" s="9"/>
      <c r="G291" s="9"/>
      <c r="H291" s="9"/>
      <c r="I291" s="9"/>
      <c r="J291" s="9"/>
      <c r="K291" s="9"/>
    </row>
    <row r="292" spans="2:11">
      <c r="B292" s="9"/>
      <c r="C292" s="9"/>
      <c r="D292" s="9"/>
      <c r="E292" s="9"/>
      <c r="F292" s="9"/>
      <c r="G292" s="9"/>
      <c r="H292" s="9"/>
      <c r="I292" s="9"/>
      <c r="J292" s="9"/>
      <c r="K292" s="9"/>
    </row>
    <row r="293" spans="2:11">
      <c r="B293" s="9"/>
      <c r="C293" s="9"/>
      <c r="D293" s="9"/>
      <c r="E293" s="9"/>
      <c r="F293" s="9"/>
      <c r="G293" s="9"/>
      <c r="H293" s="9"/>
      <c r="I293" s="9"/>
      <c r="J293" s="9"/>
      <c r="K293" s="9"/>
    </row>
    <row r="294" spans="2:11">
      <c r="B294" s="9"/>
      <c r="C294" s="9"/>
      <c r="D294" s="9"/>
      <c r="E294" s="9"/>
      <c r="F294" s="9"/>
      <c r="G294" s="9"/>
      <c r="H294" s="9"/>
      <c r="I294" s="9"/>
      <c r="J294" s="9"/>
      <c r="K294" s="9"/>
    </row>
    <row r="295" spans="2:11">
      <c r="B295" s="9"/>
      <c r="C295" s="9"/>
      <c r="D295" s="9"/>
      <c r="E295" s="9"/>
      <c r="F295" s="9"/>
      <c r="G295" s="9"/>
      <c r="H295" s="9"/>
      <c r="I295" s="9"/>
      <c r="J295" s="9"/>
      <c r="K295" s="9"/>
    </row>
    <row r="296" spans="2:11">
      <c r="B296" s="9"/>
      <c r="C296" s="9"/>
      <c r="D296" s="9"/>
      <c r="E296" s="9"/>
      <c r="F296" s="9"/>
      <c r="G296" s="9"/>
      <c r="H296" s="9"/>
      <c r="I296" s="9"/>
      <c r="J296" s="9"/>
      <c r="K296" s="9"/>
    </row>
    <row r="297" spans="2:11">
      <c r="B297" s="9"/>
      <c r="C297" s="9"/>
      <c r="D297" s="9"/>
      <c r="E297" s="9"/>
      <c r="F297" s="9"/>
      <c r="G297" s="9"/>
      <c r="H297" s="9"/>
      <c r="I297" s="9"/>
      <c r="J297" s="9"/>
      <c r="K297" s="9"/>
    </row>
    <row r="298" spans="2:11">
      <c r="B298" s="9"/>
      <c r="C298" s="9"/>
      <c r="D298" s="9"/>
      <c r="E298" s="9"/>
      <c r="F298" s="9"/>
      <c r="G298" s="9"/>
      <c r="H298" s="9"/>
      <c r="I298" s="9"/>
      <c r="J298" s="9"/>
      <c r="K298" s="9"/>
    </row>
    <row r="299" spans="2:11">
      <c r="B299" s="9"/>
      <c r="C299" s="9"/>
      <c r="D299" s="9"/>
      <c r="E299" s="9"/>
      <c r="F299" s="9"/>
      <c r="G299" s="9"/>
      <c r="H299" s="9"/>
      <c r="I299" s="9"/>
      <c r="J299" s="9"/>
      <c r="K299" s="9"/>
    </row>
    <row r="300" spans="2:11">
      <c r="B300" s="9"/>
      <c r="C300" s="9"/>
      <c r="D300" s="9"/>
      <c r="E300" s="9"/>
      <c r="F300" s="9"/>
      <c r="G300" s="9"/>
      <c r="H300" s="9"/>
      <c r="I300" s="9"/>
      <c r="J300" s="9"/>
      <c r="K300" s="9"/>
    </row>
    <row r="301" spans="2:11">
      <c r="B301" s="9"/>
      <c r="C301" s="9"/>
      <c r="D301" s="9"/>
      <c r="E301" s="9"/>
      <c r="F301" s="9"/>
      <c r="G301" s="9"/>
      <c r="H301" s="9"/>
      <c r="I301" s="9"/>
      <c r="J301" s="9"/>
      <c r="K301" s="9"/>
    </row>
    <row r="302" spans="2:11">
      <c r="B302" s="9"/>
      <c r="C302" s="9"/>
      <c r="D302" s="9"/>
      <c r="E302" s="9"/>
      <c r="F302" s="9"/>
      <c r="G302" s="9"/>
      <c r="H302" s="9"/>
      <c r="I302" s="9"/>
      <c r="J302" s="9"/>
      <c r="K302" s="9"/>
    </row>
    <row r="303" spans="2:11">
      <c r="B303" s="9"/>
      <c r="C303" s="9"/>
      <c r="D303" s="9"/>
      <c r="E303" s="9"/>
      <c r="F303" s="9"/>
      <c r="G303" s="9"/>
      <c r="H303" s="9"/>
      <c r="I303" s="9"/>
      <c r="J303" s="9"/>
      <c r="K303" s="9"/>
    </row>
    <row r="304" spans="2:11">
      <c r="B304" s="9"/>
      <c r="C304" s="9"/>
      <c r="D304" s="9"/>
      <c r="E304" s="9"/>
      <c r="F304" s="9"/>
      <c r="G304" s="9"/>
      <c r="H304" s="9"/>
      <c r="I304" s="9"/>
      <c r="J304" s="9"/>
      <c r="K304" s="9"/>
    </row>
    <row r="305" spans="2:11">
      <c r="B305" s="9"/>
      <c r="C305" s="9"/>
      <c r="D305" s="9"/>
      <c r="E305" s="9"/>
      <c r="F305" s="9"/>
      <c r="G305" s="9"/>
      <c r="H305" s="9"/>
      <c r="I305" s="9"/>
      <c r="J305" s="9"/>
      <c r="K305" s="9"/>
    </row>
    <row r="306" spans="2:11">
      <c r="B306" s="9"/>
      <c r="C306" s="9"/>
      <c r="D306" s="9"/>
      <c r="E306" s="9"/>
      <c r="F306" s="9"/>
      <c r="G306" s="9"/>
      <c r="H306" s="9"/>
      <c r="I306" s="9"/>
      <c r="J306" s="9"/>
      <c r="K306" s="9"/>
    </row>
    <row r="307" spans="2:11">
      <c r="B307" s="9"/>
      <c r="C307" s="9"/>
      <c r="D307" s="9"/>
      <c r="E307" s="9"/>
      <c r="F307" s="9"/>
      <c r="G307" s="9"/>
      <c r="H307" s="9"/>
      <c r="I307" s="9"/>
      <c r="J307" s="9"/>
      <c r="K307" s="9"/>
    </row>
    <row r="308" spans="2:11">
      <c r="B308" s="9"/>
      <c r="C308" s="9"/>
      <c r="D308" s="9"/>
      <c r="E308" s="9"/>
      <c r="F308" s="9"/>
      <c r="G308" s="9"/>
      <c r="H308" s="9"/>
      <c r="I308" s="9"/>
      <c r="J308" s="9"/>
      <c r="K308" s="9"/>
    </row>
    <row r="309" spans="2:11">
      <c r="B309" s="9"/>
      <c r="C309" s="9"/>
      <c r="D309" s="9"/>
      <c r="E309" s="9"/>
      <c r="F309" s="9"/>
      <c r="G309" s="9"/>
      <c r="H309" s="9"/>
      <c r="I309" s="9"/>
      <c r="J309" s="9"/>
      <c r="K309" s="9"/>
    </row>
    <row r="310" spans="2:11">
      <c r="B310" s="9"/>
      <c r="C310" s="9"/>
      <c r="D310" s="9"/>
      <c r="E310" s="9"/>
      <c r="F310" s="9"/>
      <c r="G310" s="9"/>
      <c r="H310" s="9"/>
      <c r="I310" s="9"/>
      <c r="J310" s="9"/>
      <c r="K310" s="9"/>
    </row>
    <row r="311" spans="2:11">
      <c r="B311" s="9"/>
      <c r="C311" s="9"/>
      <c r="D311" s="9"/>
      <c r="E311" s="9"/>
      <c r="F311" s="9"/>
      <c r="G311" s="9"/>
      <c r="H311" s="9"/>
      <c r="I311" s="9"/>
      <c r="J311" s="9"/>
      <c r="K311" s="9"/>
    </row>
    <row r="312" spans="2:11">
      <c r="B312" s="9"/>
      <c r="C312" s="9"/>
      <c r="D312" s="9"/>
      <c r="E312" s="9"/>
      <c r="F312" s="9"/>
      <c r="G312" s="9"/>
      <c r="H312" s="9"/>
      <c r="I312" s="9"/>
      <c r="J312" s="9"/>
      <c r="K312" s="9"/>
    </row>
    <row r="313" spans="2:11">
      <c r="B313" s="9"/>
      <c r="C313" s="9"/>
      <c r="D313" s="9"/>
      <c r="E313" s="9"/>
      <c r="F313" s="9"/>
      <c r="G313" s="9"/>
      <c r="H313" s="9"/>
      <c r="I313" s="9"/>
      <c r="J313" s="9"/>
      <c r="K313" s="9"/>
    </row>
    <row r="314" spans="2:11">
      <c r="B314" s="9"/>
      <c r="C314" s="9"/>
      <c r="D314" s="9"/>
      <c r="E314" s="9"/>
      <c r="F314" s="9"/>
      <c r="G314" s="9"/>
      <c r="H314" s="9"/>
      <c r="I314" s="9"/>
      <c r="J314" s="9"/>
      <c r="K314" s="9"/>
    </row>
    <row r="315" spans="2:11">
      <c r="B315" s="9"/>
      <c r="C315" s="9"/>
      <c r="D315" s="9"/>
      <c r="E315" s="9"/>
      <c r="F315" s="9"/>
      <c r="G315" s="9"/>
      <c r="H315" s="9"/>
      <c r="I315" s="9"/>
      <c r="J315" s="9"/>
      <c r="K315" s="9"/>
    </row>
    <row r="316" spans="2:11">
      <c r="B316" s="9"/>
      <c r="C316" s="9"/>
      <c r="D316" s="9"/>
      <c r="E316" s="9"/>
      <c r="F316" s="9"/>
      <c r="G316" s="9"/>
      <c r="H316" s="9"/>
      <c r="I316" s="9"/>
      <c r="J316" s="9"/>
      <c r="K316" s="9"/>
    </row>
    <row r="317" spans="2:11">
      <c r="B317" s="9"/>
      <c r="C317" s="9"/>
      <c r="D317" s="9"/>
      <c r="E317" s="9"/>
      <c r="F317" s="9"/>
      <c r="G317" s="9"/>
      <c r="H317" s="9"/>
      <c r="I317" s="9"/>
      <c r="J317" s="9"/>
      <c r="K317" s="9"/>
    </row>
    <row r="318" spans="2:11">
      <c r="B318" s="9"/>
      <c r="C318" s="9"/>
      <c r="D318" s="9"/>
      <c r="E318" s="9"/>
      <c r="F318" s="9"/>
      <c r="G318" s="9"/>
      <c r="H318" s="9"/>
      <c r="I318" s="9"/>
      <c r="J318" s="9"/>
      <c r="K318" s="9"/>
    </row>
    <row r="319" spans="2:11">
      <c r="B319" s="9"/>
      <c r="C319" s="9"/>
      <c r="D319" s="9"/>
      <c r="E319" s="9"/>
      <c r="F319" s="9"/>
      <c r="G319" s="9"/>
      <c r="H319" s="9"/>
      <c r="I319" s="9"/>
      <c r="J319" s="9"/>
      <c r="K319" s="9"/>
    </row>
    <row r="320" spans="2:11">
      <c r="B320" s="9"/>
      <c r="C320" s="9"/>
      <c r="D320" s="9"/>
      <c r="E320" s="9"/>
      <c r="F320" s="9"/>
      <c r="G320" s="9"/>
      <c r="H320" s="9"/>
      <c r="I320" s="9"/>
      <c r="J320" s="9"/>
      <c r="K320" s="9"/>
    </row>
    <row r="321" spans="2:11">
      <c r="B321" s="9"/>
      <c r="C321" s="9"/>
      <c r="D321" s="9"/>
      <c r="E321" s="9"/>
      <c r="F321" s="9"/>
      <c r="G321" s="9"/>
      <c r="H321" s="9"/>
      <c r="I321" s="9"/>
      <c r="J321" s="9"/>
      <c r="K321" s="9"/>
    </row>
    <row r="322" spans="2:11">
      <c r="B322" s="9"/>
      <c r="C322" s="9"/>
      <c r="D322" s="9"/>
      <c r="E322" s="9"/>
      <c r="F322" s="9"/>
      <c r="G322" s="9"/>
      <c r="H322" s="9"/>
      <c r="I322" s="9"/>
      <c r="J322" s="9"/>
      <c r="K322" s="9"/>
    </row>
    <row r="323" spans="2:11">
      <c r="B323" s="9"/>
      <c r="C323" s="9"/>
      <c r="D323" s="9"/>
      <c r="E323" s="9"/>
      <c r="F323" s="9"/>
      <c r="G323" s="9"/>
      <c r="H323" s="9"/>
      <c r="I323" s="9"/>
      <c r="J323" s="9"/>
      <c r="K323" s="9"/>
    </row>
    <row r="324" spans="2:11">
      <c r="B324" s="9"/>
      <c r="C324" s="9"/>
      <c r="D324" s="9"/>
      <c r="E324" s="9"/>
      <c r="F324" s="9"/>
      <c r="G324" s="9"/>
      <c r="H324" s="9"/>
      <c r="I324" s="9"/>
      <c r="J324" s="9"/>
      <c r="K324" s="9"/>
    </row>
    <row r="325" spans="2:11">
      <c r="B325" s="9"/>
      <c r="C325" s="9"/>
      <c r="D325" s="9"/>
      <c r="E325" s="9"/>
      <c r="F325" s="9"/>
      <c r="G325" s="9"/>
      <c r="H325" s="9"/>
      <c r="I325" s="9"/>
      <c r="J325" s="9"/>
      <c r="K325" s="9"/>
    </row>
    <row r="326" spans="2:11">
      <c r="B326" s="9"/>
      <c r="C326" s="9"/>
      <c r="D326" s="9"/>
      <c r="E326" s="9"/>
      <c r="F326" s="9"/>
      <c r="G326" s="9"/>
      <c r="H326" s="9"/>
      <c r="I326" s="9"/>
      <c r="J326" s="9"/>
      <c r="K326" s="9"/>
    </row>
    <row r="327" spans="2:11">
      <c r="B327" s="9"/>
      <c r="C327" s="9"/>
      <c r="D327" s="9"/>
      <c r="E327" s="9"/>
      <c r="F327" s="9"/>
      <c r="G327" s="9"/>
      <c r="H327" s="9"/>
      <c r="I327" s="9"/>
      <c r="J327" s="9"/>
      <c r="K327" s="9"/>
    </row>
    <row r="328" spans="2:11">
      <c r="B328" s="9"/>
      <c r="C328" s="9"/>
      <c r="D328" s="9"/>
      <c r="E328" s="9"/>
      <c r="F328" s="9"/>
      <c r="G328" s="9"/>
      <c r="H328" s="9"/>
      <c r="I328" s="9"/>
      <c r="J328" s="9"/>
      <c r="K328" s="9"/>
    </row>
    <row r="329" spans="2:11">
      <c r="B329" s="9"/>
      <c r="C329" s="9"/>
      <c r="D329" s="9"/>
      <c r="E329" s="9"/>
      <c r="F329" s="9"/>
      <c r="G329" s="9"/>
      <c r="H329" s="9"/>
      <c r="I329" s="9"/>
      <c r="J329" s="9"/>
      <c r="K329" s="9"/>
    </row>
    <row r="330" spans="2:11">
      <c r="B330" s="9"/>
      <c r="C330" s="9"/>
      <c r="D330" s="9"/>
      <c r="E330" s="9"/>
      <c r="F330" s="9"/>
      <c r="G330" s="9"/>
      <c r="H330" s="9"/>
      <c r="I330" s="9"/>
      <c r="J330" s="9"/>
      <c r="K330" s="9"/>
    </row>
    <row r="331" spans="2:11">
      <c r="B331" s="9"/>
      <c r="C331" s="9"/>
      <c r="D331" s="9"/>
      <c r="E331" s="9"/>
      <c r="F331" s="9"/>
      <c r="G331" s="9"/>
      <c r="H331" s="9"/>
      <c r="I331" s="9"/>
      <c r="J331" s="9"/>
      <c r="K331" s="9"/>
    </row>
    <row r="332" spans="2:11">
      <c r="B332" s="9"/>
      <c r="C332" s="9"/>
      <c r="D332" s="9"/>
      <c r="E332" s="9"/>
      <c r="F332" s="9"/>
      <c r="G332" s="9"/>
      <c r="H332" s="9"/>
      <c r="I332" s="9"/>
      <c r="J332" s="9"/>
      <c r="K332" s="9"/>
    </row>
    <row r="333" spans="2:11">
      <c r="B333" s="9"/>
      <c r="C333" s="9"/>
      <c r="D333" s="9"/>
      <c r="E333" s="9"/>
      <c r="F333" s="9"/>
      <c r="G333" s="9"/>
      <c r="H333" s="9"/>
      <c r="I333" s="9"/>
      <c r="J333" s="9"/>
      <c r="K333" s="9"/>
    </row>
    <row r="334" spans="2:11">
      <c r="B334" s="9"/>
      <c r="C334" s="9"/>
      <c r="D334" s="9"/>
      <c r="E334" s="9"/>
      <c r="F334" s="9"/>
      <c r="G334" s="9"/>
      <c r="H334" s="9"/>
      <c r="I334" s="9"/>
      <c r="J334" s="9"/>
      <c r="K334" s="9"/>
    </row>
    <row r="335" spans="2:11">
      <c r="B335" s="9"/>
      <c r="C335" s="9"/>
      <c r="D335" s="9"/>
      <c r="E335" s="9"/>
      <c r="F335" s="9"/>
      <c r="G335" s="9"/>
      <c r="H335" s="9"/>
      <c r="I335" s="9"/>
      <c r="J335" s="9"/>
      <c r="K335" s="9"/>
    </row>
    <row r="336" spans="2:11">
      <c r="B336" s="9"/>
      <c r="C336" s="9"/>
      <c r="D336" s="9"/>
      <c r="E336" s="9"/>
      <c r="F336" s="9"/>
      <c r="G336" s="9"/>
      <c r="H336" s="9"/>
      <c r="I336" s="9"/>
      <c r="J336" s="9"/>
      <c r="K336" s="9"/>
    </row>
    <row r="337" spans="2:11">
      <c r="B337" s="9"/>
      <c r="C337" s="9"/>
      <c r="D337" s="9"/>
      <c r="E337" s="9"/>
      <c r="F337" s="9"/>
      <c r="G337" s="9"/>
      <c r="H337" s="9"/>
      <c r="I337" s="9"/>
      <c r="J337" s="9"/>
      <c r="K337" s="9"/>
    </row>
    <row r="338" spans="2:11">
      <c r="B338" s="9"/>
      <c r="C338" s="9"/>
      <c r="D338" s="9"/>
      <c r="E338" s="9"/>
      <c r="F338" s="9"/>
      <c r="G338" s="9"/>
      <c r="H338" s="9"/>
      <c r="I338" s="9"/>
      <c r="J338" s="9"/>
      <c r="K338" s="9"/>
    </row>
    <row r="339" spans="2:11">
      <c r="B339" s="9"/>
      <c r="C339" s="9"/>
      <c r="D339" s="9"/>
      <c r="E339" s="9"/>
      <c r="F339" s="9"/>
      <c r="G339" s="9"/>
      <c r="H339" s="9"/>
      <c r="I339" s="9"/>
      <c r="J339" s="9"/>
      <c r="K339" s="9"/>
    </row>
    <row r="340" spans="2:11">
      <c r="B340" s="9"/>
      <c r="C340" s="9"/>
      <c r="D340" s="9"/>
      <c r="E340" s="9"/>
      <c r="F340" s="9"/>
      <c r="G340" s="9"/>
      <c r="H340" s="9"/>
      <c r="I340" s="9"/>
      <c r="J340" s="9"/>
      <c r="K340" s="9"/>
    </row>
    <row r="341" spans="2:11">
      <c r="B341" s="9"/>
      <c r="C341" s="9"/>
      <c r="D341" s="9"/>
      <c r="E341" s="9"/>
      <c r="F341" s="9"/>
      <c r="G341" s="9"/>
      <c r="H341" s="9"/>
      <c r="I341" s="9"/>
      <c r="J341" s="9"/>
      <c r="K341" s="9"/>
    </row>
    <row r="342" spans="2:11">
      <c r="B342" s="9"/>
      <c r="C342" s="9"/>
      <c r="D342" s="9"/>
      <c r="E342" s="9"/>
      <c r="F342" s="9"/>
      <c r="G342" s="9"/>
      <c r="H342" s="9"/>
      <c r="I342" s="9"/>
      <c r="J342" s="9"/>
      <c r="K342" s="9"/>
    </row>
    <row r="343" spans="2:11">
      <c r="B343" s="9"/>
      <c r="C343" s="9"/>
      <c r="D343" s="9"/>
      <c r="E343" s="9"/>
      <c r="F343" s="9"/>
      <c r="G343" s="9"/>
      <c r="H343" s="9"/>
      <c r="I343" s="9"/>
      <c r="J343" s="9"/>
      <c r="K343" s="9"/>
    </row>
    <row r="344" spans="2:11">
      <c r="B344" s="9"/>
      <c r="C344" s="9"/>
      <c r="D344" s="9"/>
      <c r="E344" s="9"/>
      <c r="F344" s="9"/>
      <c r="G344" s="9"/>
      <c r="H344" s="9"/>
      <c r="I344" s="9"/>
      <c r="J344" s="9"/>
      <c r="K344" s="9"/>
    </row>
    <row r="345" spans="2:11">
      <c r="B345" s="9"/>
      <c r="C345" s="9"/>
      <c r="D345" s="9"/>
      <c r="E345" s="9"/>
      <c r="F345" s="9"/>
      <c r="G345" s="9"/>
      <c r="H345" s="9"/>
      <c r="I345" s="9"/>
      <c r="J345" s="9"/>
      <c r="K345" s="9"/>
    </row>
    <row r="346" spans="2:11">
      <c r="B346" s="9"/>
      <c r="C346" s="9"/>
      <c r="D346" s="9"/>
      <c r="E346" s="9"/>
      <c r="F346" s="9"/>
      <c r="G346" s="9"/>
      <c r="H346" s="9"/>
      <c r="I346" s="9"/>
      <c r="J346" s="9"/>
      <c r="K346" s="9"/>
    </row>
    <row r="347" spans="2:11">
      <c r="B347" s="9"/>
      <c r="C347" s="9"/>
      <c r="D347" s="9"/>
      <c r="E347" s="9"/>
      <c r="F347" s="9"/>
      <c r="G347" s="9"/>
      <c r="H347" s="9"/>
      <c r="I347" s="9"/>
      <c r="J347" s="9"/>
      <c r="K347" s="9"/>
    </row>
    <row r="348" spans="2:11">
      <c r="B348" s="9"/>
      <c r="C348" s="9"/>
      <c r="D348" s="9"/>
      <c r="E348" s="9"/>
      <c r="F348" s="9"/>
      <c r="G348" s="9"/>
      <c r="H348" s="9"/>
      <c r="I348" s="9"/>
      <c r="J348" s="9"/>
      <c r="K348" s="9"/>
    </row>
    <row r="349" spans="2:11">
      <c r="B349" s="9"/>
      <c r="C349" s="9"/>
      <c r="D349" s="9"/>
      <c r="E349" s="9"/>
      <c r="F349" s="9"/>
      <c r="G349" s="9"/>
      <c r="H349" s="9"/>
      <c r="I349" s="9"/>
      <c r="J349" s="9"/>
      <c r="K349" s="9"/>
    </row>
    <row r="350" spans="2:11">
      <c r="B350" s="9"/>
      <c r="C350" s="9"/>
      <c r="D350" s="9"/>
      <c r="E350" s="9"/>
      <c r="F350" s="9"/>
      <c r="G350" s="9"/>
      <c r="H350" s="9"/>
      <c r="I350" s="9"/>
      <c r="J350" s="9"/>
      <c r="K350" s="9"/>
    </row>
    <row r="351" spans="2:11">
      <c r="B351" s="9"/>
      <c r="C351" s="9"/>
      <c r="D351" s="9"/>
      <c r="E351" s="9"/>
      <c r="F351" s="9"/>
      <c r="G351" s="9"/>
      <c r="H351" s="9"/>
      <c r="I351" s="9"/>
      <c r="J351" s="9"/>
      <c r="K351" s="9"/>
    </row>
    <row r="352" spans="2:11">
      <c r="B352" s="9"/>
      <c r="C352" s="9"/>
      <c r="D352" s="9"/>
      <c r="E352" s="9"/>
      <c r="F352" s="9"/>
      <c r="G352" s="9"/>
      <c r="H352" s="9"/>
      <c r="I352" s="9"/>
      <c r="J352" s="9"/>
      <c r="K352" s="9"/>
    </row>
    <row r="353" spans="2:11">
      <c r="B353" s="9"/>
      <c r="C353" s="9"/>
      <c r="D353" s="9"/>
      <c r="E353" s="9"/>
      <c r="F353" s="9"/>
      <c r="G353" s="9"/>
      <c r="H353" s="9"/>
      <c r="I353" s="9"/>
      <c r="J353" s="9"/>
      <c r="K353" s="9"/>
    </row>
    <row r="354" spans="2:11">
      <c r="B354" s="9"/>
      <c r="C354" s="9"/>
      <c r="D354" s="9"/>
      <c r="E354" s="9"/>
      <c r="F354" s="9"/>
      <c r="G354" s="9"/>
      <c r="H354" s="9"/>
      <c r="I354" s="9"/>
      <c r="J354" s="9"/>
      <c r="K354" s="9"/>
    </row>
    <row r="355" spans="2:11">
      <c r="B355" s="9"/>
      <c r="C355" s="9"/>
      <c r="D355" s="9"/>
      <c r="E355" s="9"/>
      <c r="F355" s="9"/>
      <c r="G355" s="9"/>
      <c r="H355" s="9"/>
      <c r="I355" s="9"/>
      <c r="J355" s="9"/>
      <c r="K355" s="9"/>
    </row>
    <row r="356" spans="2:11">
      <c r="B356" s="9"/>
      <c r="C356" s="9"/>
      <c r="D356" s="9"/>
      <c r="E356" s="9"/>
      <c r="F356" s="9"/>
      <c r="G356" s="9"/>
      <c r="H356" s="9"/>
      <c r="I356" s="9"/>
      <c r="J356" s="9"/>
      <c r="K356" s="9"/>
    </row>
    <row r="357" spans="2:11">
      <c r="B357" s="9"/>
      <c r="C357" s="9"/>
      <c r="D357" s="9"/>
      <c r="E357" s="9"/>
      <c r="F357" s="9"/>
      <c r="G357" s="9"/>
      <c r="H357" s="9"/>
      <c r="I357" s="9"/>
      <c r="J357" s="9"/>
      <c r="K357" s="9"/>
    </row>
    <row r="358" spans="2:11">
      <c r="B358" s="9"/>
      <c r="C358" s="9"/>
      <c r="D358" s="9"/>
      <c r="E358" s="9"/>
      <c r="F358" s="9"/>
      <c r="G358" s="9"/>
      <c r="H358" s="9"/>
      <c r="I358" s="9"/>
      <c r="J358" s="9"/>
      <c r="K358" s="9"/>
    </row>
    <row r="359" spans="2:11">
      <c r="B359" s="9"/>
      <c r="C359" s="9"/>
      <c r="D359" s="9"/>
      <c r="E359" s="9"/>
      <c r="F359" s="9"/>
      <c r="G359" s="9"/>
      <c r="H359" s="9"/>
      <c r="I359" s="9"/>
      <c r="J359" s="9"/>
      <c r="K359" s="9"/>
    </row>
    <row r="360" spans="2:11">
      <c r="B360" s="9"/>
      <c r="C360" s="9"/>
      <c r="D360" s="9"/>
      <c r="E360" s="9"/>
      <c r="F360" s="9"/>
      <c r="G360" s="9"/>
      <c r="H360" s="9"/>
      <c r="I360" s="9"/>
      <c r="J360" s="9"/>
      <c r="K360" s="9"/>
    </row>
    <row r="361" spans="2:11">
      <c r="B361" s="9"/>
      <c r="C361" s="9"/>
      <c r="D361" s="9"/>
      <c r="E361" s="9"/>
      <c r="F361" s="9"/>
      <c r="G361" s="9"/>
      <c r="H361" s="9"/>
      <c r="I361" s="9"/>
      <c r="J361" s="9"/>
      <c r="K361" s="9"/>
    </row>
    <row r="362" spans="2:11">
      <c r="B362" s="9"/>
      <c r="C362" s="9"/>
      <c r="D362" s="9"/>
      <c r="E362" s="9"/>
      <c r="F362" s="9"/>
      <c r="G362" s="9"/>
      <c r="H362" s="9"/>
      <c r="I362" s="9"/>
      <c r="J362" s="9"/>
      <c r="K362" s="9"/>
    </row>
    <row r="363" spans="2:11">
      <c r="B363" s="9"/>
      <c r="C363" s="9"/>
      <c r="D363" s="9"/>
      <c r="E363" s="9"/>
      <c r="F363" s="9"/>
      <c r="G363" s="9"/>
      <c r="H363" s="9"/>
      <c r="I363" s="9"/>
      <c r="J363" s="9"/>
      <c r="K363" s="9"/>
    </row>
    <row r="364" spans="2:11">
      <c r="B364" s="9"/>
      <c r="C364" s="9"/>
      <c r="D364" s="9"/>
      <c r="E364" s="9"/>
      <c r="F364" s="9"/>
      <c r="G364" s="9"/>
      <c r="H364" s="9"/>
      <c r="I364" s="9"/>
      <c r="J364" s="9"/>
      <c r="K364" s="9"/>
    </row>
    <row r="365" spans="2:11">
      <c r="B365" s="9"/>
      <c r="C365" s="9"/>
      <c r="D365" s="9"/>
      <c r="E365" s="9"/>
      <c r="F365" s="9"/>
      <c r="G365" s="9"/>
      <c r="H365" s="9"/>
      <c r="I365" s="9"/>
      <c r="J365" s="9"/>
      <c r="K365" s="9"/>
    </row>
    <row r="366" spans="2:11">
      <c r="B366" s="9"/>
      <c r="C366" s="9"/>
      <c r="D366" s="9"/>
      <c r="E366" s="9"/>
      <c r="F366" s="9"/>
      <c r="G366" s="9"/>
      <c r="H366" s="9"/>
      <c r="I366" s="9"/>
      <c r="J366" s="9"/>
      <c r="K366" s="9"/>
    </row>
    <row r="367" spans="2:11">
      <c r="B367" s="9"/>
      <c r="C367" s="9"/>
      <c r="D367" s="9"/>
      <c r="E367" s="9"/>
      <c r="F367" s="9"/>
      <c r="G367" s="9"/>
      <c r="H367" s="9"/>
      <c r="I367" s="9"/>
      <c r="J367" s="9"/>
      <c r="K367" s="9"/>
    </row>
    <row r="368" spans="2:11">
      <c r="B368" s="9"/>
      <c r="C368" s="9"/>
      <c r="D368" s="9"/>
      <c r="E368" s="9"/>
      <c r="F368" s="9"/>
      <c r="G368" s="9"/>
      <c r="H368" s="9"/>
      <c r="I368" s="9"/>
      <c r="J368" s="9"/>
      <c r="K368" s="9"/>
    </row>
    <row r="369" spans="2:11">
      <c r="B369" s="9"/>
      <c r="C369" s="9"/>
      <c r="D369" s="9"/>
      <c r="E369" s="9"/>
      <c r="F369" s="9"/>
      <c r="G369" s="9"/>
      <c r="H369" s="9"/>
      <c r="I369" s="9"/>
      <c r="J369" s="9"/>
      <c r="K369" s="9"/>
    </row>
    <row r="370" spans="2:11">
      <c r="B370" s="9"/>
      <c r="C370" s="9"/>
      <c r="D370" s="9"/>
      <c r="E370" s="9"/>
      <c r="F370" s="9"/>
      <c r="G370" s="9"/>
      <c r="H370" s="9"/>
      <c r="I370" s="9"/>
      <c r="J370" s="9"/>
      <c r="K370" s="9"/>
    </row>
    <row r="371" spans="2:11">
      <c r="B371" s="9"/>
      <c r="C371" s="9"/>
      <c r="D371" s="9"/>
      <c r="E371" s="9"/>
      <c r="F371" s="9"/>
      <c r="G371" s="9"/>
      <c r="H371" s="9"/>
      <c r="I371" s="9"/>
      <c r="J371" s="9"/>
      <c r="K371" s="9"/>
    </row>
    <row r="372" spans="2:11">
      <c r="B372" s="9"/>
      <c r="C372" s="9"/>
      <c r="D372" s="9"/>
      <c r="E372" s="9"/>
      <c r="F372" s="9"/>
      <c r="G372" s="9"/>
      <c r="H372" s="9"/>
      <c r="I372" s="9"/>
      <c r="J372" s="9"/>
      <c r="K372" s="9"/>
    </row>
    <row r="373" spans="2:11">
      <c r="B373" s="9"/>
      <c r="C373" s="9"/>
      <c r="D373" s="9"/>
      <c r="E373" s="9"/>
      <c r="F373" s="9"/>
      <c r="G373" s="9"/>
      <c r="H373" s="9"/>
      <c r="I373" s="9"/>
      <c r="J373" s="9"/>
      <c r="K373" s="9"/>
    </row>
    <row r="374" spans="2:11">
      <c r="B374" s="9"/>
      <c r="C374" s="9"/>
      <c r="D374" s="9"/>
      <c r="E374" s="9"/>
      <c r="F374" s="9"/>
      <c r="G374" s="9"/>
      <c r="H374" s="9"/>
      <c r="I374" s="9"/>
      <c r="J374" s="9"/>
      <c r="K374" s="9"/>
    </row>
    <row r="375" spans="2:11">
      <c r="B375" s="9"/>
      <c r="C375" s="9"/>
      <c r="D375" s="9"/>
      <c r="E375" s="9"/>
      <c r="F375" s="9"/>
      <c r="G375" s="9"/>
      <c r="H375" s="9"/>
      <c r="I375" s="9"/>
      <c r="J375" s="9"/>
      <c r="K375" s="9"/>
    </row>
    <row r="376" spans="2:11">
      <c r="B376" s="9"/>
      <c r="C376" s="9"/>
      <c r="D376" s="9"/>
      <c r="E376" s="9"/>
      <c r="F376" s="9"/>
      <c r="G376" s="9"/>
      <c r="H376" s="9"/>
      <c r="I376" s="9"/>
      <c r="J376" s="9"/>
      <c r="K376" s="9"/>
    </row>
    <row r="377" spans="2:11">
      <c r="B377" s="9"/>
      <c r="C377" s="9"/>
      <c r="D377" s="9"/>
      <c r="E377" s="9"/>
      <c r="F377" s="9"/>
      <c r="G377" s="9"/>
      <c r="H377" s="9"/>
      <c r="I377" s="9"/>
      <c r="J377" s="9"/>
      <c r="K377" s="9"/>
    </row>
    <row r="378" spans="2:11">
      <c r="B378" s="9"/>
      <c r="C378" s="9"/>
      <c r="D378" s="9"/>
      <c r="E378" s="9"/>
      <c r="F378" s="9"/>
      <c r="G378" s="9"/>
      <c r="H378" s="9"/>
      <c r="I378" s="9"/>
      <c r="J378" s="9"/>
      <c r="K378" s="9"/>
    </row>
    <row r="379" spans="2:11">
      <c r="B379" s="9"/>
      <c r="C379" s="9"/>
      <c r="D379" s="9"/>
      <c r="E379" s="9"/>
      <c r="F379" s="9"/>
      <c r="G379" s="9"/>
      <c r="H379" s="9"/>
      <c r="I379" s="9"/>
      <c r="J379" s="9"/>
      <c r="K379" s="9"/>
    </row>
    <row r="380" spans="2:11">
      <c r="B380" s="9"/>
      <c r="C380" s="9"/>
      <c r="D380" s="9"/>
      <c r="E380" s="9"/>
      <c r="F380" s="9"/>
      <c r="G380" s="9"/>
      <c r="H380" s="9"/>
      <c r="I380" s="9"/>
      <c r="J380" s="9"/>
      <c r="K380" s="9"/>
    </row>
    <row r="381" spans="2:11">
      <c r="B381" s="9"/>
      <c r="C381" s="9"/>
      <c r="D381" s="9"/>
      <c r="E381" s="9"/>
      <c r="F381" s="9"/>
      <c r="G381" s="9"/>
      <c r="H381" s="9"/>
      <c r="I381" s="9"/>
      <c r="J381" s="9"/>
      <c r="K381" s="9"/>
    </row>
    <row r="382" spans="2:11">
      <c r="B382" s="9"/>
      <c r="C382" s="9"/>
      <c r="D382" s="9"/>
      <c r="E382" s="9"/>
      <c r="F382" s="9"/>
      <c r="G382" s="9"/>
      <c r="H382" s="9"/>
      <c r="I382" s="9"/>
      <c r="J382" s="9"/>
      <c r="K382" s="9"/>
    </row>
    <row r="383" spans="2:11">
      <c r="B383" s="9"/>
      <c r="C383" s="9"/>
      <c r="D383" s="9"/>
      <c r="E383" s="9"/>
      <c r="F383" s="9"/>
      <c r="G383" s="9"/>
      <c r="H383" s="9"/>
      <c r="I383" s="9"/>
      <c r="J383" s="9"/>
      <c r="K383" s="9"/>
    </row>
    <row r="384" spans="2:11">
      <c r="B384" s="9"/>
      <c r="C384" s="9"/>
      <c r="D384" s="9"/>
      <c r="E384" s="9"/>
      <c r="F384" s="9"/>
      <c r="G384" s="9"/>
      <c r="H384" s="9"/>
      <c r="I384" s="9"/>
      <c r="J384" s="9"/>
      <c r="K384" s="9"/>
    </row>
    <row r="385" spans="2:11">
      <c r="B385" s="9"/>
      <c r="C385" s="9"/>
      <c r="D385" s="9"/>
      <c r="E385" s="9"/>
      <c r="F385" s="9"/>
      <c r="G385" s="9"/>
      <c r="H385" s="9"/>
      <c r="I385" s="9"/>
      <c r="J385" s="9"/>
      <c r="K385" s="9"/>
    </row>
    <row r="386" spans="2:11">
      <c r="B386" s="9"/>
      <c r="C386" s="9"/>
      <c r="D386" s="9"/>
      <c r="E386" s="9"/>
      <c r="F386" s="9"/>
      <c r="G386" s="9"/>
      <c r="H386" s="9"/>
      <c r="I386" s="9"/>
      <c r="J386" s="9"/>
      <c r="K386" s="9"/>
    </row>
    <row r="387" spans="2:11">
      <c r="B387" s="9"/>
      <c r="C387" s="9"/>
      <c r="D387" s="9"/>
      <c r="E387" s="9"/>
      <c r="F387" s="9"/>
      <c r="G387" s="9"/>
      <c r="H387" s="9"/>
      <c r="I387" s="9"/>
      <c r="J387" s="9"/>
      <c r="K387" s="9"/>
    </row>
    <row r="388" spans="2:11">
      <c r="B388" s="9"/>
      <c r="C388" s="9"/>
      <c r="D388" s="9"/>
      <c r="E388" s="9"/>
      <c r="F388" s="9"/>
      <c r="G388" s="9"/>
      <c r="H388" s="9"/>
      <c r="I388" s="9"/>
      <c r="J388" s="9"/>
      <c r="K388" s="9"/>
    </row>
    <row r="389" spans="2:11">
      <c r="B389" s="9"/>
      <c r="C389" s="9"/>
      <c r="D389" s="9"/>
      <c r="E389" s="9"/>
      <c r="F389" s="9"/>
      <c r="G389" s="9"/>
      <c r="H389" s="9"/>
      <c r="I389" s="9"/>
      <c r="J389" s="9"/>
      <c r="K389" s="9"/>
    </row>
    <row r="390" spans="2:11">
      <c r="B390" s="9"/>
      <c r="C390" s="9"/>
      <c r="D390" s="9"/>
      <c r="E390" s="9"/>
      <c r="F390" s="9"/>
      <c r="G390" s="9"/>
      <c r="H390" s="9"/>
      <c r="I390" s="9"/>
      <c r="J390" s="9"/>
      <c r="K390" s="9"/>
    </row>
    <row r="391" spans="2:11">
      <c r="B391" s="9"/>
      <c r="C391" s="9"/>
      <c r="D391" s="9"/>
      <c r="E391" s="9"/>
      <c r="F391" s="9"/>
      <c r="G391" s="9"/>
      <c r="H391" s="9"/>
      <c r="I391" s="9"/>
      <c r="J391" s="9"/>
      <c r="K391" s="9"/>
    </row>
    <row r="392" spans="2:11">
      <c r="B392" s="9"/>
      <c r="C392" s="9"/>
      <c r="D392" s="9"/>
      <c r="E392" s="9"/>
      <c r="F392" s="9"/>
      <c r="G392" s="9"/>
      <c r="H392" s="9"/>
      <c r="I392" s="9"/>
      <c r="J392" s="9"/>
      <c r="K392" s="9"/>
    </row>
    <row r="393" spans="2:11">
      <c r="B393" s="9"/>
      <c r="C393" s="9"/>
      <c r="D393" s="9"/>
      <c r="E393" s="9"/>
      <c r="F393" s="9"/>
      <c r="G393" s="9"/>
      <c r="H393" s="9"/>
      <c r="I393" s="9"/>
      <c r="J393" s="9"/>
      <c r="K393" s="9"/>
    </row>
    <row r="394" spans="2:11">
      <c r="B394" s="9"/>
      <c r="C394" s="9"/>
      <c r="D394" s="9"/>
      <c r="E394" s="9"/>
      <c r="F394" s="9"/>
      <c r="G394" s="9"/>
      <c r="H394" s="9"/>
      <c r="I394" s="9"/>
      <c r="J394" s="9"/>
      <c r="K394" s="9"/>
    </row>
    <row r="395" spans="2:11">
      <c r="B395" s="9"/>
      <c r="C395" s="9"/>
      <c r="D395" s="9"/>
      <c r="E395" s="9"/>
      <c r="F395" s="9"/>
      <c r="G395" s="9"/>
      <c r="H395" s="9"/>
      <c r="I395" s="9"/>
      <c r="J395" s="9"/>
      <c r="K395" s="9"/>
    </row>
    <row r="396" spans="2:11">
      <c r="B396" s="9"/>
      <c r="C396" s="9"/>
      <c r="D396" s="9"/>
      <c r="E396" s="9"/>
      <c r="F396" s="9"/>
      <c r="G396" s="9"/>
      <c r="H396" s="9"/>
      <c r="I396" s="9"/>
      <c r="J396" s="9"/>
      <c r="K396" s="9"/>
    </row>
    <row r="397" spans="2:11">
      <c r="B397" s="9"/>
      <c r="C397" s="9"/>
      <c r="D397" s="9"/>
      <c r="E397" s="9"/>
      <c r="F397" s="9"/>
      <c r="G397" s="9"/>
      <c r="H397" s="9"/>
      <c r="I397" s="9"/>
      <c r="J397" s="9"/>
      <c r="K397" s="9"/>
    </row>
    <row r="398" spans="2:11">
      <c r="B398" s="9"/>
      <c r="C398" s="9"/>
      <c r="D398" s="9"/>
      <c r="E398" s="9"/>
      <c r="F398" s="9"/>
      <c r="G398" s="9"/>
      <c r="H398" s="9"/>
      <c r="I398" s="9"/>
      <c r="J398" s="9"/>
      <c r="K398" s="9"/>
    </row>
    <row r="399" spans="2:11">
      <c r="B399" s="9"/>
      <c r="C399" s="9"/>
      <c r="D399" s="9"/>
      <c r="E399" s="9"/>
      <c r="F399" s="9"/>
      <c r="G399" s="9"/>
      <c r="H399" s="9"/>
      <c r="I399" s="9"/>
      <c r="J399" s="9"/>
      <c r="K399" s="9"/>
    </row>
    <row r="400" spans="2:11">
      <c r="B400" s="9"/>
      <c r="C400" s="9"/>
      <c r="D400" s="9"/>
      <c r="E400" s="9"/>
      <c r="F400" s="9"/>
      <c r="G400" s="9"/>
      <c r="H400" s="9"/>
      <c r="I400" s="9"/>
      <c r="J400" s="9"/>
      <c r="K400" s="9"/>
    </row>
    <row r="401" spans="2:11">
      <c r="B401" s="9"/>
      <c r="C401" s="9"/>
      <c r="D401" s="9"/>
      <c r="E401" s="9"/>
      <c r="F401" s="9"/>
      <c r="G401" s="9"/>
      <c r="H401" s="9"/>
      <c r="I401" s="9"/>
      <c r="J401" s="9"/>
      <c r="K401" s="9"/>
    </row>
    <row r="402" spans="2:11">
      <c r="B402" s="9"/>
      <c r="C402" s="9"/>
      <c r="D402" s="9"/>
      <c r="E402" s="9"/>
      <c r="F402" s="9"/>
      <c r="G402" s="9"/>
      <c r="H402" s="9"/>
      <c r="I402" s="9"/>
      <c r="J402" s="9"/>
      <c r="K402" s="9"/>
    </row>
    <row r="403" spans="2:11">
      <c r="B403" s="9"/>
      <c r="C403" s="9"/>
      <c r="D403" s="9"/>
      <c r="E403" s="9"/>
      <c r="F403" s="9"/>
      <c r="G403" s="9"/>
      <c r="H403" s="9"/>
      <c r="I403" s="9"/>
      <c r="J403" s="9"/>
      <c r="K403" s="9"/>
    </row>
    <row r="404" spans="2:11">
      <c r="B404" s="9"/>
      <c r="C404" s="9"/>
      <c r="D404" s="9"/>
      <c r="E404" s="9"/>
      <c r="F404" s="9"/>
      <c r="G404" s="9"/>
      <c r="H404" s="9"/>
      <c r="I404" s="9"/>
      <c r="J404" s="9"/>
      <c r="K404" s="9"/>
    </row>
    <row r="405" spans="2:11">
      <c r="B405" s="9"/>
      <c r="C405" s="9"/>
      <c r="D405" s="9"/>
      <c r="E405" s="9"/>
      <c r="F405" s="9"/>
      <c r="G405" s="9"/>
      <c r="H405" s="9"/>
      <c r="I405" s="9"/>
      <c r="J405" s="9"/>
      <c r="K405" s="9"/>
    </row>
    <row r="406" spans="2:11">
      <c r="B406" s="9"/>
      <c r="C406" s="9"/>
      <c r="D406" s="9"/>
      <c r="E406" s="9"/>
      <c r="F406" s="9"/>
      <c r="G406" s="9"/>
      <c r="H406" s="9"/>
      <c r="I406" s="9"/>
      <c r="J406" s="9"/>
      <c r="K406" s="9"/>
    </row>
    <row r="407" spans="2:11">
      <c r="B407" s="9"/>
      <c r="C407" s="9"/>
      <c r="D407" s="9"/>
      <c r="E407" s="9"/>
      <c r="F407" s="9"/>
      <c r="G407" s="9"/>
      <c r="H407" s="9"/>
      <c r="I407" s="9"/>
      <c r="J407" s="9"/>
      <c r="K407" s="9"/>
    </row>
    <row r="408" spans="2:11">
      <c r="B408" s="9"/>
      <c r="C408" s="9"/>
      <c r="D408" s="9"/>
      <c r="E408" s="9"/>
      <c r="F408" s="9"/>
      <c r="G408" s="9"/>
      <c r="H408" s="9"/>
      <c r="I408" s="9"/>
      <c r="J408" s="9"/>
      <c r="K408" s="9"/>
    </row>
    <row r="409" spans="2:11">
      <c r="B409" s="9"/>
      <c r="C409" s="9"/>
      <c r="D409" s="9"/>
      <c r="E409" s="9"/>
      <c r="F409" s="9"/>
      <c r="G409" s="9"/>
      <c r="H409" s="9"/>
      <c r="I409" s="9"/>
      <c r="J409" s="9"/>
      <c r="K409" s="9"/>
    </row>
    <row r="410" spans="2:11">
      <c r="B410" s="9"/>
      <c r="C410" s="9"/>
      <c r="D410" s="9"/>
      <c r="E410" s="9"/>
      <c r="F410" s="9"/>
      <c r="G410" s="9"/>
      <c r="H410" s="9"/>
      <c r="I410" s="9"/>
      <c r="J410" s="9"/>
      <c r="K410" s="9"/>
    </row>
  </sheetData>
  <mergeCells count="8">
    <mergeCell ref="B5:D5"/>
    <mergeCell ref="AY87:BD87"/>
    <mergeCell ref="N87:Q87"/>
    <mergeCell ref="S87:X87"/>
    <mergeCell ref="AB87:AG87"/>
    <mergeCell ref="AL87:AP87"/>
    <mergeCell ref="AR87:AW87"/>
    <mergeCell ref="K43:P4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O71"/>
  <sheetViews>
    <sheetView showGridLines="0" zoomScale="90" zoomScaleNormal="90" workbookViewId="0">
      <pane xSplit="4" ySplit="9" topLeftCell="E31"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65.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5" width="15.7109375" style="2" customWidth="1"/>
    <col min="16" max="16" width="2.7109375" style="2" customWidth="1"/>
    <col min="17" max="31" width="13.7109375" style="2" customWidth="1"/>
    <col min="32" max="16384" width="9.140625" style="2"/>
  </cols>
  <sheetData>
    <row r="2" spans="2:15" s="19" customFormat="1" ht="18">
      <c r="B2" s="19" t="s">
        <v>495</v>
      </c>
    </row>
    <row r="4" spans="2:15">
      <c r="B4" s="26" t="s">
        <v>469</v>
      </c>
      <c r="C4" s="1"/>
    </row>
    <row r="5" spans="2:15">
      <c r="B5" s="243" t="s">
        <v>496</v>
      </c>
      <c r="C5" s="243"/>
      <c r="D5" s="243"/>
      <c r="F5" s="20"/>
    </row>
    <row r="6" spans="2:15">
      <c r="B6" s="23"/>
      <c r="C6" s="23"/>
      <c r="F6" s="20"/>
    </row>
    <row r="8" spans="2:15" s="8" customFormat="1">
      <c r="B8" s="8" t="s">
        <v>108</v>
      </c>
      <c r="D8" s="8" t="s">
        <v>109</v>
      </c>
      <c r="F8" s="8" t="s">
        <v>146</v>
      </c>
      <c r="H8" s="8" t="s">
        <v>147</v>
      </c>
      <c r="J8" s="152" t="s">
        <v>375</v>
      </c>
      <c r="K8" s="152" t="s">
        <v>376</v>
      </c>
      <c r="L8" s="152" t="s">
        <v>377</v>
      </c>
      <c r="M8" s="152" t="s">
        <v>317</v>
      </c>
      <c r="N8" s="152" t="s">
        <v>299</v>
      </c>
      <c r="O8" s="152" t="s">
        <v>378</v>
      </c>
    </row>
    <row r="11" spans="2:15" s="8" customFormat="1">
      <c r="B11" s="8" t="s">
        <v>110</v>
      </c>
    </row>
    <row r="13" spans="2:15">
      <c r="B13" s="1" t="s">
        <v>187</v>
      </c>
    </row>
    <row r="14" spans="2:15">
      <c r="B14" s="2" t="s">
        <v>497</v>
      </c>
      <c r="F14" s="63">
        <f>'2. Parameters'!Q82</f>
        <v>1.0160279999999999</v>
      </c>
    </row>
    <row r="16" spans="2:15">
      <c r="B16" s="1" t="s">
        <v>210</v>
      </c>
    </row>
    <row r="17" spans="2:15">
      <c r="B17" s="2" t="s">
        <v>498</v>
      </c>
      <c r="F17" s="63">
        <f>'2. Parameters'!Q99</f>
        <v>0.99800100000000003</v>
      </c>
    </row>
    <row r="19" spans="2:15">
      <c r="B19" s="26" t="s">
        <v>230</v>
      </c>
    </row>
    <row r="20" spans="2:15">
      <c r="B20" s="2" t="s">
        <v>473</v>
      </c>
      <c r="F20" s="63">
        <f>'2. Parameters'!S130</f>
        <v>1.0816000000000001</v>
      </c>
    </row>
    <row r="21" spans="2:15">
      <c r="B21" s="2" t="s">
        <v>474</v>
      </c>
      <c r="F21" s="63">
        <f>'2. Parameters'!S131</f>
        <v>1.04</v>
      </c>
    </row>
    <row r="22" spans="2:15">
      <c r="F22" s="224"/>
    </row>
    <row r="23" spans="2:15">
      <c r="B23" s="1" t="s">
        <v>675</v>
      </c>
      <c r="F23" s="224"/>
    </row>
    <row r="24" spans="2:15">
      <c r="B24" s="2" t="s">
        <v>676</v>
      </c>
      <c r="D24" s="2" t="s">
        <v>153</v>
      </c>
      <c r="F24" s="145">
        <f>'2. Parameters'!F57</f>
        <v>0.5</v>
      </c>
    </row>
    <row r="25" spans="2:15">
      <c r="B25" s="2" t="s">
        <v>701</v>
      </c>
      <c r="D25" s="2" t="s">
        <v>153</v>
      </c>
      <c r="F25" s="145">
        <f>'2. Parameters'!F58</f>
        <v>0.5</v>
      </c>
    </row>
    <row r="26" spans="2:15">
      <c r="B26" s="2" t="s">
        <v>677</v>
      </c>
      <c r="D26" s="2" t="s">
        <v>153</v>
      </c>
      <c r="F26" s="145">
        <f>'2. Parameters'!F59</f>
        <v>0.5</v>
      </c>
    </row>
    <row r="27" spans="2:15">
      <c r="B27" s="2" t="s">
        <v>702</v>
      </c>
      <c r="D27" s="2" t="s">
        <v>153</v>
      </c>
      <c r="F27" s="145">
        <f>'2. Parameters'!F60</f>
        <v>0.5</v>
      </c>
    </row>
    <row r="29" spans="2:15" s="8" customFormat="1">
      <c r="B29" s="8" t="s">
        <v>379</v>
      </c>
    </row>
    <row r="31" spans="2:15">
      <c r="B31" s="54" t="s">
        <v>380</v>
      </c>
      <c r="D31" s="2" t="s">
        <v>381</v>
      </c>
      <c r="H31" s="87">
        <f>SUM(J31:N31)</f>
        <v>886003682.72779119</v>
      </c>
      <c r="J31" s="80">
        <f>'4. Input nacalculaties 18-20'!H13</f>
        <v>706652379.71164095</v>
      </c>
      <c r="K31" s="80">
        <f>'4. Input nacalculaties 18-20'!I13</f>
        <v>27094424.612804133</v>
      </c>
      <c r="L31" s="80">
        <f>'4. Input nacalculaties 18-20'!J13</f>
        <v>44205565.873721272</v>
      </c>
      <c r="M31" s="80">
        <f>'4. Input nacalculaties 18-20'!K13</f>
        <v>615548.04511979455</v>
      </c>
      <c r="N31" s="80">
        <f>'4. Input nacalculaties 18-20'!L13</f>
        <v>107435764.48450509</v>
      </c>
      <c r="O31" s="13"/>
    </row>
    <row r="32" spans="2:15">
      <c r="B32" s="2" t="s">
        <v>383</v>
      </c>
      <c r="D32" s="2" t="s">
        <v>381</v>
      </c>
      <c r="H32" s="87">
        <f t="shared" ref="H32:H35" si="0">SUM(J32:N32)</f>
        <v>901329231.72704756</v>
      </c>
      <c r="J32" s="80">
        <f>'4. Input nacalculaties 18-20'!H14</f>
        <v>717841883.28704762</v>
      </c>
      <c r="K32" s="80">
        <f>'4. Input nacalculaties 18-20'!I14</f>
        <v>29773444.43</v>
      </c>
      <c r="L32" s="80">
        <f>'4. Input nacalculaties 18-20'!J14</f>
        <v>43033404.330000006</v>
      </c>
      <c r="M32" s="80">
        <f>'4. Input nacalculaties 18-20'!K14</f>
        <v>793148.78</v>
      </c>
      <c r="N32" s="80">
        <f>'4. Input nacalculaties 18-20'!L14</f>
        <v>109887350.89999999</v>
      </c>
      <c r="O32" s="13"/>
    </row>
    <row r="33" spans="2:15">
      <c r="B33" s="2" t="s">
        <v>499</v>
      </c>
      <c r="D33" s="2" t="s">
        <v>381</v>
      </c>
      <c r="H33" s="87">
        <f t="shared" si="0"/>
        <v>-15325548.99925638</v>
      </c>
      <c r="J33" s="81">
        <f>J31-J32</f>
        <v>-11189503.575406671</v>
      </c>
      <c r="K33" s="81">
        <f t="shared" ref="K33:N33" si="1">K31-K32</f>
        <v>-2679019.8171958663</v>
      </c>
      <c r="L33" s="81">
        <f t="shared" si="1"/>
        <v>1172161.5437212661</v>
      </c>
      <c r="M33" s="81">
        <f t="shared" si="1"/>
        <v>-177600.73488020548</v>
      </c>
      <c r="N33" s="81">
        <f t="shared" si="1"/>
        <v>-2451586.4154949039</v>
      </c>
      <c r="O33" s="13"/>
    </row>
    <row r="34" spans="2:15">
      <c r="B34" s="2" t="s">
        <v>500</v>
      </c>
      <c r="D34" s="2" t="s">
        <v>381</v>
      </c>
      <c r="H34" s="87">
        <f t="shared" si="0"/>
        <v>-15325548.99925638</v>
      </c>
      <c r="J34" s="80">
        <f>J33</f>
        <v>-11189503.575406671</v>
      </c>
      <c r="K34" s="80">
        <f t="shared" ref="K34:N34" si="2">K33</f>
        <v>-2679019.8171958663</v>
      </c>
      <c r="L34" s="80">
        <f t="shared" si="2"/>
        <v>1172161.5437212661</v>
      </c>
      <c r="M34" s="80">
        <f t="shared" si="2"/>
        <v>-177600.73488020548</v>
      </c>
      <c r="N34" s="80">
        <f t="shared" si="2"/>
        <v>-2451586.4154949039</v>
      </c>
      <c r="O34" s="13"/>
    </row>
    <row r="35" spans="2:15">
      <c r="B35" s="2" t="s">
        <v>501</v>
      </c>
      <c r="D35" s="2" t="s">
        <v>502</v>
      </c>
      <c r="H35" s="87">
        <f t="shared" si="0"/>
        <v>-16576113.797595704</v>
      </c>
      <c r="J35" s="94">
        <f>J34*$F$20</f>
        <v>-12102567.067159856</v>
      </c>
      <c r="K35" s="94">
        <f t="shared" ref="K35:N35" si="3">K34*$F$20</f>
        <v>-2897627.8342790492</v>
      </c>
      <c r="L35" s="94">
        <f t="shared" si="3"/>
        <v>1267809.9256889215</v>
      </c>
      <c r="M35" s="94">
        <f t="shared" si="3"/>
        <v>-192092.95484643028</v>
      </c>
      <c r="N35" s="94">
        <f t="shared" si="3"/>
        <v>-2651635.8669992886</v>
      </c>
      <c r="O35" s="13"/>
    </row>
    <row r="37" spans="2:15" s="8" customFormat="1">
      <c r="B37" s="8" t="s">
        <v>384</v>
      </c>
    </row>
    <row r="39" spans="2:15">
      <c r="B39" s="2" t="s">
        <v>673</v>
      </c>
      <c r="D39" s="2" t="s">
        <v>381</v>
      </c>
      <c r="H39" s="87">
        <f>SUM(J39:N39)</f>
        <v>5769112.25</v>
      </c>
      <c r="J39" s="95">
        <f>'4. Input nacalculaties 18-20'!H18</f>
        <v>5769112.25</v>
      </c>
      <c r="K39" s="13"/>
      <c r="L39" s="13"/>
      <c r="M39" s="13"/>
      <c r="N39" s="13"/>
      <c r="O39" s="13"/>
    </row>
    <row r="40" spans="2:15">
      <c r="B40" s="2" t="s">
        <v>503</v>
      </c>
      <c r="D40" s="2" t="s">
        <v>381</v>
      </c>
      <c r="H40" s="87">
        <f>SUM(J40:N40)</f>
        <v>2884556.125</v>
      </c>
      <c r="J40" s="87">
        <f>J39/2</f>
        <v>2884556.125</v>
      </c>
      <c r="K40" s="13"/>
      <c r="L40" s="13"/>
      <c r="M40" s="13"/>
      <c r="N40" s="13"/>
      <c r="O40" s="13"/>
    </row>
    <row r="41" spans="2:15">
      <c r="B41" s="2" t="s">
        <v>500</v>
      </c>
      <c r="D41" s="2" t="s">
        <v>381</v>
      </c>
      <c r="H41" s="87">
        <f>SUM(J41:N41)</f>
        <v>-2884556.125</v>
      </c>
      <c r="J41" s="97">
        <f>-J40</f>
        <v>-2884556.125</v>
      </c>
      <c r="K41" s="13"/>
      <c r="L41" s="13"/>
      <c r="M41" s="13"/>
      <c r="N41" s="13"/>
      <c r="O41" s="13"/>
    </row>
    <row r="42" spans="2:15">
      <c r="B42" s="2" t="s">
        <v>501</v>
      </c>
      <c r="D42" s="2" t="s">
        <v>391</v>
      </c>
      <c r="H42" s="87">
        <f>SUM(J42:N42)</f>
        <v>-3119935.9048000001</v>
      </c>
      <c r="J42" s="94">
        <f>J41*F20</f>
        <v>-3119935.9048000001</v>
      </c>
      <c r="K42" s="13"/>
      <c r="L42" s="13"/>
      <c r="M42" s="13"/>
      <c r="N42" s="13"/>
      <c r="O42" s="13"/>
    </row>
    <row r="44" spans="2:15" s="8" customFormat="1">
      <c r="B44" s="8" t="s">
        <v>386</v>
      </c>
    </row>
    <row r="46" spans="2:15">
      <c r="B46" s="2" t="s">
        <v>387</v>
      </c>
      <c r="D46" s="2" t="s">
        <v>385</v>
      </c>
      <c r="H46" s="87">
        <f t="shared" ref="H46:H53" si="4">SUM(J46:N46)</f>
        <v>0</v>
      </c>
      <c r="J46" s="80">
        <f>'4. Input nacalculaties 18-20'!H22</f>
        <v>0</v>
      </c>
      <c r="K46" s="13"/>
      <c r="L46" s="13"/>
      <c r="M46" s="13"/>
      <c r="N46" s="13"/>
      <c r="O46" s="13"/>
    </row>
    <row r="47" spans="2:15">
      <c r="B47" s="2" t="s">
        <v>504</v>
      </c>
      <c r="D47" s="2" t="s">
        <v>391</v>
      </c>
      <c r="H47" s="87">
        <f t="shared" si="4"/>
        <v>0</v>
      </c>
      <c r="J47" s="81">
        <f>J46*F21</f>
        <v>0</v>
      </c>
      <c r="K47" s="13"/>
      <c r="L47" s="13"/>
      <c r="M47" s="13"/>
      <c r="N47" s="13"/>
      <c r="O47" s="13"/>
    </row>
    <row r="48" spans="2:15">
      <c r="B48" s="2" t="s">
        <v>389</v>
      </c>
      <c r="D48" s="2" t="s">
        <v>381</v>
      </c>
      <c r="H48" s="87">
        <f t="shared" si="4"/>
        <v>1272534.6399999999</v>
      </c>
      <c r="J48" s="80">
        <f>'4. Input nacalculaties 18-20'!H23</f>
        <v>1272534.6399999999</v>
      </c>
      <c r="K48" s="13"/>
      <c r="L48" s="13"/>
      <c r="M48" s="13"/>
      <c r="N48" s="13"/>
      <c r="O48" s="13"/>
    </row>
    <row r="49" spans="2:15">
      <c r="B49" s="2" t="s">
        <v>505</v>
      </c>
      <c r="D49" s="2" t="s">
        <v>391</v>
      </c>
      <c r="H49" s="87">
        <f t="shared" si="4"/>
        <v>1376373.4666240001</v>
      </c>
      <c r="J49" s="81">
        <f>J48*F20</f>
        <v>1376373.4666240001</v>
      </c>
      <c r="K49" s="13"/>
      <c r="L49" s="13"/>
      <c r="M49" s="13"/>
      <c r="N49" s="13"/>
      <c r="O49" s="13"/>
    </row>
    <row r="50" spans="2:15">
      <c r="B50" s="2" t="s">
        <v>390</v>
      </c>
      <c r="D50" s="2" t="s">
        <v>391</v>
      </c>
      <c r="H50" s="87">
        <f t="shared" si="4"/>
        <v>1376373.4666240001</v>
      </c>
      <c r="J50" s="81">
        <f>J47+J49</f>
        <v>1376373.4666240001</v>
      </c>
      <c r="K50" s="13"/>
      <c r="L50" s="13"/>
      <c r="M50" s="13"/>
      <c r="N50" s="13"/>
      <c r="O50" s="13"/>
    </row>
    <row r="51" spans="2:15">
      <c r="B51" s="2" t="s">
        <v>392</v>
      </c>
      <c r="D51" s="2" t="s">
        <v>391</v>
      </c>
      <c r="H51" s="87">
        <f t="shared" si="4"/>
        <v>0</v>
      </c>
      <c r="J51" s="80">
        <f>'4. Input nacalculaties 18-20'!H25</f>
        <v>0</v>
      </c>
      <c r="K51" s="13"/>
      <c r="L51" s="13"/>
      <c r="M51" s="13"/>
      <c r="N51" s="13"/>
      <c r="O51" s="13"/>
    </row>
    <row r="52" spans="2:15">
      <c r="B52" s="2" t="s">
        <v>393</v>
      </c>
      <c r="D52" s="2" t="s">
        <v>391</v>
      </c>
      <c r="H52" s="87">
        <f t="shared" si="4"/>
        <v>-1376373.4666240001</v>
      </c>
      <c r="J52" s="94">
        <f>'4. Input nacalculaties 18-20'!H26</f>
        <v>-1376373.4666240001</v>
      </c>
      <c r="K52" s="13"/>
      <c r="L52" s="13"/>
      <c r="M52" s="13"/>
      <c r="N52" s="13"/>
      <c r="O52" s="13"/>
    </row>
    <row r="53" spans="2:15">
      <c r="B53" s="2" t="s">
        <v>506</v>
      </c>
      <c r="D53" s="2" t="s">
        <v>391</v>
      </c>
      <c r="H53" s="87">
        <f t="shared" si="4"/>
        <v>0</v>
      </c>
      <c r="J53" s="81">
        <f>J47+J49+SUM(J51:J52)</f>
        <v>0</v>
      </c>
      <c r="K53" s="13"/>
      <c r="L53" s="13"/>
      <c r="M53" s="13"/>
      <c r="N53" s="13"/>
      <c r="O53" s="13"/>
    </row>
    <row r="55" spans="2:15" s="8" customFormat="1">
      <c r="B55" s="8" t="s">
        <v>394</v>
      </c>
    </row>
    <row r="57" spans="2:15">
      <c r="B57" s="2" t="s">
        <v>395</v>
      </c>
      <c r="D57" s="2" t="s">
        <v>161</v>
      </c>
      <c r="H57" s="87">
        <f t="shared" ref="H57:H64" si="5">SUM(J57:N57)</f>
        <v>39281926.451039992</v>
      </c>
      <c r="J57" s="13"/>
      <c r="K57" s="13"/>
      <c r="L57" s="13"/>
      <c r="M57" s="13"/>
      <c r="N57" s="80">
        <f>'4. Input nacalculaties 18-20'!L30</f>
        <v>39281926.451039992</v>
      </c>
      <c r="O57" s="13"/>
    </row>
    <row r="58" spans="2:15">
      <c r="B58" s="2" t="s">
        <v>507</v>
      </c>
      <c r="D58" s="2" t="s">
        <v>381</v>
      </c>
      <c r="H58" s="87">
        <f t="shared" si="5"/>
        <v>39831754.005398035</v>
      </c>
      <c r="J58" s="13"/>
      <c r="K58" s="13"/>
      <c r="L58" s="13"/>
      <c r="M58" s="13"/>
      <c r="N58" s="81">
        <f>N57*F14*F17</f>
        <v>39831754.005398035</v>
      </c>
      <c r="O58" s="13"/>
    </row>
    <row r="59" spans="2:15">
      <c r="B59" s="2" t="s">
        <v>397</v>
      </c>
      <c r="D59" s="2" t="s">
        <v>381</v>
      </c>
      <c r="H59" s="87">
        <f t="shared" si="5"/>
        <v>58525786.829999998</v>
      </c>
      <c r="J59" s="13"/>
      <c r="K59" s="13"/>
      <c r="L59" s="13"/>
      <c r="M59" s="13"/>
      <c r="N59" s="80">
        <f>'4. Input nacalculaties 18-20'!L31</f>
        <v>58525786.829999998</v>
      </c>
      <c r="O59" s="13"/>
    </row>
    <row r="60" spans="2:15">
      <c r="B60" s="2" t="s">
        <v>508</v>
      </c>
      <c r="D60" s="2" t="s">
        <v>381</v>
      </c>
      <c r="H60" s="87">
        <f t="shared" si="5"/>
        <v>58525786.829999998</v>
      </c>
      <c r="J60" s="13"/>
      <c r="K60" s="13"/>
      <c r="L60" s="13"/>
      <c r="M60" s="13"/>
      <c r="N60" s="168">
        <f>N59</f>
        <v>58525786.829999998</v>
      </c>
      <c r="O60" s="13"/>
    </row>
    <row r="61" spans="2:15">
      <c r="B61" s="2" t="s">
        <v>509</v>
      </c>
      <c r="D61" s="2" t="s">
        <v>381</v>
      </c>
      <c r="H61" s="87">
        <f t="shared" si="5"/>
        <v>18694032.824601963</v>
      </c>
      <c r="J61" s="13"/>
      <c r="K61" s="13"/>
      <c r="L61" s="13"/>
      <c r="M61" s="13"/>
      <c r="N61" s="81">
        <f>N60-N58</f>
        <v>18694032.824601963</v>
      </c>
      <c r="O61" s="13"/>
    </row>
    <row r="62" spans="2:15">
      <c r="B62" s="2" t="s">
        <v>678</v>
      </c>
      <c r="D62" s="2" t="s">
        <v>381</v>
      </c>
      <c r="H62" s="87">
        <f t="shared" si="5"/>
        <v>9347016.4123009816</v>
      </c>
      <c r="J62" s="13"/>
      <c r="K62" s="13"/>
      <c r="L62" s="13"/>
      <c r="M62" s="13"/>
      <c r="N62" s="81">
        <f>N61*F24</f>
        <v>9347016.4123009816</v>
      </c>
      <c r="O62" s="13"/>
    </row>
    <row r="63" spans="2:15">
      <c r="B63" s="2" t="s">
        <v>703</v>
      </c>
      <c r="D63" s="2" t="s">
        <v>381</v>
      </c>
      <c r="H63" s="87">
        <f t="shared" si="5"/>
        <v>9347016.4123009816</v>
      </c>
      <c r="J63" s="13"/>
      <c r="K63" s="13"/>
      <c r="L63" s="13"/>
      <c r="M63" s="13"/>
      <c r="N63" s="81">
        <f>N61*F25</f>
        <v>9347016.4123009816</v>
      </c>
      <c r="O63" s="13"/>
    </row>
    <row r="64" spans="2:15">
      <c r="B64" s="2" t="s">
        <v>679</v>
      </c>
      <c r="D64" s="2" t="s">
        <v>391</v>
      </c>
      <c r="H64" s="87">
        <f t="shared" si="5"/>
        <v>10109732.951544743</v>
      </c>
      <c r="J64" s="13"/>
      <c r="K64" s="13"/>
      <c r="L64" s="13"/>
      <c r="M64" s="13"/>
      <c r="N64" s="94">
        <f>N62*F20</f>
        <v>10109732.951544743</v>
      </c>
      <c r="O64" s="13"/>
    </row>
    <row r="66" spans="2:15" s="8" customFormat="1">
      <c r="B66" s="8" t="s">
        <v>398</v>
      </c>
    </row>
    <row r="68" spans="2:15">
      <c r="B68" s="2" t="s">
        <v>399</v>
      </c>
      <c r="D68" s="2" t="s">
        <v>381</v>
      </c>
      <c r="H68" s="87">
        <f>SUM(J68:N68)</f>
        <v>-11375898.770000001</v>
      </c>
      <c r="J68" s="97">
        <f>'4. Input nacalculaties 18-20'!H35</f>
        <v>-11375898.770000001</v>
      </c>
      <c r="K68" s="13"/>
      <c r="L68" s="13"/>
      <c r="M68" s="13"/>
      <c r="N68" s="13"/>
      <c r="O68" s="13"/>
    </row>
    <row r="69" spans="2:15">
      <c r="B69" s="2" t="s">
        <v>678</v>
      </c>
      <c r="D69" s="2" t="s">
        <v>381</v>
      </c>
      <c r="H69" s="87">
        <f>SUM(J69:N69)</f>
        <v>5687949.3850000007</v>
      </c>
      <c r="J69" s="87">
        <f>F26*-J68</f>
        <v>5687949.3850000007</v>
      </c>
      <c r="K69" s="13"/>
      <c r="L69" s="13"/>
      <c r="M69" s="13"/>
      <c r="N69" s="13"/>
      <c r="O69" s="13"/>
    </row>
    <row r="70" spans="2:15">
      <c r="B70" s="2" t="s">
        <v>703</v>
      </c>
      <c r="D70" s="2" t="s">
        <v>381</v>
      </c>
      <c r="H70" s="87">
        <f>SUM(J70:N70)</f>
        <v>5687949.3850000007</v>
      </c>
      <c r="J70" s="87">
        <f>F27*-J68</f>
        <v>5687949.3850000007</v>
      </c>
      <c r="K70" s="13"/>
      <c r="L70" s="13"/>
      <c r="M70" s="13"/>
      <c r="N70" s="13"/>
      <c r="O70" s="13"/>
    </row>
    <row r="71" spans="2:15">
      <c r="B71" s="2" t="s">
        <v>679</v>
      </c>
      <c r="D71" s="2" t="s">
        <v>391</v>
      </c>
      <c r="H71" s="87">
        <f>SUM(J71:N71)</f>
        <v>6152086.0548160011</v>
      </c>
      <c r="J71" s="94">
        <f>J69*F20</f>
        <v>6152086.0548160011</v>
      </c>
      <c r="K71" s="13"/>
      <c r="L71" s="13"/>
      <c r="M71" s="13"/>
      <c r="N71" s="13"/>
      <c r="O71" s="13"/>
    </row>
  </sheetData>
  <mergeCells count="1">
    <mergeCell ref="B5:D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AI301"/>
  <sheetViews>
    <sheetView showGridLines="0" zoomScale="90" zoomScaleNormal="90" workbookViewId="0"/>
  </sheetViews>
  <sheetFormatPr defaultColWidth="13.7109375" defaultRowHeight="12.75"/>
  <cols>
    <col min="1" max="1" width="2.7109375" style="2" customWidth="1"/>
    <col min="2" max="2" width="45.7109375" style="2" customWidth="1"/>
    <col min="3" max="3" width="2.7109375" style="2" customWidth="1"/>
    <col min="4" max="4" width="15.7109375" style="2" customWidth="1"/>
    <col min="5" max="5" width="2.7109375" style="2" customWidth="1"/>
    <col min="6" max="6" width="15.7109375" style="2" customWidth="1"/>
    <col min="7" max="7" width="2.7109375" style="2" customWidth="1"/>
    <col min="8" max="22" width="15.7109375" style="2" customWidth="1"/>
    <col min="23" max="23" width="2.7109375" style="2" customWidth="1"/>
    <col min="24" max="29" width="15.7109375" style="2" customWidth="1"/>
    <col min="30" max="30" width="2.7109375" style="2" customWidth="1"/>
    <col min="31" max="36" width="15.7109375" style="2" customWidth="1"/>
    <col min="37" max="16384" width="13.7109375" style="2"/>
  </cols>
  <sheetData>
    <row r="2" spans="2:6" s="19" customFormat="1" ht="18">
      <c r="B2" s="19" t="s">
        <v>510</v>
      </c>
    </row>
    <row r="4" spans="2:6">
      <c r="B4" s="26" t="s">
        <v>469</v>
      </c>
    </row>
    <row r="5" spans="2:6">
      <c r="B5" s="243" t="s">
        <v>511</v>
      </c>
      <c r="C5" s="243"/>
      <c r="D5" s="243"/>
      <c r="E5" s="243"/>
      <c r="F5" s="243"/>
    </row>
    <row r="6" spans="2:6">
      <c r="B6" s="23"/>
      <c r="F6" s="20"/>
    </row>
    <row r="8" spans="2:6" s="8" customFormat="1">
      <c r="B8" s="8" t="s">
        <v>110</v>
      </c>
      <c r="D8" s="8" t="s">
        <v>109</v>
      </c>
      <c r="F8" s="8" t="s">
        <v>146</v>
      </c>
    </row>
    <row r="10" spans="2:6">
      <c r="B10" s="26" t="s">
        <v>166</v>
      </c>
    </row>
    <row r="11" spans="2:6">
      <c r="B11" s="48" t="s">
        <v>169</v>
      </c>
      <c r="D11" s="2" t="s">
        <v>153</v>
      </c>
      <c r="F11" s="62">
        <f>'2. Parameters'!F32</f>
        <v>4.1000000000000002E-2</v>
      </c>
    </row>
    <row r="12" spans="2:6">
      <c r="B12" s="48" t="s">
        <v>171</v>
      </c>
      <c r="D12" s="2" t="s">
        <v>153</v>
      </c>
      <c r="F12" s="62">
        <f>'2. Parameters'!F33</f>
        <v>3.7999999999999999E-2</v>
      </c>
    </row>
    <row r="13" spans="2:6">
      <c r="B13" s="48" t="s">
        <v>172</v>
      </c>
      <c r="D13" s="2" t="s">
        <v>153</v>
      </c>
      <c r="F13" s="62">
        <f>'2. Parameters'!F34</f>
        <v>3.5000000000000003E-2</v>
      </c>
    </row>
    <row r="14" spans="2:6">
      <c r="B14" s="48" t="s">
        <v>173</v>
      </c>
      <c r="D14" s="2" t="s">
        <v>153</v>
      </c>
      <c r="F14" s="121">
        <f>'2. Parameters'!F35</f>
        <v>3.2000000000000001E-2</v>
      </c>
    </row>
    <row r="15" spans="2:6">
      <c r="B15" s="48" t="s">
        <v>174</v>
      </c>
      <c r="D15" s="2" t="s">
        <v>153</v>
      </c>
      <c r="F15" s="121">
        <f>'2. Parameters'!F36</f>
        <v>2.8000000000000001E-2</v>
      </c>
    </row>
    <row r="17" spans="2:18">
      <c r="B17" s="26" t="s">
        <v>184</v>
      </c>
    </row>
    <row r="18" spans="2:18">
      <c r="B18" s="48" t="s">
        <v>181</v>
      </c>
      <c r="D18" s="2" t="s">
        <v>153</v>
      </c>
      <c r="F18" s="62">
        <f>'2. Parameters'!F47</f>
        <v>0.91500000000000004</v>
      </c>
    </row>
    <row r="19" spans="2:18">
      <c r="B19" s="48" t="s">
        <v>182</v>
      </c>
      <c r="D19" s="2" t="s">
        <v>153</v>
      </c>
      <c r="F19" s="62">
        <f>'2. Parameters'!F48</f>
        <v>3.5000000000000003E-2</v>
      </c>
    </row>
    <row r="21" spans="2:18" s="8" customFormat="1">
      <c r="B21" s="8" t="s">
        <v>110</v>
      </c>
      <c r="D21" s="8" t="s">
        <v>109</v>
      </c>
      <c r="F21" s="8" t="s">
        <v>146</v>
      </c>
      <c r="H21" s="84">
        <v>2011</v>
      </c>
      <c r="I21" s="84">
        <v>2012</v>
      </c>
      <c r="J21" s="84">
        <v>2013</v>
      </c>
      <c r="K21" s="84">
        <v>2014</v>
      </c>
      <c r="L21" s="84">
        <v>2015</v>
      </c>
      <c r="M21" s="84">
        <v>2016</v>
      </c>
      <c r="N21" s="84">
        <v>2017</v>
      </c>
      <c r="O21" s="84">
        <v>2018</v>
      </c>
      <c r="P21" s="84">
        <v>2019</v>
      </c>
      <c r="Q21" s="84">
        <v>2020</v>
      </c>
      <c r="R21" s="84">
        <v>2021</v>
      </c>
    </row>
    <row r="23" spans="2:18">
      <c r="B23" s="1" t="s">
        <v>187</v>
      </c>
    </row>
    <row r="24" spans="2:18">
      <c r="B24" s="2" t="s">
        <v>199</v>
      </c>
      <c r="F24" s="9"/>
      <c r="H24" s="2">
        <v>1</v>
      </c>
      <c r="I24" s="63">
        <f>'2. Parameters'!K77</f>
        <v>1.026</v>
      </c>
      <c r="J24" s="63">
        <f>'2. Parameters'!L77</f>
        <v>1.049598</v>
      </c>
      <c r="K24" s="63">
        <f>'2. Parameters'!M77</f>
        <v>1.0789867440000001</v>
      </c>
      <c r="L24" s="63">
        <f>'2. Parameters'!N77</f>
        <v>1.08977661144</v>
      </c>
      <c r="M24" s="63">
        <f>'2. Parameters'!O77</f>
        <v>1.0984948243315202</v>
      </c>
      <c r="N24" s="63">
        <f>'2. Parameters'!P77</f>
        <v>1.1006918139801829</v>
      </c>
      <c r="O24" s="63">
        <f>'2. Parameters'!Q77</f>
        <v>1.1161014993759053</v>
      </c>
      <c r="P24" s="63">
        <f>'2. Parameters'!R77</f>
        <v>1.1294947173684164</v>
      </c>
      <c r="Q24" s="63">
        <f>'2. Parameters'!S77</f>
        <v>1.1588615800199951</v>
      </c>
      <c r="R24" s="55">
        <f>'2. Parameters'!T77</f>
        <v>1.1820388116203953</v>
      </c>
    </row>
    <row r="25" spans="2:18">
      <c r="B25" s="2" t="s">
        <v>200</v>
      </c>
      <c r="F25" s="63">
        <f>'2. Parameters'!F78</f>
        <v>1.026</v>
      </c>
      <c r="H25" s="13"/>
      <c r="I25" s="2">
        <v>1</v>
      </c>
      <c r="J25" s="63">
        <f>'2. Parameters'!L78</f>
        <v>1.0229999999999999</v>
      </c>
      <c r="K25" s="63">
        <f>'2. Parameters'!M78</f>
        <v>1.051644</v>
      </c>
      <c r="L25" s="63">
        <f>'2. Parameters'!N78</f>
        <v>1.06216044</v>
      </c>
      <c r="M25" s="63">
        <f>'2. Parameters'!O78</f>
        <v>1.0706577235200001</v>
      </c>
      <c r="N25" s="63">
        <f>'2. Parameters'!P78</f>
        <v>1.0727990389670399</v>
      </c>
      <c r="O25" s="63">
        <f>'2. Parameters'!Q78</f>
        <v>1.0878182255125783</v>
      </c>
      <c r="P25" s="63">
        <f>'2. Parameters'!R78</f>
        <v>1.1008720442187294</v>
      </c>
      <c r="Q25" s="63">
        <f>'2. Parameters'!S78</f>
        <v>1.1294947173684162</v>
      </c>
      <c r="R25" s="55">
        <f>'2. Parameters'!T78</f>
        <v>1.1520846117157848</v>
      </c>
    </row>
    <row r="26" spans="2:18">
      <c r="B26" s="2" t="s">
        <v>201</v>
      </c>
      <c r="F26" s="63">
        <f>'2. Parameters'!F79</f>
        <v>1.0229999999999999</v>
      </c>
      <c r="H26" s="13"/>
      <c r="I26" s="13"/>
      <c r="J26" s="2">
        <v>1</v>
      </c>
      <c r="K26" s="63">
        <f>'2. Parameters'!M79</f>
        <v>1.028</v>
      </c>
      <c r="L26" s="63">
        <f>'2. Parameters'!N79</f>
        <v>1.0382800000000001</v>
      </c>
      <c r="M26" s="63">
        <f>'2. Parameters'!O79</f>
        <v>1.0465862400000001</v>
      </c>
      <c r="N26" s="63">
        <f>'2. Parameters'!P79</f>
        <v>1.0486794124800001</v>
      </c>
      <c r="O26" s="63">
        <f>'2. Parameters'!Q79</f>
        <v>1.06336092425472</v>
      </c>
      <c r="P26" s="63">
        <f>'2. Parameters'!R79</f>
        <v>1.0761212553457766</v>
      </c>
      <c r="Q26" s="63">
        <f>'2. Parameters'!S79</f>
        <v>1.1041004079847667</v>
      </c>
      <c r="R26" s="55">
        <f>'2. Parameters'!T79</f>
        <v>1.1261824161444622</v>
      </c>
    </row>
    <row r="27" spans="2:18">
      <c r="B27" s="2" t="s">
        <v>202</v>
      </c>
      <c r="F27" s="63">
        <f>'2. Parameters'!F80</f>
        <v>1.028</v>
      </c>
      <c r="H27" s="13"/>
      <c r="I27" s="13"/>
      <c r="J27" s="13"/>
      <c r="K27" s="2">
        <v>1</v>
      </c>
      <c r="L27" s="63">
        <f>'2. Parameters'!N80</f>
        <v>1.01</v>
      </c>
      <c r="M27" s="63">
        <f>'2. Parameters'!O80</f>
        <v>1.0180800000000001</v>
      </c>
      <c r="N27" s="63">
        <f>'2. Parameters'!P80</f>
        <v>1.0201161599999999</v>
      </c>
      <c r="O27" s="63">
        <f>'2. Parameters'!Q80</f>
        <v>1.03439778624</v>
      </c>
      <c r="P27" s="63">
        <f>'2. Parameters'!R80</f>
        <v>1.04681055967488</v>
      </c>
      <c r="Q27" s="63">
        <f>'2. Parameters'!S80</f>
        <v>1.0740276342264268</v>
      </c>
      <c r="R27" s="55">
        <f>'2. Parameters'!T80</f>
        <v>1.0955081869109555</v>
      </c>
    </row>
    <row r="28" spans="2:18">
      <c r="B28" s="2" t="s">
        <v>203</v>
      </c>
      <c r="F28" s="63">
        <f>'2. Parameters'!F81</f>
        <v>1.01</v>
      </c>
      <c r="H28" s="13"/>
      <c r="I28" s="13"/>
      <c r="J28" s="13"/>
      <c r="K28" s="13"/>
      <c r="L28" s="2">
        <v>1</v>
      </c>
      <c r="M28" s="63">
        <f>'2. Parameters'!O81</f>
        <v>1.008</v>
      </c>
      <c r="N28" s="63">
        <f>'2. Parameters'!P81</f>
        <v>1.010016</v>
      </c>
      <c r="O28" s="63">
        <f>'2. Parameters'!Q81</f>
        <v>1.0241562239999999</v>
      </c>
      <c r="P28" s="63">
        <f>'2. Parameters'!R81</f>
        <v>1.036446098688</v>
      </c>
      <c r="Q28" s="63">
        <f>'2. Parameters'!S81</f>
        <v>1.063393697253888</v>
      </c>
      <c r="R28" s="55">
        <f>'2. Parameters'!T81</f>
        <v>1.0846615711989658</v>
      </c>
    </row>
    <row r="29" spans="2:18">
      <c r="B29" s="2" t="s">
        <v>204</v>
      </c>
      <c r="F29" s="63">
        <f>'2. Parameters'!F82</f>
        <v>1.008</v>
      </c>
      <c r="H29" s="13"/>
      <c r="I29" s="13"/>
      <c r="J29" s="13"/>
      <c r="K29" s="13"/>
      <c r="L29" s="13"/>
      <c r="M29" s="2">
        <v>1</v>
      </c>
      <c r="N29" s="63">
        <f>'2. Parameters'!P82</f>
        <v>1.002</v>
      </c>
      <c r="O29" s="63">
        <f>'2. Parameters'!Q82</f>
        <v>1.0160279999999999</v>
      </c>
      <c r="P29" s="63">
        <f>'2. Parameters'!R82</f>
        <v>1.028220336</v>
      </c>
      <c r="Q29" s="63">
        <f>'2. Parameters'!S82</f>
        <v>1.0549540647360001</v>
      </c>
      <c r="R29" s="55">
        <f>'2. Parameters'!T82</f>
        <v>1.0760531460307201</v>
      </c>
    </row>
    <row r="30" spans="2:18">
      <c r="B30" s="2" t="s">
        <v>205</v>
      </c>
      <c r="F30" s="63">
        <f>'2. Parameters'!F83</f>
        <v>1.002</v>
      </c>
      <c r="H30" s="13"/>
      <c r="I30" s="13"/>
      <c r="J30" s="13"/>
      <c r="K30" s="13"/>
      <c r="L30" s="13"/>
      <c r="M30" s="13"/>
      <c r="N30" s="2">
        <v>1</v>
      </c>
      <c r="O30" s="63">
        <f>'2. Parameters'!Q83</f>
        <v>1.014</v>
      </c>
      <c r="P30" s="63">
        <f>'2. Parameters'!R83</f>
        <v>1.026168</v>
      </c>
      <c r="Q30" s="63">
        <f>'2. Parameters'!S83</f>
        <v>1.052848368</v>
      </c>
      <c r="R30" s="55">
        <f>'2. Parameters'!T83</f>
        <v>1.0739053353600001</v>
      </c>
    </row>
    <row r="31" spans="2:18" s="9" customFormat="1">
      <c r="B31" s="9" t="s">
        <v>206</v>
      </c>
      <c r="F31" s="63">
        <f>'2. Parameters'!F84</f>
        <v>1.014</v>
      </c>
      <c r="H31" s="13"/>
      <c r="I31" s="13"/>
      <c r="J31" s="13"/>
      <c r="K31" s="13"/>
      <c r="L31" s="13"/>
      <c r="M31" s="13"/>
      <c r="N31" s="13"/>
      <c r="O31" s="2">
        <v>1</v>
      </c>
      <c r="P31" s="63">
        <f>'2. Parameters'!R84</f>
        <v>1.012</v>
      </c>
      <c r="Q31" s="63">
        <f>'2. Parameters'!S84</f>
        <v>1.0383120000000001</v>
      </c>
      <c r="R31" s="55">
        <f>'2. Parameters'!T84</f>
        <v>1.0590782400000001</v>
      </c>
    </row>
    <row r="32" spans="2:18" s="9" customFormat="1">
      <c r="B32" s="9" t="s">
        <v>207</v>
      </c>
      <c r="F32" s="63">
        <f>'2. Parameters'!F85</f>
        <v>1.012</v>
      </c>
      <c r="H32" s="13"/>
      <c r="I32" s="13"/>
      <c r="J32" s="13"/>
      <c r="K32" s="13"/>
      <c r="L32" s="13"/>
      <c r="M32" s="13"/>
      <c r="N32" s="13"/>
      <c r="O32" s="13"/>
      <c r="P32" s="2">
        <v>1</v>
      </c>
      <c r="Q32" s="63">
        <f>'2. Parameters'!S85</f>
        <v>1.026</v>
      </c>
      <c r="R32" s="55">
        <f>'2. Parameters'!T85</f>
        <v>1.0465200000000001</v>
      </c>
    </row>
    <row r="33" spans="2:35" s="9" customFormat="1">
      <c r="B33" s="9" t="s">
        <v>208</v>
      </c>
      <c r="F33" s="63">
        <f>'2. Parameters'!F86</f>
        <v>1.026</v>
      </c>
      <c r="H33" s="13"/>
      <c r="I33" s="13"/>
      <c r="J33" s="13"/>
      <c r="K33" s="13"/>
      <c r="L33" s="13"/>
      <c r="M33" s="13"/>
      <c r="N33" s="13"/>
      <c r="O33" s="13"/>
      <c r="P33" s="13"/>
      <c r="Q33" s="2">
        <v>1</v>
      </c>
      <c r="R33" s="55">
        <f>'2. Parameters'!T86</f>
        <v>1.02</v>
      </c>
    </row>
    <row r="34" spans="2:35" s="9" customFormat="1">
      <c r="B34" s="9" t="s">
        <v>209</v>
      </c>
      <c r="F34" s="55">
        <f>'2. Parameters'!F87</f>
        <v>1.02</v>
      </c>
      <c r="H34" s="13"/>
      <c r="I34" s="13"/>
      <c r="J34" s="13"/>
      <c r="K34" s="13"/>
      <c r="L34" s="13"/>
      <c r="M34" s="13"/>
      <c r="N34" s="13"/>
      <c r="O34" s="13"/>
      <c r="P34" s="13"/>
      <c r="Q34" s="13"/>
      <c r="R34" s="2">
        <v>1</v>
      </c>
    </row>
    <row r="35" spans="2:35" s="9" customFormat="1">
      <c r="F35" s="98"/>
    </row>
    <row r="37" spans="2:35" s="64" customFormat="1">
      <c r="B37" s="64" t="s">
        <v>512</v>
      </c>
    </row>
    <row r="38" spans="2:35" s="72" customFormat="1">
      <c r="L38" s="245" t="s">
        <v>484</v>
      </c>
      <c r="M38" s="245"/>
      <c r="N38" s="245"/>
      <c r="O38" s="245"/>
      <c r="P38" s="245"/>
      <c r="Q38" s="100"/>
      <c r="R38" s="245" t="s">
        <v>487</v>
      </c>
      <c r="S38" s="245"/>
      <c r="T38" s="245"/>
      <c r="U38" s="245"/>
      <c r="V38" s="245"/>
      <c r="W38" s="100"/>
      <c r="X38" s="245" t="s">
        <v>488</v>
      </c>
      <c r="Y38" s="245"/>
      <c r="Z38" s="245"/>
      <c r="AA38" s="245"/>
      <c r="AB38" s="245"/>
      <c r="AC38" s="245"/>
      <c r="AD38" s="100"/>
      <c r="AE38" s="245" t="s">
        <v>513</v>
      </c>
      <c r="AF38" s="245"/>
      <c r="AG38" s="245"/>
      <c r="AH38" s="245"/>
      <c r="AI38" s="245"/>
    </row>
    <row r="39" spans="2:35" s="76" customFormat="1">
      <c r="B39" s="75" t="s">
        <v>324</v>
      </c>
      <c r="D39" s="76" t="s">
        <v>108</v>
      </c>
      <c r="F39" s="76" t="s">
        <v>325</v>
      </c>
      <c r="H39" s="77" t="s">
        <v>326</v>
      </c>
      <c r="I39" s="77" t="s">
        <v>327</v>
      </c>
      <c r="J39" s="76" t="s">
        <v>403</v>
      </c>
      <c r="L39" s="83">
        <v>2017</v>
      </c>
      <c r="M39" s="83">
        <v>2018</v>
      </c>
      <c r="N39" s="83">
        <v>2019</v>
      </c>
      <c r="O39" s="83">
        <v>2020</v>
      </c>
      <c r="P39" s="83">
        <v>2021</v>
      </c>
      <c r="Q39" s="83"/>
      <c r="R39" s="83">
        <v>2017</v>
      </c>
      <c r="S39" s="83">
        <v>2018</v>
      </c>
      <c r="T39" s="83">
        <v>2019</v>
      </c>
      <c r="U39" s="83">
        <v>2020</v>
      </c>
      <c r="V39" s="83">
        <v>2021</v>
      </c>
      <c r="W39" s="83"/>
      <c r="X39" s="83">
        <v>2016</v>
      </c>
      <c r="Y39" s="83">
        <v>2017</v>
      </c>
      <c r="Z39" s="83">
        <v>2018</v>
      </c>
      <c r="AA39" s="83">
        <v>2019</v>
      </c>
      <c r="AB39" s="83">
        <v>2020</v>
      </c>
      <c r="AC39" s="83">
        <v>2021</v>
      </c>
      <c r="AD39" s="83"/>
      <c r="AE39" s="83">
        <v>2017</v>
      </c>
      <c r="AF39" s="83">
        <v>2018</v>
      </c>
      <c r="AG39" s="83">
        <v>2019</v>
      </c>
      <c r="AH39" s="83">
        <v>2020</v>
      </c>
      <c r="AI39" s="83">
        <v>2021</v>
      </c>
    </row>
    <row r="40" spans="2:35" s="89" customFormat="1">
      <c r="B40" s="88"/>
      <c r="H40" s="90"/>
      <c r="I40" s="90"/>
      <c r="M40" s="92"/>
      <c r="N40" s="92"/>
      <c r="O40" s="92"/>
      <c r="P40" s="92"/>
      <c r="Q40" s="92"/>
      <c r="R40" s="92"/>
      <c r="S40" s="92"/>
      <c r="T40" s="92"/>
      <c r="U40" s="92"/>
      <c r="V40" s="92"/>
      <c r="W40" s="92"/>
      <c r="Z40" s="92"/>
      <c r="AA40" s="92"/>
      <c r="AB40" s="92"/>
      <c r="AC40" s="92"/>
      <c r="AD40" s="92"/>
    </row>
    <row r="41" spans="2:35">
      <c r="B41" s="73" t="str">
        <f>'5. Input incidenteel RS Pernis '!B12</f>
        <v>Activering 2011</v>
      </c>
      <c r="C41" s="9"/>
      <c r="D41" s="73" t="str">
        <f>'5. Input incidenteel RS Pernis '!D12</f>
        <v>Reduceerstations</v>
      </c>
      <c r="E41" s="9"/>
      <c r="F41" s="238" t="s">
        <v>781</v>
      </c>
      <c r="G41" s="9"/>
      <c r="H41" s="116">
        <f>'5. Input incidenteel RS Pernis '!H12</f>
        <v>40817</v>
      </c>
      <c r="I41" s="80">
        <f>'5. Input incidenteel RS Pernis '!I12</f>
        <v>34</v>
      </c>
      <c r="J41" s="80">
        <f>'5. Input incidenteel RS Pernis '!J12</f>
        <v>30</v>
      </c>
      <c r="L41" s="53">
        <f t="shared" ref="L41:P45" si="0">HLOOKUP(L$39,$H$21:$R$34,YEAR($H41)-2007,FALSE)</f>
        <v>1.1006918139801829</v>
      </c>
      <c r="M41" s="53">
        <f t="shared" si="0"/>
        <v>1.1161014993759053</v>
      </c>
      <c r="N41" s="53">
        <f t="shared" si="0"/>
        <v>1.1294947173684164</v>
      </c>
      <c r="O41" s="55">
        <f t="shared" si="0"/>
        <v>1.1588615800199951</v>
      </c>
      <c r="P41" s="55">
        <f t="shared" si="0"/>
        <v>1.1820388116203953</v>
      </c>
      <c r="R41" s="236" t="s">
        <v>776</v>
      </c>
      <c r="S41" s="236" t="s">
        <v>771</v>
      </c>
      <c r="T41" s="236" t="s">
        <v>766</v>
      </c>
      <c r="U41" s="235" t="s">
        <v>761</v>
      </c>
      <c r="V41" s="235" t="s">
        <v>756</v>
      </c>
      <c r="X41" s="237"/>
      <c r="Y41" s="236" t="s">
        <v>751</v>
      </c>
      <c r="Z41" s="236" t="s">
        <v>746</v>
      </c>
      <c r="AA41" s="236" t="s">
        <v>741</v>
      </c>
      <c r="AB41" s="235" t="s">
        <v>736</v>
      </c>
      <c r="AC41" s="235" t="s">
        <v>731</v>
      </c>
      <c r="AE41" s="236" t="s">
        <v>726</v>
      </c>
      <c r="AF41" s="236" t="s">
        <v>721</v>
      </c>
      <c r="AG41" s="236" t="s">
        <v>716</v>
      </c>
      <c r="AH41" s="235" t="s">
        <v>711</v>
      </c>
      <c r="AI41" s="235" t="s">
        <v>706</v>
      </c>
    </row>
    <row r="42" spans="2:35">
      <c r="B42" s="73" t="str">
        <f>'5. Input incidenteel RS Pernis '!B13</f>
        <v>Activering 2012</v>
      </c>
      <c r="C42" s="9"/>
      <c r="D42" s="73" t="str">
        <f>'5. Input incidenteel RS Pernis '!D13</f>
        <v>Reduceerstations</v>
      </c>
      <c r="E42" s="9"/>
      <c r="F42" s="238" t="s">
        <v>782</v>
      </c>
      <c r="G42" s="9"/>
      <c r="H42" s="116">
        <f>'5. Input incidenteel RS Pernis '!H13</f>
        <v>41091</v>
      </c>
      <c r="I42" s="80">
        <f>'5. Input incidenteel RS Pernis '!I13</f>
        <v>34</v>
      </c>
      <c r="J42" s="80">
        <f>'5. Input incidenteel RS Pernis '!J13</f>
        <v>30</v>
      </c>
      <c r="L42" s="53">
        <f t="shared" si="0"/>
        <v>1.0727990389670399</v>
      </c>
      <c r="M42" s="53">
        <f t="shared" si="0"/>
        <v>1.0878182255125783</v>
      </c>
      <c r="N42" s="53">
        <f t="shared" si="0"/>
        <v>1.1008720442187294</v>
      </c>
      <c r="O42" s="55">
        <f t="shared" si="0"/>
        <v>1.1294947173684162</v>
      </c>
      <c r="P42" s="55">
        <f t="shared" si="0"/>
        <v>1.1520846117157848</v>
      </c>
      <c r="R42" s="236" t="s">
        <v>777</v>
      </c>
      <c r="S42" s="236" t="s">
        <v>772</v>
      </c>
      <c r="T42" s="236" t="s">
        <v>767</v>
      </c>
      <c r="U42" s="235" t="s">
        <v>762</v>
      </c>
      <c r="V42" s="235" t="s">
        <v>757</v>
      </c>
      <c r="X42" s="237"/>
      <c r="Y42" s="236" t="s">
        <v>752</v>
      </c>
      <c r="Z42" s="236" t="s">
        <v>747</v>
      </c>
      <c r="AA42" s="236" t="s">
        <v>742</v>
      </c>
      <c r="AB42" s="235" t="s">
        <v>737</v>
      </c>
      <c r="AC42" s="235" t="s">
        <v>732</v>
      </c>
      <c r="AE42" s="236" t="s">
        <v>727</v>
      </c>
      <c r="AF42" s="236" t="s">
        <v>722</v>
      </c>
      <c r="AG42" s="236" t="s">
        <v>717</v>
      </c>
      <c r="AH42" s="235" t="s">
        <v>712</v>
      </c>
      <c r="AI42" s="235" t="s">
        <v>707</v>
      </c>
    </row>
    <row r="43" spans="2:35">
      <c r="B43" s="73" t="str">
        <f>'5. Input incidenteel RS Pernis '!B14</f>
        <v>Activering 2013</v>
      </c>
      <c r="C43" s="9"/>
      <c r="D43" s="73" t="str">
        <f>'5. Input incidenteel RS Pernis '!D14</f>
        <v>Reduceerstations</v>
      </c>
      <c r="E43" s="9"/>
      <c r="F43" s="238" t="s">
        <v>783</v>
      </c>
      <c r="G43" s="9"/>
      <c r="H43" s="116">
        <f>'5. Input incidenteel RS Pernis '!H14</f>
        <v>41456</v>
      </c>
      <c r="I43" s="80">
        <f>'5. Input incidenteel RS Pernis '!I14</f>
        <v>34</v>
      </c>
      <c r="J43" s="80">
        <f>'5. Input incidenteel RS Pernis '!J14</f>
        <v>30</v>
      </c>
      <c r="L43" s="53">
        <f t="shared" si="0"/>
        <v>1.0486794124800001</v>
      </c>
      <c r="M43" s="53">
        <f t="shared" si="0"/>
        <v>1.06336092425472</v>
      </c>
      <c r="N43" s="53">
        <f t="shared" si="0"/>
        <v>1.0761212553457766</v>
      </c>
      <c r="O43" s="55">
        <f t="shared" si="0"/>
        <v>1.1041004079847667</v>
      </c>
      <c r="P43" s="55">
        <f t="shared" si="0"/>
        <v>1.1261824161444622</v>
      </c>
      <c r="R43" s="236" t="s">
        <v>778</v>
      </c>
      <c r="S43" s="236" t="s">
        <v>773</v>
      </c>
      <c r="T43" s="236" t="s">
        <v>768</v>
      </c>
      <c r="U43" s="235" t="s">
        <v>763</v>
      </c>
      <c r="V43" s="235" t="s">
        <v>758</v>
      </c>
      <c r="X43" s="237"/>
      <c r="Y43" s="236" t="s">
        <v>753</v>
      </c>
      <c r="Z43" s="236" t="s">
        <v>748</v>
      </c>
      <c r="AA43" s="236" t="s">
        <v>743</v>
      </c>
      <c r="AB43" s="235" t="s">
        <v>738</v>
      </c>
      <c r="AC43" s="235" t="s">
        <v>733</v>
      </c>
      <c r="AE43" s="236" t="s">
        <v>728</v>
      </c>
      <c r="AF43" s="236" t="s">
        <v>723</v>
      </c>
      <c r="AG43" s="236" t="s">
        <v>718</v>
      </c>
      <c r="AH43" s="235" t="s">
        <v>713</v>
      </c>
      <c r="AI43" s="235" t="s">
        <v>708</v>
      </c>
    </row>
    <row r="44" spans="2:35">
      <c r="B44" s="73" t="str">
        <f>'5. Input incidenteel RS Pernis '!B15</f>
        <v>Activering 2014</v>
      </c>
      <c r="C44" s="9"/>
      <c r="D44" s="73" t="str">
        <f>'5. Input incidenteel RS Pernis '!D15</f>
        <v>Reduceerstations</v>
      </c>
      <c r="E44" s="9"/>
      <c r="F44" s="238" t="s">
        <v>784</v>
      </c>
      <c r="G44" s="9"/>
      <c r="H44" s="116">
        <f>'5. Input incidenteel RS Pernis '!H15</f>
        <v>41821</v>
      </c>
      <c r="I44" s="80">
        <f>'5. Input incidenteel RS Pernis '!I15</f>
        <v>34</v>
      </c>
      <c r="J44" s="80">
        <f>'5. Input incidenteel RS Pernis '!J15</f>
        <v>30</v>
      </c>
      <c r="L44" s="53">
        <f t="shared" si="0"/>
        <v>1.0201161599999999</v>
      </c>
      <c r="M44" s="53">
        <f t="shared" si="0"/>
        <v>1.03439778624</v>
      </c>
      <c r="N44" s="53">
        <f t="shared" si="0"/>
        <v>1.04681055967488</v>
      </c>
      <c r="O44" s="55">
        <f t="shared" si="0"/>
        <v>1.0740276342264268</v>
      </c>
      <c r="P44" s="55">
        <f t="shared" si="0"/>
        <v>1.0955081869109555</v>
      </c>
      <c r="R44" s="236" t="s">
        <v>779</v>
      </c>
      <c r="S44" s="236" t="s">
        <v>774</v>
      </c>
      <c r="T44" s="236" t="s">
        <v>769</v>
      </c>
      <c r="U44" s="235" t="s">
        <v>764</v>
      </c>
      <c r="V44" s="235" t="s">
        <v>759</v>
      </c>
      <c r="X44" s="237"/>
      <c r="Y44" s="236" t="s">
        <v>754</v>
      </c>
      <c r="Z44" s="236" t="s">
        <v>749</v>
      </c>
      <c r="AA44" s="236" t="s">
        <v>744</v>
      </c>
      <c r="AB44" s="235" t="s">
        <v>739</v>
      </c>
      <c r="AC44" s="235" t="s">
        <v>734</v>
      </c>
      <c r="AE44" s="236" t="s">
        <v>729</v>
      </c>
      <c r="AF44" s="236" t="s">
        <v>724</v>
      </c>
      <c r="AG44" s="236" t="s">
        <v>719</v>
      </c>
      <c r="AH44" s="235" t="s">
        <v>714</v>
      </c>
      <c r="AI44" s="235" t="s">
        <v>709</v>
      </c>
    </row>
    <row r="45" spans="2:35">
      <c r="B45" s="73" t="str">
        <f>'5. Input incidenteel RS Pernis '!B16</f>
        <v>Activering 2015</v>
      </c>
      <c r="C45" s="9"/>
      <c r="D45" s="73" t="str">
        <f>'5. Input incidenteel RS Pernis '!D16</f>
        <v>Reduceerstations</v>
      </c>
      <c r="E45" s="9"/>
      <c r="F45" s="238" t="s">
        <v>785</v>
      </c>
      <c r="G45" s="9"/>
      <c r="H45" s="116">
        <f>'5. Input incidenteel RS Pernis '!H16</f>
        <v>42186</v>
      </c>
      <c r="I45" s="80">
        <f>'5. Input incidenteel RS Pernis '!I16</f>
        <v>34</v>
      </c>
      <c r="J45" s="80">
        <f>'5. Input incidenteel RS Pernis '!J16</f>
        <v>30</v>
      </c>
      <c r="L45" s="53">
        <f t="shared" si="0"/>
        <v>1.010016</v>
      </c>
      <c r="M45" s="53">
        <f t="shared" si="0"/>
        <v>1.0241562239999999</v>
      </c>
      <c r="N45" s="53">
        <f t="shared" si="0"/>
        <v>1.036446098688</v>
      </c>
      <c r="O45" s="55">
        <f t="shared" si="0"/>
        <v>1.063393697253888</v>
      </c>
      <c r="P45" s="55">
        <f t="shared" si="0"/>
        <v>1.0846615711989658</v>
      </c>
      <c r="R45" s="236" t="s">
        <v>780</v>
      </c>
      <c r="S45" s="236" t="s">
        <v>775</v>
      </c>
      <c r="T45" s="236" t="s">
        <v>770</v>
      </c>
      <c r="U45" s="235" t="s">
        <v>765</v>
      </c>
      <c r="V45" s="235" t="s">
        <v>760</v>
      </c>
      <c r="X45" s="237"/>
      <c r="Y45" s="236" t="s">
        <v>755</v>
      </c>
      <c r="Z45" s="236" t="s">
        <v>750</v>
      </c>
      <c r="AA45" s="236" t="s">
        <v>745</v>
      </c>
      <c r="AB45" s="235" t="s">
        <v>740</v>
      </c>
      <c r="AC45" s="235" t="s">
        <v>735</v>
      </c>
      <c r="AE45" s="236" t="s">
        <v>730</v>
      </c>
      <c r="AF45" s="236" t="s">
        <v>725</v>
      </c>
      <c r="AG45" s="236" t="s">
        <v>720</v>
      </c>
      <c r="AH45" s="235" t="s">
        <v>715</v>
      </c>
      <c r="AI45" s="235" t="s">
        <v>710</v>
      </c>
    </row>
    <row r="46" spans="2:35">
      <c r="B46" s="9"/>
      <c r="C46" s="9"/>
      <c r="D46" s="9"/>
      <c r="E46" s="9"/>
      <c r="F46" s="9"/>
      <c r="G46" s="9"/>
      <c r="H46" s="9"/>
      <c r="I46" s="9"/>
      <c r="J46" s="9"/>
      <c r="K46" s="9"/>
    </row>
    <row r="47" spans="2:35" s="8" customFormat="1">
      <c r="B47" s="8" t="s">
        <v>514</v>
      </c>
      <c r="D47" s="8" t="s">
        <v>109</v>
      </c>
      <c r="H47" s="84" t="s">
        <v>375</v>
      </c>
      <c r="I47" s="84" t="s">
        <v>376</v>
      </c>
      <c r="J47" s="84"/>
      <c r="K47" s="84"/>
      <c r="L47" s="84"/>
      <c r="M47" s="84"/>
      <c r="N47" s="84"/>
    </row>
    <row r="48" spans="2:35">
      <c r="B48" s="9"/>
      <c r="C48" s="9"/>
      <c r="D48" s="9"/>
      <c r="E48" s="9"/>
      <c r="F48" s="9"/>
      <c r="G48" s="9"/>
      <c r="H48" s="9"/>
      <c r="I48" s="9"/>
      <c r="J48" s="9"/>
      <c r="K48" s="9"/>
    </row>
    <row r="49" spans="2:11">
      <c r="B49" s="9" t="s">
        <v>515</v>
      </c>
      <c r="C49" s="9"/>
      <c r="D49" s="9" t="s">
        <v>153</v>
      </c>
      <c r="E49" s="9"/>
      <c r="F49" s="9"/>
      <c r="G49" s="9"/>
      <c r="H49" s="101">
        <f>F18/(F18+F19)</f>
        <v>0.9631578947368421</v>
      </c>
      <c r="I49" s="101">
        <f>F19/(F18+F19)</f>
        <v>3.6842105263157898E-2</v>
      </c>
      <c r="J49" s="9"/>
      <c r="K49" s="9"/>
    </row>
    <row r="50" spans="2:11">
      <c r="B50" s="9" t="s">
        <v>516</v>
      </c>
      <c r="C50" s="9"/>
      <c r="D50" s="9" t="s">
        <v>385</v>
      </c>
      <c r="E50" s="9"/>
      <c r="F50" s="9"/>
      <c r="G50" s="9"/>
      <c r="H50" s="96">
        <v>109956.49780091085</v>
      </c>
      <c r="I50" s="96">
        <v>4205.9862546796503</v>
      </c>
    </row>
    <row r="51" spans="2:11">
      <c r="B51" s="9"/>
      <c r="C51" s="9"/>
      <c r="D51" s="9"/>
      <c r="E51" s="9"/>
      <c r="F51" s="9"/>
      <c r="G51" s="9"/>
      <c r="H51" s="9"/>
      <c r="I51" s="9"/>
      <c r="J51" s="9"/>
      <c r="K51" s="9"/>
    </row>
    <row r="52" spans="2:11">
      <c r="B52" s="9"/>
      <c r="C52" s="9"/>
      <c r="D52" s="9"/>
      <c r="E52" s="9"/>
      <c r="F52" s="9"/>
      <c r="G52" s="9"/>
      <c r="H52" s="9"/>
      <c r="I52" s="9"/>
      <c r="J52" s="9"/>
      <c r="K52" s="9"/>
    </row>
    <row r="53" spans="2:11">
      <c r="B53" s="9"/>
      <c r="C53" s="9"/>
      <c r="D53" s="9"/>
      <c r="E53" s="9"/>
      <c r="F53" s="9"/>
      <c r="G53" s="9"/>
      <c r="H53" s="9"/>
      <c r="I53" s="9"/>
      <c r="J53" s="9"/>
      <c r="K53" s="9"/>
    </row>
    <row r="54" spans="2:11">
      <c r="B54" s="9"/>
      <c r="C54" s="9"/>
      <c r="D54" s="9"/>
      <c r="E54" s="9"/>
      <c r="F54" s="9"/>
      <c r="G54" s="9"/>
      <c r="H54" s="9"/>
      <c r="I54" s="9"/>
      <c r="J54" s="9"/>
      <c r="K54" s="9"/>
    </row>
    <row r="55" spans="2:11">
      <c r="B55" s="9"/>
      <c r="C55" s="9"/>
      <c r="D55" s="9"/>
      <c r="E55" s="9"/>
      <c r="F55" s="9"/>
      <c r="G55" s="9"/>
      <c r="H55" s="9"/>
      <c r="I55" s="9"/>
      <c r="J55" s="9"/>
      <c r="K55" s="9"/>
    </row>
    <row r="56" spans="2:11">
      <c r="B56" s="9"/>
      <c r="C56" s="9"/>
      <c r="D56" s="9"/>
      <c r="E56" s="9"/>
      <c r="F56" s="9"/>
      <c r="G56" s="9"/>
      <c r="H56" s="9"/>
      <c r="I56" s="9"/>
      <c r="J56" s="9"/>
      <c r="K56" s="9"/>
    </row>
    <row r="57" spans="2:11">
      <c r="B57" s="9"/>
      <c r="C57" s="9"/>
      <c r="D57" s="9"/>
      <c r="E57" s="9"/>
      <c r="F57" s="9"/>
      <c r="G57" s="9"/>
      <c r="H57" s="9"/>
      <c r="I57" s="9"/>
      <c r="J57" s="9"/>
      <c r="K57" s="9"/>
    </row>
    <row r="58" spans="2:11">
      <c r="B58" s="9"/>
      <c r="C58" s="9"/>
      <c r="D58" s="9"/>
      <c r="E58" s="9"/>
      <c r="F58" s="9"/>
      <c r="G58" s="9"/>
      <c r="H58" s="9"/>
      <c r="I58" s="9"/>
      <c r="J58" s="9"/>
      <c r="K58" s="9"/>
    </row>
    <row r="59" spans="2:11">
      <c r="B59" s="9"/>
      <c r="C59" s="9"/>
      <c r="D59" s="9"/>
      <c r="E59" s="9"/>
      <c r="F59" s="9"/>
      <c r="G59" s="9"/>
      <c r="H59" s="9"/>
      <c r="I59" s="9"/>
      <c r="J59" s="9"/>
      <c r="K59" s="9"/>
    </row>
    <row r="60" spans="2:11">
      <c r="B60" s="9"/>
      <c r="C60" s="9"/>
      <c r="D60" s="9"/>
      <c r="E60" s="9"/>
      <c r="F60" s="9"/>
      <c r="G60" s="9"/>
      <c r="H60" s="9"/>
      <c r="I60" s="9"/>
      <c r="J60" s="9"/>
      <c r="K60" s="9"/>
    </row>
    <row r="61" spans="2:11">
      <c r="B61" s="9"/>
      <c r="C61" s="9"/>
      <c r="D61" s="9"/>
      <c r="E61" s="9"/>
      <c r="F61" s="9"/>
      <c r="G61" s="9"/>
      <c r="H61" s="9"/>
      <c r="I61" s="9"/>
      <c r="J61" s="9"/>
      <c r="K61" s="9"/>
    </row>
    <row r="62" spans="2:11">
      <c r="B62" s="9"/>
      <c r="C62" s="9"/>
      <c r="D62" s="9"/>
      <c r="E62" s="9"/>
      <c r="F62" s="9"/>
      <c r="G62" s="9"/>
      <c r="H62" s="9"/>
      <c r="I62" s="9"/>
      <c r="J62" s="9"/>
      <c r="K62" s="9"/>
    </row>
    <row r="63" spans="2:11">
      <c r="B63" s="9"/>
      <c r="C63" s="9"/>
      <c r="D63" s="9"/>
      <c r="E63" s="9"/>
      <c r="F63" s="9"/>
      <c r="G63" s="9"/>
      <c r="H63" s="9"/>
      <c r="I63" s="9"/>
      <c r="J63" s="9"/>
      <c r="K63" s="9"/>
    </row>
    <row r="64" spans="2:11">
      <c r="B64" s="9"/>
      <c r="C64" s="9"/>
      <c r="D64" s="9"/>
      <c r="E64" s="9"/>
      <c r="F64" s="9"/>
      <c r="G64" s="9"/>
      <c r="H64" s="9"/>
      <c r="I64" s="9"/>
      <c r="J64" s="9"/>
      <c r="K64" s="9"/>
    </row>
    <row r="65" spans="2:11">
      <c r="B65" s="9"/>
      <c r="C65" s="9"/>
      <c r="D65" s="9"/>
      <c r="E65" s="9"/>
      <c r="F65" s="9"/>
      <c r="G65" s="9"/>
      <c r="H65" s="9"/>
      <c r="I65" s="9"/>
      <c r="J65" s="9"/>
      <c r="K65" s="9"/>
    </row>
    <row r="66" spans="2:11">
      <c r="B66" s="9"/>
      <c r="C66" s="9"/>
      <c r="D66" s="9"/>
      <c r="E66" s="9"/>
      <c r="F66" s="9"/>
      <c r="G66" s="9"/>
      <c r="H66" s="9"/>
      <c r="I66" s="9"/>
      <c r="J66" s="9"/>
      <c r="K66" s="9"/>
    </row>
    <row r="67" spans="2:11">
      <c r="B67" s="9"/>
      <c r="C67" s="9"/>
      <c r="D67" s="9"/>
      <c r="E67" s="9"/>
      <c r="F67" s="9"/>
      <c r="G67" s="9"/>
      <c r="H67" s="9"/>
      <c r="I67" s="9"/>
      <c r="J67" s="9"/>
      <c r="K67" s="9"/>
    </row>
    <row r="68" spans="2:11">
      <c r="B68" s="9"/>
      <c r="C68" s="9"/>
      <c r="D68" s="9"/>
      <c r="E68" s="9"/>
      <c r="F68" s="9"/>
      <c r="G68" s="9"/>
      <c r="H68" s="9"/>
      <c r="I68" s="9"/>
      <c r="J68" s="9"/>
      <c r="K68" s="9"/>
    </row>
    <row r="69" spans="2:11">
      <c r="B69" s="9"/>
      <c r="C69" s="9"/>
      <c r="D69" s="9"/>
      <c r="E69" s="9"/>
      <c r="F69" s="9"/>
      <c r="G69" s="9"/>
      <c r="H69" s="9"/>
      <c r="I69" s="9"/>
      <c r="J69" s="9"/>
      <c r="K69" s="9"/>
    </row>
    <row r="70" spans="2:11">
      <c r="B70" s="9"/>
      <c r="C70" s="9"/>
      <c r="D70" s="9"/>
      <c r="E70" s="9"/>
      <c r="F70" s="9"/>
      <c r="G70" s="9"/>
      <c r="H70" s="9"/>
      <c r="I70" s="9"/>
      <c r="J70" s="9"/>
      <c r="K70" s="9"/>
    </row>
    <row r="71" spans="2:11">
      <c r="B71" s="9"/>
      <c r="C71" s="9"/>
      <c r="D71" s="9"/>
      <c r="E71" s="9"/>
      <c r="F71" s="9"/>
      <c r="G71" s="9"/>
      <c r="H71" s="9"/>
      <c r="I71" s="9"/>
      <c r="J71" s="9"/>
      <c r="K71" s="9"/>
    </row>
    <row r="72" spans="2:11">
      <c r="B72" s="9"/>
      <c r="C72" s="9"/>
      <c r="D72" s="9"/>
      <c r="E72" s="9"/>
      <c r="F72" s="9"/>
      <c r="G72" s="9"/>
      <c r="H72" s="9"/>
      <c r="I72" s="9"/>
      <c r="J72" s="9"/>
      <c r="K72" s="9"/>
    </row>
    <row r="73" spans="2:11">
      <c r="B73" s="9"/>
      <c r="C73" s="9"/>
      <c r="D73" s="9"/>
      <c r="E73" s="9"/>
      <c r="F73" s="9"/>
      <c r="G73" s="9"/>
      <c r="H73" s="9"/>
      <c r="I73" s="9"/>
      <c r="J73" s="9"/>
      <c r="K73" s="9"/>
    </row>
    <row r="74" spans="2:11">
      <c r="B74" s="9"/>
      <c r="C74" s="9"/>
      <c r="D74" s="9"/>
      <c r="E74" s="9"/>
      <c r="F74" s="9"/>
      <c r="G74" s="9"/>
      <c r="H74" s="9"/>
      <c r="I74" s="9"/>
      <c r="J74" s="9"/>
      <c r="K74" s="9"/>
    </row>
    <row r="75" spans="2:11">
      <c r="B75" s="9"/>
      <c r="C75" s="9"/>
      <c r="D75" s="9"/>
      <c r="E75" s="9"/>
      <c r="F75" s="9"/>
      <c r="G75" s="9"/>
      <c r="H75" s="9"/>
      <c r="I75" s="9"/>
      <c r="J75" s="9"/>
      <c r="K75" s="9"/>
    </row>
    <row r="76" spans="2:11">
      <c r="B76" s="9"/>
      <c r="C76" s="9"/>
      <c r="D76" s="9"/>
      <c r="E76" s="9"/>
      <c r="F76" s="9"/>
      <c r="G76" s="9"/>
      <c r="H76" s="9"/>
      <c r="I76" s="9"/>
      <c r="J76" s="9"/>
      <c r="K76" s="9"/>
    </row>
    <row r="77" spans="2:11">
      <c r="B77" s="9"/>
      <c r="C77" s="9"/>
      <c r="D77" s="9"/>
      <c r="E77" s="9"/>
      <c r="F77" s="9"/>
      <c r="G77" s="9"/>
      <c r="H77" s="9"/>
      <c r="I77" s="9"/>
      <c r="J77" s="9"/>
      <c r="K77" s="9"/>
    </row>
    <row r="78" spans="2:11">
      <c r="B78" s="9"/>
      <c r="C78" s="9"/>
      <c r="D78" s="9"/>
      <c r="E78" s="9"/>
      <c r="F78" s="9"/>
      <c r="G78" s="9"/>
      <c r="H78" s="9"/>
      <c r="I78" s="9"/>
      <c r="J78" s="9"/>
      <c r="K78" s="9"/>
    </row>
    <row r="79" spans="2:11">
      <c r="B79" s="9"/>
      <c r="C79" s="9"/>
      <c r="D79" s="9"/>
      <c r="E79" s="9"/>
      <c r="F79" s="9"/>
      <c r="G79" s="9"/>
      <c r="H79" s="9"/>
      <c r="I79" s="9"/>
      <c r="J79" s="9"/>
      <c r="K79" s="9"/>
    </row>
    <row r="80" spans="2:11">
      <c r="B80" s="9"/>
      <c r="C80" s="9"/>
      <c r="D80" s="9"/>
      <c r="E80" s="9"/>
      <c r="F80" s="9"/>
      <c r="G80" s="9"/>
      <c r="H80" s="9"/>
      <c r="I80" s="9"/>
      <c r="J80" s="9"/>
      <c r="K80" s="9"/>
    </row>
    <row r="81" spans="2:11">
      <c r="B81" s="9"/>
      <c r="C81" s="9"/>
      <c r="D81" s="9"/>
      <c r="E81" s="9"/>
      <c r="F81" s="9"/>
      <c r="G81" s="9"/>
      <c r="H81" s="9"/>
      <c r="I81" s="9"/>
      <c r="J81" s="9"/>
      <c r="K81" s="9"/>
    </row>
    <row r="82" spans="2:11">
      <c r="B82" s="9"/>
      <c r="C82" s="9"/>
      <c r="D82" s="9"/>
      <c r="E82" s="9"/>
      <c r="F82" s="9"/>
      <c r="G82" s="9"/>
      <c r="H82" s="9"/>
      <c r="I82" s="9"/>
      <c r="J82" s="9"/>
      <c r="K82" s="9"/>
    </row>
    <row r="83" spans="2:11">
      <c r="B83" s="9"/>
      <c r="C83" s="9"/>
      <c r="D83" s="9"/>
      <c r="E83" s="9"/>
      <c r="F83" s="9"/>
      <c r="G83" s="9"/>
      <c r="H83" s="9"/>
      <c r="I83" s="9"/>
      <c r="J83" s="9"/>
      <c r="K83" s="9"/>
    </row>
    <row r="84" spans="2:11">
      <c r="B84" s="9"/>
      <c r="C84" s="9"/>
      <c r="D84" s="9"/>
      <c r="E84" s="9"/>
      <c r="F84" s="9"/>
      <c r="G84" s="9"/>
      <c r="H84" s="9"/>
      <c r="I84" s="9"/>
      <c r="J84" s="9"/>
      <c r="K84" s="9"/>
    </row>
    <row r="85" spans="2:11">
      <c r="B85" s="9"/>
      <c r="C85" s="9"/>
      <c r="D85" s="9"/>
      <c r="E85" s="9"/>
      <c r="F85" s="9"/>
      <c r="G85" s="9"/>
      <c r="H85" s="9"/>
      <c r="I85" s="9"/>
      <c r="J85" s="9"/>
      <c r="K85" s="9"/>
    </row>
    <row r="86" spans="2:11">
      <c r="B86" s="9"/>
      <c r="C86" s="9"/>
      <c r="D86" s="9"/>
      <c r="E86" s="9"/>
      <c r="F86" s="9"/>
      <c r="G86" s="9"/>
      <c r="H86" s="9"/>
      <c r="I86" s="9"/>
      <c r="J86" s="9"/>
      <c r="K86" s="9"/>
    </row>
    <row r="87" spans="2:11">
      <c r="B87" s="9"/>
      <c r="C87" s="9"/>
      <c r="D87" s="9"/>
      <c r="E87" s="9"/>
      <c r="F87" s="9"/>
      <c r="G87" s="9"/>
      <c r="H87" s="9"/>
      <c r="I87" s="9"/>
      <c r="J87" s="9"/>
      <c r="K87" s="9"/>
    </row>
    <row r="88" spans="2:11">
      <c r="B88" s="9"/>
      <c r="C88" s="9"/>
      <c r="D88" s="9"/>
      <c r="E88" s="9"/>
      <c r="F88" s="9"/>
      <c r="G88" s="9"/>
      <c r="H88" s="9"/>
      <c r="I88" s="9"/>
      <c r="J88" s="9"/>
      <c r="K88" s="9"/>
    </row>
    <row r="89" spans="2:11">
      <c r="B89" s="9"/>
      <c r="C89" s="9"/>
      <c r="D89" s="9"/>
      <c r="E89" s="9"/>
      <c r="F89" s="9"/>
      <c r="G89" s="9"/>
      <c r="H89" s="9"/>
      <c r="I89" s="9"/>
      <c r="J89" s="9"/>
      <c r="K89" s="9"/>
    </row>
    <row r="90" spans="2:11">
      <c r="B90" s="9"/>
      <c r="C90" s="9"/>
      <c r="D90" s="9"/>
      <c r="E90" s="9"/>
      <c r="F90" s="9"/>
      <c r="G90" s="9"/>
      <c r="H90" s="9"/>
      <c r="I90" s="9"/>
      <c r="J90" s="9"/>
      <c r="K90" s="9"/>
    </row>
    <row r="91" spans="2:11">
      <c r="B91" s="9"/>
      <c r="C91" s="9"/>
      <c r="D91" s="9"/>
      <c r="E91" s="9"/>
      <c r="F91" s="9"/>
      <c r="G91" s="9"/>
      <c r="H91" s="9"/>
      <c r="I91" s="9"/>
      <c r="J91" s="9"/>
      <c r="K91" s="9"/>
    </row>
    <row r="92" spans="2:11">
      <c r="B92" s="9"/>
      <c r="C92" s="9"/>
      <c r="D92" s="9"/>
      <c r="E92" s="9"/>
      <c r="F92" s="9"/>
      <c r="G92" s="9"/>
      <c r="H92" s="9"/>
      <c r="I92" s="9"/>
      <c r="J92" s="9"/>
      <c r="K92" s="9"/>
    </row>
    <row r="93" spans="2:11">
      <c r="B93" s="9"/>
      <c r="C93" s="9"/>
      <c r="D93" s="9"/>
      <c r="E93" s="9"/>
      <c r="F93" s="9"/>
      <c r="G93" s="9"/>
      <c r="H93" s="9"/>
      <c r="I93" s="9"/>
      <c r="J93" s="9"/>
      <c r="K93" s="9"/>
    </row>
    <row r="94" spans="2:11">
      <c r="B94" s="9"/>
      <c r="C94" s="9"/>
      <c r="D94" s="9"/>
      <c r="E94" s="9"/>
      <c r="F94" s="9"/>
      <c r="G94" s="9"/>
      <c r="H94" s="9"/>
      <c r="I94" s="9"/>
      <c r="J94" s="9"/>
      <c r="K94" s="9"/>
    </row>
    <row r="95" spans="2:11">
      <c r="B95" s="9"/>
      <c r="C95" s="9"/>
      <c r="D95" s="9"/>
      <c r="E95" s="9"/>
      <c r="F95" s="9"/>
      <c r="G95" s="9"/>
      <c r="H95" s="9"/>
      <c r="I95" s="9"/>
      <c r="J95" s="9"/>
      <c r="K95" s="9"/>
    </row>
    <row r="96" spans="2:11">
      <c r="B96" s="9"/>
      <c r="C96" s="9"/>
      <c r="D96" s="9"/>
      <c r="E96" s="9"/>
      <c r="F96" s="9"/>
      <c r="G96" s="9"/>
      <c r="H96" s="9"/>
      <c r="I96" s="9"/>
      <c r="J96" s="9"/>
      <c r="K96" s="9"/>
    </row>
    <row r="97" spans="2:11">
      <c r="B97" s="9"/>
      <c r="C97" s="9"/>
      <c r="D97" s="9"/>
      <c r="E97" s="9"/>
      <c r="F97" s="9"/>
      <c r="G97" s="9"/>
      <c r="H97" s="9"/>
      <c r="I97" s="9"/>
      <c r="J97" s="9"/>
      <c r="K97" s="9"/>
    </row>
    <row r="98" spans="2:11">
      <c r="B98" s="9"/>
      <c r="C98" s="9"/>
      <c r="D98" s="9"/>
      <c r="E98" s="9"/>
      <c r="F98" s="9"/>
      <c r="G98" s="9"/>
      <c r="H98" s="9"/>
      <c r="I98" s="9"/>
      <c r="J98" s="9"/>
      <c r="K98" s="9"/>
    </row>
    <row r="99" spans="2:11">
      <c r="B99" s="9"/>
      <c r="C99" s="9"/>
      <c r="D99" s="9"/>
      <c r="E99" s="9"/>
      <c r="F99" s="9"/>
      <c r="G99" s="9"/>
      <c r="H99" s="9"/>
      <c r="I99" s="9"/>
      <c r="J99" s="9"/>
      <c r="K99" s="9"/>
    </row>
    <row r="100" spans="2:11">
      <c r="B100" s="9"/>
      <c r="C100" s="9"/>
      <c r="D100" s="9"/>
      <c r="E100" s="9"/>
      <c r="F100" s="9"/>
      <c r="G100" s="9"/>
      <c r="H100" s="9"/>
      <c r="I100" s="9"/>
      <c r="J100" s="9"/>
      <c r="K100" s="9"/>
    </row>
    <row r="101" spans="2:11">
      <c r="B101" s="9"/>
      <c r="C101" s="9"/>
      <c r="D101" s="9"/>
      <c r="E101" s="9"/>
      <c r="F101" s="9"/>
      <c r="G101" s="9"/>
      <c r="H101" s="9"/>
      <c r="I101" s="9"/>
      <c r="J101" s="9"/>
      <c r="K101" s="9"/>
    </row>
    <row r="102" spans="2:11">
      <c r="B102" s="9"/>
      <c r="C102" s="9"/>
      <c r="D102" s="9"/>
      <c r="E102" s="9"/>
      <c r="F102" s="9"/>
      <c r="G102" s="9"/>
      <c r="H102" s="9"/>
      <c r="I102" s="9"/>
      <c r="J102" s="9"/>
      <c r="K102" s="9"/>
    </row>
    <row r="103" spans="2:11">
      <c r="B103" s="9"/>
      <c r="C103" s="9"/>
      <c r="D103" s="9"/>
      <c r="E103" s="9"/>
      <c r="F103" s="9"/>
      <c r="G103" s="9"/>
      <c r="H103" s="9"/>
      <c r="I103" s="9"/>
      <c r="J103" s="9"/>
      <c r="K103" s="9"/>
    </row>
    <row r="104" spans="2:11">
      <c r="B104" s="9"/>
      <c r="C104" s="9"/>
      <c r="D104" s="9"/>
      <c r="E104" s="9"/>
      <c r="F104" s="9"/>
      <c r="G104" s="9"/>
      <c r="H104" s="9"/>
      <c r="I104" s="9"/>
      <c r="J104" s="9"/>
      <c r="K104" s="9"/>
    </row>
    <row r="105" spans="2:11">
      <c r="B105" s="9"/>
      <c r="C105" s="9"/>
      <c r="D105" s="9"/>
      <c r="E105" s="9"/>
      <c r="F105" s="9"/>
      <c r="G105" s="9"/>
      <c r="H105" s="9"/>
      <c r="I105" s="9"/>
      <c r="J105" s="9"/>
      <c r="K105" s="9"/>
    </row>
    <row r="106" spans="2:11">
      <c r="B106" s="9"/>
      <c r="C106" s="9"/>
      <c r="D106" s="9"/>
      <c r="E106" s="9"/>
      <c r="F106" s="9"/>
      <c r="G106" s="9"/>
      <c r="H106" s="9"/>
      <c r="I106" s="9"/>
      <c r="J106" s="9"/>
      <c r="K106" s="9"/>
    </row>
    <row r="107" spans="2:11">
      <c r="B107" s="9"/>
      <c r="C107" s="9"/>
      <c r="D107" s="9"/>
      <c r="E107" s="9"/>
      <c r="F107" s="9"/>
      <c r="G107" s="9"/>
      <c r="H107" s="9"/>
      <c r="I107" s="9"/>
      <c r="J107" s="9"/>
      <c r="K107" s="9"/>
    </row>
    <row r="108" spans="2:11">
      <c r="B108" s="9"/>
      <c r="C108" s="9"/>
      <c r="D108" s="9"/>
      <c r="E108" s="9"/>
      <c r="F108" s="9"/>
      <c r="G108" s="9"/>
      <c r="H108" s="9"/>
      <c r="I108" s="9"/>
      <c r="J108" s="9"/>
      <c r="K108" s="9"/>
    </row>
    <row r="109" spans="2:11">
      <c r="B109" s="9"/>
      <c r="C109" s="9"/>
      <c r="D109" s="9"/>
      <c r="E109" s="9"/>
      <c r="F109" s="9"/>
      <c r="G109" s="9"/>
      <c r="H109" s="9"/>
      <c r="I109" s="9"/>
      <c r="J109" s="9"/>
      <c r="K109" s="9"/>
    </row>
    <row r="110" spans="2:11">
      <c r="B110" s="9"/>
      <c r="C110" s="9"/>
      <c r="D110" s="9"/>
      <c r="E110" s="9"/>
      <c r="F110" s="9"/>
      <c r="G110" s="9"/>
      <c r="H110" s="9"/>
      <c r="I110" s="9"/>
      <c r="J110" s="9"/>
      <c r="K110" s="9"/>
    </row>
    <row r="111" spans="2:11">
      <c r="B111" s="9"/>
      <c r="C111" s="9"/>
      <c r="D111" s="9"/>
      <c r="E111" s="9"/>
      <c r="F111" s="9"/>
      <c r="G111" s="9"/>
      <c r="H111" s="9"/>
      <c r="I111" s="9"/>
      <c r="J111" s="9"/>
      <c r="K111" s="9"/>
    </row>
    <row r="112" spans="2:11">
      <c r="B112" s="9"/>
      <c r="C112" s="9"/>
      <c r="D112" s="9"/>
      <c r="E112" s="9"/>
      <c r="F112" s="9"/>
      <c r="G112" s="9"/>
      <c r="H112" s="9"/>
      <c r="I112" s="9"/>
      <c r="J112" s="9"/>
      <c r="K112" s="9"/>
    </row>
    <row r="113" spans="2:11">
      <c r="B113" s="9"/>
      <c r="C113" s="9"/>
      <c r="D113" s="9"/>
      <c r="E113" s="9"/>
      <c r="F113" s="9"/>
      <c r="G113" s="9"/>
      <c r="H113" s="9"/>
      <c r="I113" s="9"/>
      <c r="J113" s="9"/>
      <c r="K113" s="9"/>
    </row>
    <row r="114" spans="2:11">
      <c r="B114" s="9"/>
      <c r="C114" s="9"/>
      <c r="D114" s="9"/>
      <c r="E114" s="9"/>
      <c r="F114" s="9"/>
      <c r="G114" s="9"/>
      <c r="H114" s="9"/>
      <c r="I114" s="9"/>
      <c r="J114" s="9"/>
      <c r="K114" s="9"/>
    </row>
    <row r="115" spans="2:11">
      <c r="B115" s="9"/>
      <c r="C115" s="9"/>
      <c r="D115" s="9"/>
      <c r="E115" s="9"/>
      <c r="F115" s="9"/>
      <c r="G115" s="9"/>
      <c r="H115" s="9"/>
      <c r="I115" s="9"/>
      <c r="J115" s="9"/>
      <c r="K115" s="9"/>
    </row>
    <row r="116" spans="2:11">
      <c r="B116" s="9"/>
      <c r="C116" s="9"/>
      <c r="D116" s="9"/>
      <c r="E116" s="9"/>
      <c r="F116" s="9"/>
      <c r="G116" s="9"/>
      <c r="H116" s="9"/>
      <c r="I116" s="9"/>
      <c r="J116" s="9"/>
      <c r="K116" s="9"/>
    </row>
    <row r="117" spans="2:11">
      <c r="B117" s="9"/>
      <c r="C117" s="9"/>
      <c r="D117" s="9"/>
      <c r="E117" s="9"/>
      <c r="F117" s="9"/>
      <c r="G117" s="9"/>
      <c r="H117" s="9"/>
      <c r="I117" s="9"/>
      <c r="J117" s="9"/>
      <c r="K117" s="9"/>
    </row>
    <row r="118" spans="2:11">
      <c r="B118" s="9"/>
      <c r="C118" s="9"/>
      <c r="D118" s="9"/>
      <c r="E118" s="9"/>
      <c r="F118" s="9"/>
      <c r="G118" s="9"/>
      <c r="H118" s="9"/>
      <c r="I118" s="9"/>
      <c r="J118" s="9"/>
      <c r="K118" s="9"/>
    </row>
    <row r="119" spans="2:11">
      <c r="B119" s="9"/>
      <c r="C119" s="9"/>
      <c r="D119" s="9"/>
      <c r="E119" s="9"/>
      <c r="F119" s="9"/>
      <c r="G119" s="9"/>
      <c r="H119" s="9"/>
      <c r="I119" s="9"/>
      <c r="J119" s="9"/>
      <c r="K119" s="9"/>
    </row>
    <row r="120" spans="2:11">
      <c r="B120" s="9"/>
      <c r="C120" s="9"/>
      <c r="D120" s="9"/>
      <c r="E120" s="9"/>
      <c r="F120" s="9"/>
      <c r="G120" s="9"/>
      <c r="H120" s="9"/>
      <c r="I120" s="9"/>
      <c r="J120" s="9"/>
      <c r="K120" s="9"/>
    </row>
    <row r="121" spans="2:11">
      <c r="B121" s="9"/>
      <c r="C121" s="9"/>
      <c r="D121" s="9"/>
      <c r="E121" s="9"/>
      <c r="F121" s="9"/>
      <c r="G121" s="9"/>
      <c r="H121" s="9"/>
      <c r="I121" s="9"/>
      <c r="J121" s="9"/>
      <c r="K121" s="9"/>
    </row>
    <row r="122" spans="2:11">
      <c r="B122" s="9"/>
      <c r="C122" s="9"/>
      <c r="D122" s="9"/>
      <c r="E122" s="9"/>
      <c r="F122" s="9"/>
      <c r="G122" s="9"/>
      <c r="H122" s="9"/>
      <c r="I122" s="9"/>
      <c r="J122" s="9"/>
      <c r="K122" s="9"/>
    </row>
    <row r="123" spans="2:11">
      <c r="B123" s="9"/>
      <c r="C123" s="9"/>
      <c r="D123" s="9"/>
      <c r="E123" s="9"/>
      <c r="F123" s="9"/>
      <c r="G123" s="9"/>
      <c r="H123" s="9"/>
      <c r="I123" s="9"/>
      <c r="J123" s="9"/>
      <c r="K123" s="9"/>
    </row>
    <row r="124" spans="2:11">
      <c r="B124" s="9"/>
      <c r="C124" s="9"/>
      <c r="D124" s="9"/>
      <c r="E124" s="9"/>
      <c r="F124" s="9"/>
      <c r="G124" s="9"/>
      <c r="H124" s="9"/>
      <c r="I124" s="9"/>
      <c r="J124" s="9"/>
      <c r="K124" s="9"/>
    </row>
    <row r="125" spans="2:11">
      <c r="B125" s="9"/>
      <c r="C125" s="9"/>
      <c r="D125" s="9"/>
      <c r="E125" s="9"/>
      <c r="F125" s="9"/>
      <c r="G125" s="9"/>
      <c r="H125" s="9"/>
      <c r="I125" s="9"/>
      <c r="J125" s="9"/>
      <c r="K125" s="9"/>
    </row>
    <row r="126" spans="2:11">
      <c r="B126" s="9"/>
      <c r="C126" s="9"/>
      <c r="D126" s="9"/>
      <c r="E126" s="9"/>
      <c r="F126" s="9"/>
      <c r="G126" s="9"/>
      <c r="H126" s="9"/>
      <c r="I126" s="9"/>
      <c r="J126" s="9"/>
      <c r="K126" s="9"/>
    </row>
    <row r="127" spans="2:11">
      <c r="B127" s="9"/>
      <c r="C127" s="9"/>
      <c r="D127" s="9"/>
      <c r="E127" s="9"/>
      <c r="F127" s="9"/>
      <c r="G127" s="9"/>
      <c r="H127" s="9"/>
      <c r="I127" s="9"/>
      <c r="J127" s="9"/>
      <c r="K127" s="9"/>
    </row>
    <row r="128" spans="2:11">
      <c r="B128" s="9"/>
      <c r="C128" s="9"/>
      <c r="D128" s="9"/>
      <c r="E128" s="9"/>
      <c r="F128" s="9"/>
      <c r="G128" s="9"/>
      <c r="H128" s="9"/>
      <c r="I128" s="9"/>
      <c r="J128" s="9"/>
      <c r="K128" s="9"/>
    </row>
    <row r="129" spans="2:11">
      <c r="B129" s="9"/>
      <c r="C129" s="9"/>
      <c r="D129" s="9"/>
      <c r="E129" s="9"/>
      <c r="F129" s="9"/>
      <c r="G129" s="9"/>
      <c r="H129" s="9"/>
      <c r="I129" s="9"/>
      <c r="J129" s="9"/>
      <c r="K129" s="9"/>
    </row>
    <row r="130" spans="2:11">
      <c r="B130" s="9"/>
      <c r="C130" s="9"/>
      <c r="D130" s="9"/>
      <c r="E130" s="9"/>
      <c r="F130" s="9"/>
      <c r="G130" s="9"/>
      <c r="H130" s="9"/>
      <c r="I130" s="9"/>
      <c r="J130" s="9"/>
      <c r="K130" s="9"/>
    </row>
    <row r="131" spans="2:11">
      <c r="B131" s="9"/>
      <c r="C131" s="9"/>
      <c r="D131" s="9"/>
      <c r="E131" s="9"/>
      <c r="F131" s="9"/>
      <c r="G131" s="9"/>
      <c r="H131" s="9"/>
      <c r="I131" s="9"/>
      <c r="J131" s="9"/>
      <c r="K131" s="9"/>
    </row>
    <row r="132" spans="2:11">
      <c r="B132" s="9"/>
      <c r="C132" s="9"/>
      <c r="D132" s="9"/>
      <c r="E132" s="9"/>
      <c r="F132" s="9"/>
      <c r="G132" s="9"/>
      <c r="H132" s="9"/>
      <c r="I132" s="9"/>
      <c r="J132" s="9"/>
      <c r="K132" s="9"/>
    </row>
    <row r="133" spans="2:11">
      <c r="B133" s="9"/>
      <c r="C133" s="9"/>
      <c r="D133" s="9"/>
      <c r="E133" s="9"/>
      <c r="F133" s="9"/>
      <c r="G133" s="9"/>
      <c r="H133" s="9"/>
      <c r="I133" s="9"/>
      <c r="J133" s="9"/>
      <c r="K133" s="9"/>
    </row>
    <row r="134" spans="2:11">
      <c r="B134" s="9"/>
      <c r="C134" s="9"/>
      <c r="D134" s="9"/>
      <c r="E134" s="9"/>
      <c r="F134" s="9"/>
      <c r="G134" s="9"/>
      <c r="H134" s="9"/>
      <c r="I134" s="9"/>
      <c r="J134" s="9"/>
      <c r="K134" s="9"/>
    </row>
    <row r="135" spans="2:11">
      <c r="B135" s="9"/>
      <c r="C135" s="9"/>
      <c r="D135" s="9"/>
      <c r="E135" s="9"/>
      <c r="F135" s="9"/>
      <c r="G135" s="9"/>
      <c r="H135" s="9"/>
      <c r="I135" s="9"/>
      <c r="J135" s="9"/>
      <c r="K135" s="9"/>
    </row>
    <row r="136" spans="2:11">
      <c r="B136" s="9"/>
      <c r="C136" s="9"/>
      <c r="D136" s="9"/>
      <c r="E136" s="9"/>
      <c r="F136" s="9"/>
      <c r="G136" s="9"/>
      <c r="H136" s="9"/>
      <c r="I136" s="9"/>
      <c r="J136" s="9"/>
      <c r="K136" s="9"/>
    </row>
    <row r="137" spans="2:11">
      <c r="B137" s="9"/>
      <c r="C137" s="9"/>
      <c r="D137" s="9"/>
      <c r="E137" s="9"/>
      <c r="F137" s="9"/>
      <c r="G137" s="9"/>
      <c r="H137" s="9"/>
      <c r="I137" s="9"/>
      <c r="J137" s="9"/>
      <c r="K137" s="9"/>
    </row>
    <row r="138" spans="2:11">
      <c r="B138" s="9"/>
      <c r="C138" s="9"/>
      <c r="D138" s="9"/>
      <c r="E138" s="9"/>
      <c r="F138" s="9"/>
      <c r="G138" s="9"/>
      <c r="H138" s="9"/>
      <c r="I138" s="9"/>
      <c r="J138" s="9"/>
      <c r="K138" s="9"/>
    </row>
    <row r="139" spans="2:11">
      <c r="B139" s="9"/>
      <c r="C139" s="9"/>
      <c r="D139" s="9"/>
      <c r="E139" s="9"/>
      <c r="F139" s="9"/>
      <c r="G139" s="9"/>
      <c r="H139" s="9"/>
      <c r="I139" s="9"/>
      <c r="J139" s="9"/>
      <c r="K139" s="9"/>
    </row>
    <row r="140" spans="2:11">
      <c r="B140" s="9"/>
      <c r="C140" s="9"/>
      <c r="D140" s="9"/>
      <c r="E140" s="9"/>
      <c r="F140" s="9"/>
      <c r="G140" s="9"/>
      <c r="H140" s="9"/>
      <c r="I140" s="9"/>
      <c r="J140" s="9"/>
      <c r="K140" s="9"/>
    </row>
    <row r="141" spans="2:11">
      <c r="B141" s="9"/>
      <c r="C141" s="9"/>
      <c r="D141" s="9"/>
      <c r="E141" s="9"/>
      <c r="F141" s="9"/>
      <c r="G141" s="9"/>
      <c r="H141" s="9"/>
      <c r="I141" s="9"/>
      <c r="J141" s="9"/>
      <c r="K141" s="9"/>
    </row>
    <row r="142" spans="2:11">
      <c r="B142" s="9"/>
      <c r="C142" s="9"/>
      <c r="D142" s="9"/>
      <c r="E142" s="9"/>
      <c r="F142" s="9"/>
      <c r="G142" s="9"/>
      <c r="H142" s="9"/>
      <c r="I142" s="9"/>
      <c r="J142" s="9"/>
      <c r="K142" s="9"/>
    </row>
    <row r="143" spans="2:11">
      <c r="B143" s="9"/>
      <c r="C143" s="9"/>
      <c r="D143" s="9"/>
      <c r="E143" s="9"/>
      <c r="F143" s="9"/>
      <c r="G143" s="9"/>
      <c r="H143" s="9"/>
      <c r="I143" s="9"/>
      <c r="J143" s="9"/>
      <c r="K143" s="9"/>
    </row>
    <row r="144" spans="2:11">
      <c r="B144" s="9"/>
      <c r="C144" s="9"/>
      <c r="D144" s="9"/>
      <c r="E144" s="9"/>
      <c r="F144" s="9"/>
      <c r="G144" s="9"/>
      <c r="H144" s="9"/>
      <c r="I144" s="9"/>
      <c r="J144" s="9"/>
      <c r="K144" s="9"/>
    </row>
    <row r="145" spans="2:11">
      <c r="B145" s="9"/>
      <c r="C145" s="9"/>
      <c r="D145" s="9"/>
      <c r="E145" s="9"/>
      <c r="F145" s="9"/>
      <c r="G145" s="9"/>
      <c r="H145" s="9"/>
      <c r="I145" s="9"/>
      <c r="J145" s="9"/>
      <c r="K145" s="9"/>
    </row>
    <row r="146" spans="2:11">
      <c r="B146" s="9"/>
      <c r="C146" s="9"/>
      <c r="D146" s="9"/>
      <c r="E146" s="9"/>
      <c r="F146" s="9"/>
      <c r="G146" s="9"/>
      <c r="H146" s="9"/>
      <c r="I146" s="9"/>
      <c r="J146" s="9"/>
      <c r="K146" s="9"/>
    </row>
    <row r="147" spans="2:11">
      <c r="B147" s="9"/>
      <c r="C147" s="9"/>
      <c r="D147" s="9"/>
      <c r="E147" s="9"/>
      <c r="F147" s="9"/>
      <c r="G147" s="9"/>
      <c r="H147" s="9"/>
      <c r="I147" s="9"/>
      <c r="J147" s="9"/>
      <c r="K147" s="9"/>
    </row>
    <row r="148" spans="2:11">
      <c r="B148" s="9"/>
      <c r="C148" s="9"/>
      <c r="D148" s="9"/>
      <c r="E148" s="9"/>
      <c r="F148" s="9"/>
      <c r="G148" s="9"/>
      <c r="H148" s="9"/>
      <c r="I148" s="9"/>
      <c r="J148" s="9"/>
      <c r="K148" s="9"/>
    </row>
    <row r="149" spans="2:11">
      <c r="B149" s="9"/>
      <c r="C149" s="9"/>
      <c r="D149" s="9"/>
      <c r="E149" s="9"/>
      <c r="F149" s="9"/>
      <c r="G149" s="9"/>
      <c r="H149" s="9"/>
      <c r="I149" s="9"/>
      <c r="J149" s="9"/>
      <c r="K149" s="9"/>
    </row>
    <row r="150" spans="2:11">
      <c r="B150" s="9"/>
      <c r="C150" s="9"/>
      <c r="D150" s="9"/>
      <c r="E150" s="9"/>
      <c r="F150" s="9"/>
      <c r="G150" s="9"/>
      <c r="H150" s="9"/>
      <c r="I150" s="9"/>
      <c r="J150" s="9"/>
      <c r="K150" s="9"/>
    </row>
    <row r="151" spans="2:11">
      <c r="B151" s="9"/>
      <c r="C151" s="9"/>
      <c r="D151" s="9"/>
      <c r="E151" s="9"/>
      <c r="F151" s="9"/>
      <c r="G151" s="9"/>
      <c r="H151" s="9"/>
      <c r="I151" s="9"/>
      <c r="J151" s="9"/>
      <c r="K151" s="9"/>
    </row>
    <row r="152" spans="2:11">
      <c r="B152" s="9"/>
      <c r="C152" s="9"/>
      <c r="D152" s="9"/>
      <c r="E152" s="9"/>
      <c r="F152" s="9"/>
      <c r="G152" s="9"/>
      <c r="H152" s="9"/>
      <c r="I152" s="9"/>
      <c r="J152" s="9"/>
      <c r="K152" s="9"/>
    </row>
    <row r="153" spans="2:11">
      <c r="B153" s="9"/>
      <c r="C153" s="9"/>
      <c r="D153" s="9"/>
      <c r="E153" s="9"/>
      <c r="F153" s="9"/>
      <c r="G153" s="9"/>
      <c r="H153" s="9"/>
      <c r="I153" s="9"/>
      <c r="J153" s="9"/>
      <c r="K153" s="9"/>
    </row>
    <row r="154" spans="2:11">
      <c r="B154" s="9"/>
      <c r="C154" s="9"/>
      <c r="D154" s="9"/>
      <c r="E154" s="9"/>
      <c r="F154" s="9"/>
      <c r="G154" s="9"/>
      <c r="H154" s="9"/>
      <c r="I154" s="9"/>
      <c r="J154" s="9"/>
      <c r="K154" s="9"/>
    </row>
    <row r="155" spans="2:11">
      <c r="B155" s="9"/>
      <c r="C155" s="9"/>
      <c r="D155" s="9"/>
      <c r="E155" s="9"/>
      <c r="F155" s="9"/>
      <c r="G155" s="9"/>
      <c r="H155" s="9"/>
      <c r="I155" s="9"/>
      <c r="J155" s="9"/>
      <c r="K155" s="9"/>
    </row>
    <row r="156" spans="2:11">
      <c r="B156" s="9"/>
      <c r="C156" s="9"/>
      <c r="D156" s="9"/>
      <c r="E156" s="9"/>
      <c r="F156" s="9"/>
      <c r="G156" s="9"/>
      <c r="H156" s="9"/>
      <c r="I156" s="9"/>
      <c r="J156" s="9"/>
      <c r="K156" s="9"/>
    </row>
    <row r="157" spans="2:11">
      <c r="B157" s="9"/>
      <c r="C157" s="9"/>
      <c r="D157" s="9"/>
      <c r="E157" s="9"/>
      <c r="F157" s="9"/>
      <c r="G157" s="9"/>
      <c r="H157" s="9"/>
      <c r="I157" s="9"/>
      <c r="J157" s="9"/>
      <c r="K157" s="9"/>
    </row>
    <row r="158" spans="2:11">
      <c r="B158" s="9"/>
      <c r="C158" s="9"/>
      <c r="D158" s="9"/>
      <c r="E158" s="9"/>
      <c r="F158" s="9"/>
      <c r="G158" s="9"/>
      <c r="H158" s="9"/>
      <c r="I158" s="9"/>
      <c r="J158" s="9"/>
      <c r="K158" s="9"/>
    </row>
    <row r="159" spans="2:11">
      <c r="B159" s="9"/>
      <c r="C159" s="9"/>
      <c r="D159" s="9"/>
      <c r="E159" s="9"/>
      <c r="F159" s="9"/>
      <c r="G159" s="9"/>
      <c r="H159" s="9"/>
      <c r="I159" s="9"/>
      <c r="J159" s="9"/>
      <c r="K159" s="9"/>
    </row>
    <row r="160" spans="2:11">
      <c r="B160" s="9"/>
      <c r="C160" s="9"/>
      <c r="D160" s="9"/>
      <c r="E160" s="9"/>
      <c r="F160" s="9"/>
      <c r="G160" s="9"/>
      <c r="H160" s="9"/>
      <c r="I160" s="9"/>
      <c r="J160" s="9"/>
      <c r="K160" s="9"/>
    </row>
    <row r="161" spans="2:11">
      <c r="B161" s="9"/>
      <c r="C161" s="9"/>
      <c r="D161" s="9"/>
      <c r="E161" s="9"/>
      <c r="F161" s="9"/>
      <c r="G161" s="9"/>
      <c r="H161" s="9"/>
      <c r="I161" s="9"/>
      <c r="J161" s="9"/>
      <c r="K161" s="9"/>
    </row>
    <row r="162" spans="2:11">
      <c r="B162" s="9"/>
      <c r="C162" s="9"/>
      <c r="D162" s="9"/>
      <c r="E162" s="9"/>
      <c r="F162" s="9"/>
      <c r="G162" s="9"/>
      <c r="H162" s="9"/>
      <c r="I162" s="9"/>
      <c r="J162" s="9"/>
      <c r="K162" s="9"/>
    </row>
    <row r="163" spans="2:11">
      <c r="B163" s="9"/>
      <c r="C163" s="9"/>
      <c r="D163" s="9"/>
      <c r="E163" s="9"/>
      <c r="F163" s="9"/>
      <c r="G163" s="9"/>
      <c r="H163" s="9"/>
      <c r="I163" s="9"/>
      <c r="J163" s="9"/>
      <c r="K163" s="9"/>
    </row>
    <row r="164" spans="2:11">
      <c r="B164" s="9"/>
      <c r="C164" s="9"/>
      <c r="D164" s="9"/>
      <c r="E164" s="9"/>
      <c r="F164" s="9"/>
      <c r="G164" s="9"/>
      <c r="H164" s="9"/>
      <c r="I164" s="9"/>
      <c r="J164" s="9"/>
      <c r="K164" s="9"/>
    </row>
    <row r="165" spans="2:11">
      <c r="B165" s="9"/>
      <c r="C165" s="9"/>
      <c r="D165" s="9"/>
      <c r="E165" s="9"/>
      <c r="F165" s="9"/>
      <c r="G165" s="9"/>
      <c r="H165" s="9"/>
      <c r="I165" s="9"/>
      <c r="J165" s="9"/>
      <c r="K165" s="9"/>
    </row>
    <row r="166" spans="2:11">
      <c r="B166" s="9"/>
      <c r="C166" s="9"/>
      <c r="D166" s="9"/>
      <c r="E166" s="9"/>
      <c r="F166" s="9"/>
      <c r="G166" s="9"/>
      <c r="H166" s="9"/>
      <c r="I166" s="9"/>
      <c r="J166" s="9"/>
      <c r="K166" s="9"/>
    </row>
    <row r="167" spans="2:11">
      <c r="B167" s="9"/>
      <c r="C167" s="9"/>
      <c r="D167" s="9"/>
      <c r="E167" s="9"/>
      <c r="F167" s="9"/>
      <c r="G167" s="9"/>
      <c r="H167" s="9"/>
      <c r="I167" s="9"/>
      <c r="J167" s="9"/>
      <c r="K167" s="9"/>
    </row>
    <row r="168" spans="2:11">
      <c r="B168" s="9"/>
      <c r="C168" s="9"/>
      <c r="D168" s="9"/>
      <c r="E168" s="9"/>
      <c r="F168" s="9"/>
      <c r="G168" s="9"/>
      <c r="H168" s="9"/>
      <c r="I168" s="9"/>
      <c r="J168" s="9"/>
      <c r="K168" s="9"/>
    </row>
    <row r="169" spans="2:11">
      <c r="B169" s="9"/>
      <c r="C169" s="9"/>
      <c r="D169" s="9"/>
      <c r="E169" s="9"/>
      <c r="F169" s="9"/>
      <c r="G169" s="9"/>
      <c r="H169" s="9"/>
      <c r="I169" s="9"/>
      <c r="J169" s="9"/>
      <c r="K169" s="9"/>
    </row>
    <row r="170" spans="2:11">
      <c r="B170" s="9"/>
      <c r="C170" s="9"/>
      <c r="D170" s="9"/>
      <c r="E170" s="9"/>
      <c r="F170" s="9"/>
      <c r="G170" s="9"/>
      <c r="H170" s="9"/>
      <c r="I170" s="9"/>
      <c r="J170" s="9"/>
      <c r="K170" s="9"/>
    </row>
    <row r="171" spans="2:11">
      <c r="B171" s="9"/>
      <c r="C171" s="9"/>
      <c r="D171" s="9"/>
      <c r="E171" s="9"/>
      <c r="F171" s="9"/>
      <c r="G171" s="9"/>
      <c r="H171" s="9"/>
      <c r="I171" s="9"/>
      <c r="J171" s="9"/>
      <c r="K171" s="9"/>
    </row>
    <row r="172" spans="2:11">
      <c r="B172" s="9"/>
      <c r="C172" s="9"/>
      <c r="D172" s="9"/>
      <c r="E172" s="9"/>
      <c r="F172" s="9"/>
      <c r="G172" s="9"/>
      <c r="H172" s="9"/>
      <c r="I172" s="9"/>
      <c r="J172" s="9"/>
      <c r="K172" s="9"/>
    </row>
    <row r="173" spans="2:11">
      <c r="B173" s="9"/>
      <c r="C173" s="9"/>
      <c r="D173" s="9"/>
      <c r="E173" s="9"/>
      <c r="F173" s="9"/>
      <c r="G173" s="9"/>
      <c r="H173" s="9"/>
      <c r="I173" s="9"/>
      <c r="J173" s="9"/>
      <c r="K173" s="9"/>
    </row>
    <row r="174" spans="2:11">
      <c r="B174" s="9"/>
      <c r="C174" s="9"/>
      <c r="D174" s="9"/>
      <c r="E174" s="9"/>
      <c r="F174" s="9"/>
      <c r="G174" s="9"/>
      <c r="H174" s="9"/>
      <c r="I174" s="9"/>
      <c r="J174" s="9"/>
      <c r="K174" s="9"/>
    </row>
    <row r="175" spans="2:11">
      <c r="B175" s="9"/>
      <c r="C175" s="9"/>
      <c r="D175" s="9"/>
      <c r="E175" s="9"/>
      <c r="F175" s="9"/>
      <c r="G175" s="9"/>
      <c r="H175" s="9"/>
      <c r="I175" s="9"/>
      <c r="J175" s="9"/>
      <c r="K175" s="9"/>
    </row>
    <row r="176" spans="2:11">
      <c r="B176" s="9"/>
      <c r="C176" s="9"/>
      <c r="D176" s="9"/>
      <c r="E176" s="9"/>
      <c r="F176" s="9"/>
      <c r="G176" s="9"/>
      <c r="H176" s="9"/>
      <c r="I176" s="9"/>
      <c r="J176" s="9"/>
      <c r="K176" s="9"/>
    </row>
    <row r="177" spans="2:11">
      <c r="B177" s="9"/>
      <c r="C177" s="9"/>
      <c r="D177" s="9"/>
      <c r="E177" s="9"/>
      <c r="F177" s="9"/>
      <c r="G177" s="9"/>
      <c r="H177" s="9"/>
      <c r="I177" s="9"/>
      <c r="J177" s="9"/>
      <c r="K177" s="9"/>
    </row>
    <row r="178" spans="2:11">
      <c r="B178" s="9"/>
      <c r="C178" s="9"/>
      <c r="D178" s="9"/>
      <c r="E178" s="9"/>
      <c r="F178" s="9"/>
      <c r="G178" s="9"/>
      <c r="H178" s="9"/>
      <c r="I178" s="9"/>
      <c r="J178" s="9"/>
      <c r="K178" s="9"/>
    </row>
    <row r="179" spans="2:11">
      <c r="B179" s="9"/>
      <c r="C179" s="9"/>
      <c r="D179" s="9"/>
      <c r="E179" s="9"/>
      <c r="F179" s="9"/>
      <c r="G179" s="9"/>
      <c r="H179" s="9"/>
      <c r="I179" s="9"/>
      <c r="J179" s="9"/>
      <c r="K179" s="9"/>
    </row>
    <row r="180" spans="2:11">
      <c r="B180" s="9"/>
      <c r="C180" s="9"/>
      <c r="D180" s="9"/>
      <c r="E180" s="9"/>
      <c r="F180" s="9"/>
      <c r="G180" s="9"/>
      <c r="H180" s="9"/>
      <c r="I180" s="9"/>
      <c r="J180" s="9"/>
      <c r="K180" s="9"/>
    </row>
    <row r="181" spans="2:11">
      <c r="B181" s="9"/>
      <c r="C181" s="9"/>
      <c r="D181" s="9"/>
      <c r="E181" s="9"/>
      <c r="F181" s="9"/>
      <c r="G181" s="9"/>
      <c r="H181" s="9"/>
      <c r="I181" s="9"/>
      <c r="J181" s="9"/>
      <c r="K181" s="9"/>
    </row>
    <row r="182" spans="2:11">
      <c r="B182" s="9"/>
      <c r="C182" s="9"/>
      <c r="D182" s="9"/>
      <c r="E182" s="9"/>
      <c r="F182" s="9"/>
      <c r="G182" s="9"/>
      <c r="H182" s="9"/>
      <c r="I182" s="9"/>
      <c r="J182" s="9"/>
      <c r="K182" s="9"/>
    </row>
    <row r="183" spans="2:11">
      <c r="B183" s="9"/>
      <c r="C183" s="9"/>
      <c r="D183" s="9"/>
      <c r="E183" s="9"/>
      <c r="F183" s="9"/>
      <c r="G183" s="9"/>
      <c r="H183" s="9"/>
      <c r="I183" s="9"/>
      <c r="J183" s="9"/>
      <c r="K183" s="9"/>
    </row>
    <row r="184" spans="2:11">
      <c r="B184" s="9"/>
      <c r="C184" s="9"/>
      <c r="D184" s="9"/>
      <c r="E184" s="9"/>
      <c r="F184" s="9"/>
      <c r="G184" s="9"/>
      <c r="H184" s="9"/>
      <c r="I184" s="9"/>
      <c r="J184" s="9"/>
      <c r="K184" s="9"/>
    </row>
    <row r="185" spans="2:11">
      <c r="B185" s="9"/>
      <c r="C185" s="9"/>
      <c r="D185" s="9"/>
      <c r="E185" s="9"/>
      <c r="F185" s="9"/>
      <c r="G185" s="9"/>
      <c r="H185" s="9"/>
      <c r="I185" s="9"/>
      <c r="J185" s="9"/>
      <c r="K185" s="9"/>
    </row>
    <row r="186" spans="2:11">
      <c r="B186" s="9"/>
      <c r="C186" s="9"/>
      <c r="D186" s="9"/>
      <c r="E186" s="9"/>
      <c r="F186" s="9"/>
      <c r="G186" s="9"/>
      <c r="H186" s="9"/>
      <c r="I186" s="9"/>
      <c r="J186" s="9"/>
      <c r="K186" s="9"/>
    </row>
    <row r="187" spans="2:11">
      <c r="B187" s="9"/>
      <c r="C187" s="9"/>
      <c r="D187" s="9"/>
      <c r="E187" s="9"/>
      <c r="F187" s="9"/>
      <c r="G187" s="9"/>
      <c r="H187" s="9"/>
      <c r="I187" s="9"/>
      <c r="J187" s="9"/>
      <c r="K187" s="9"/>
    </row>
    <row r="188" spans="2:11">
      <c r="B188" s="9"/>
      <c r="C188" s="9"/>
      <c r="D188" s="9"/>
      <c r="E188" s="9"/>
      <c r="F188" s="9"/>
      <c r="G188" s="9"/>
      <c r="H188" s="9"/>
      <c r="I188" s="9"/>
      <c r="J188" s="9"/>
      <c r="K188" s="9"/>
    </row>
    <row r="189" spans="2:11">
      <c r="B189" s="9"/>
      <c r="C189" s="9"/>
      <c r="D189" s="9"/>
      <c r="E189" s="9"/>
      <c r="F189" s="9"/>
      <c r="G189" s="9"/>
      <c r="H189" s="9"/>
      <c r="I189" s="9"/>
      <c r="J189" s="9"/>
      <c r="K189" s="9"/>
    </row>
    <row r="190" spans="2:11">
      <c r="B190" s="9"/>
      <c r="C190" s="9"/>
      <c r="D190" s="9"/>
      <c r="E190" s="9"/>
      <c r="F190" s="9"/>
      <c r="G190" s="9"/>
      <c r="H190" s="9"/>
      <c r="I190" s="9"/>
      <c r="J190" s="9"/>
      <c r="K190" s="9"/>
    </row>
    <row r="191" spans="2:11">
      <c r="B191" s="9"/>
      <c r="C191" s="9"/>
      <c r="D191" s="9"/>
      <c r="E191" s="9"/>
      <c r="F191" s="9"/>
      <c r="G191" s="9"/>
      <c r="H191" s="9"/>
      <c r="I191" s="9"/>
      <c r="J191" s="9"/>
      <c r="K191" s="9"/>
    </row>
    <row r="192" spans="2:11">
      <c r="B192" s="9"/>
      <c r="C192" s="9"/>
      <c r="D192" s="9"/>
      <c r="E192" s="9"/>
      <c r="F192" s="9"/>
      <c r="G192" s="9"/>
      <c r="H192" s="9"/>
      <c r="I192" s="9"/>
      <c r="J192" s="9"/>
      <c r="K192" s="9"/>
    </row>
    <row r="193" spans="2:11">
      <c r="B193" s="9"/>
      <c r="C193" s="9"/>
      <c r="D193" s="9"/>
      <c r="E193" s="9"/>
      <c r="F193" s="9"/>
      <c r="G193" s="9"/>
      <c r="H193" s="9"/>
      <c r="I193" s="9"/>
      <c r="J193" s="9"/>
      <c r="K193" s="9"/>
    </row>
    <row r="194" spans="2:11">
      <c r="B194" s="9"/>
      <c r="C194" s="9"/>
      <c r="D194" s="9"/>
      <c r="E194" s="9"/>
      <c r="F194" s="9"/>
      <c r="G194" s="9"/>
      <c r="H194" s="9"/>
      <c r="I194" s="9"/>
      <c r="J194" s="9"/>
      <c r="K194" s="9"/>
    </row>
    <row r="195" spans="2:11">
      <c r="B195" s="9"/>
      <c r="C195" s="9"/>
      <c r="D195" s="9"/>
      <c r="E195" s="9"/>
      <c r="F195" s="9"/>
      <c r="G195" s="9"/>
      <c r="H195" s="9"/>
      <c r="I195" s="9"/>
      <c r="J195" s="9"/>
      <c r="K195" s="9"/>
    </row>
    <row r="196" spans="2:11">
      <c r="B196" s="9"/>
      <c r="C196" s="9"/>
      <c r="D196" s="9"/>
      <c r="E196" s="9"/>
      <c r="F196" s="9"/>
      <c r="G196" s="9"/>
      <c r="H196" s="9"/>
      <c r="I196" s="9"/>
      <c r="J196" s="9"/>
      <c r="K196" s="9"/>
    </row>
    <row r="197" spans="2:11">
      <c r="B197" s="9"/>
      <c r="C197" s="9"/>
      <c r="D197" s="9"/>
      <c r="E197" s="9"/>
      <c r="F197" s="9"/>
      <c r="G197" s="9"/>
      <c r="H197" s="9"/>
      <c r="I197" s="9"/>
      <c r="J197" s="9"/>
      <c r="K197" s="9"/>
    </row>
    <row r="198" spans="2:11">
      <c r="B198" s="9"/>
      <c r="C198" s="9"/>
      <c r="D198" s="9"/>
      <c r="E198" s="9"/>
      <c r="F198" s="9"/>
      <c r="G198" s="9"/>
      <c r="H198" s="9"/>
      <c r="I198" s="9"/>
      <c r="J198" s="9"/>
      <c r="K198" s="9"/>
    </row>
    <row r="199" spans="2:11">
      <c r="B199" s="9"/>
      <c r="C199" s="9"/>
      <c r="D199" s="9"/>
      <c r="E199" s="9"/>
      <c r="F199" s="9"/>
      <c r="G199" s="9"/>
      <c r="H199" s="9"/>
      <c r="I199" s="9"/>
      <c r="J199" s="9"/>
      <c r="K199" s="9"/>
    </row>
    <row r="200" spans="2:11">
      <c r="B200" s="9"/>
      <c r="C200" s="9"/>
      <c r="D200" s="9"/>
      <c r="E200" s="9"/>
      <c r="F200" s="9"/>
      <c r="G200" s="9"/>
      <c r="H200" s="9"/>
      <c r="I200" s="9"/>
      <c r="J200" s="9"/>
      <c r="K200" s="9"/>
    </row>
    <row r="201" spans="2:11">
      <c r="B201" s="9"/>
      <c r="C201" s="9"/>
      <c r="D201" s="9"/>
      <c r="E201" s="9"/>
      <c r="F201" s="9"/>
      <c r="G201" s="9"/>
      <c r="H201" s="9"/>
      <c r="I201" s="9"/>
      <c r="J201" s="9"/>
      <c r="K201" s="9"/>
    </row>
    <row r="202" spans="2:11">
      <c r="B202" s="9"/>
      <c r="C202" s="9"/>
      <c r="D202" s="9"/>
      <c r="E202" s="9"/>
      <c r="F202" s="9"/>
      <c r="G202" s="9"/>
      <c r="H202" s="9"/>
      <c r="I202" s="9"/>
      <c r="J202" s="9"/>
      <c r="K202" s="9"/>
    </row>
    <row r="203" spans="2:11">
      <c r="B203" s="9"/>
      <c r="C203" s="9"/>
      <c r="D203" s="9"/>
      <c r="E203" s="9"/>
      <c r="F203" s="9"/>
      <c r="G203" s="9"/>
      <c r="H203" s="9"/>
      <c r="I203" s="9"/>
      <c r="J203" s="9"/>
      <c r="K203" s="9"/>
    </row>
    <row r="204" spans="2:11">
      <c r="B204" s="9"/>
      <c r="C204" s="9"/>
      <c r="D204" s="9"/>
      <c r="E204" s="9"/>
      <c r="F204" s="9"/>
      <c r="G204" s="9"/>
      <c r="H204" s="9"/>
      <c r="I204" s="9"/>
      <c r="J204" s="9"/>
      <c r="K204" s="9"/>
    </row>
    <row r="205" spans="2:11">
      <c r="B205" s="9"/>
      <c r="C205" s="9"/>
      <c r="D205" s="9"/>
      <c r="E205" s="9"/>
      <c r="F205" s="9"/>
      <c r="G205" s="9"/>
      <c r="H205" s="9"/>
      <c r="I205" s="9"/>
      <c r="J205" s="9"/>
      <c r="K205" s="9"/>
    </row>
    <row r="206" spans="2:11">
      <c r="B206" s="9"/>
      <c r="C206" s="9"/>
      <c r="D206" s="9"/>
      <c r="E206" s="9"/>
      <c r="F206" s="9"/>
      <c r="G206" s="9"/>
      <c r="H206" s="9"/>
      <c r="I206" s="9"/>
      <c r="J206" s="9"/>
      <c r="K206" s="9"/>
    </row>
    <row r="207" spans="2:11">
      <c r="B207" s="9"/>
      <c r="C207" s="9"/>
      <c r="D207" s="9"/>
      <c r="E207" s="9"/>
      <c r="F207" s="9"/>
      <c r="G207" s="9"/>
      <c r="H207" s="9"/>
      <c r="I207" s="9"/>
      <c r="J207" s="9"/>
      <c r="K207" s="9"/>
    </row>
    <row r="208" spans="2:11">
      <c r="B208" s="9"/>
      <c r="C208" s="9"/>
      <c r="D208" s="9"/>
      <c r="E208" s="9"/>
      <c r="F208" s="9"/>
      <c r="G208" s="9"/>
      <c r="H208" s="9"/>
      <c r="I208" s="9"/>
      <c r="J208" s="9"/>
      <c r="K208" s="9"/>
    </row>
    <row r="209" spans="2:11">
      <c r="B209" s="9"/>
      <c r="C209" s="9"/>
      <c r="D209" s="9"/>
      <c r="E209" s="9"/>
      <c r="F209" s="9"/>
      <c r="G209" s="9"/>
      <c r="H209" s="9"/>
      <c r="I209" s="9"/>
      <c r="J209" s="9"/>
      <c r="K209" s="9"/>
    </row>
    <row r="210" spans="2:11">
      <c r="B210" s="9"/>
      <c r="C210" s="9"/>
      <c r="D210" s="9"/>
      <c r="E210" s="9"/>
      <c r="F210" s="9"/>
      <c r="G210" s="9"/>
      <c r="H210" s="9"/>
      <c r="I210" s="9"/>
      <c r="J210" s="9"/>
      <c r="K210" s="9"/>
    </row>
    <row r="211" spans="2:11">
      <c r="B211" s="9"/>
      <c r="C211" s="9"/>
      <c r="D211" s="9"/>
      <c r="E211" s="9"/>
      <c r="F211" s="9"/>
      <c r="G211" s="9"/>
      <c r="H211" s="9"/>
      <c r="I211" s="9"/>
      <c r="J211" s="9"/>
      <c r="K211" s="9"/>
    </row>
    <row r="212" spans="2:11">
      <c r="B212" s="9"/>
      <c r="C212" s="9"/>
      <c r="D212" s="9"/>
      <c r="E212" s="9"/>
      <c r="F212" s="9"/>
      <c r="G212" s="9"/>
      <c r="H212" s="9"/>
      <c r="I212" s="9"/>
      <c r="J212" s="9"/>
      <c r="K212" s="9"/>
    </row>
    <row r="213" spans="2:11">
      <c r="B213" s="9"/>
      <c r="C213" s="9"/>
      <c r="D213" s="9"/>
      <c r="E213" s="9"/>
      <c r="F213" s="9"/>
      <c r="G213" s="9"/>
      <c r="H213" s="9"/>
      <c r="I213" s="9"/>
      <c r="J213" s="9"/>
      <c r="K213" s="9"/>
    </row>
    <row r="214" spans="2:11">
      <c r="B214" s="9"/>
      <c r="C214" s="9"/>
      <c r="D214" s="9"/>
      <c r="E214" s="9"/>
      <c r="F214" s="9"/>
      <c r="G214" s="9"/>
      <c r="H214" s="9"/>
      <c r="I214" s="9"/>
      <c r="J214" s="9"/>
      <c r="K214" s="9"/>
    </row>
    <row r="215" spans="2:11">
      <c r="B215" s="9"/>
      <c r="C215" s="9"/>
      <c r="D215" s="9"/>
      <c r="E215" s="9"/>
      <c r="F215" s="9"/>
      <c r="G215" s="9"/>
      <c r="H215" s="9"/>
      <c r="I215" s="9"/>
      <c r="J215" s="9"/>
      <c r="K215" s="9"/>
    </row>
    <row r="216" spans="2:11">
      <c r="B216" s="9"/>
      <c r="C216" s="9"/>
      <c r="D216" s="9"/>
      <c r="E216" s="9"/>
      <c r="F216" s="9"/>
      <c r="G216" s="9"/>
      <c r="H216" s="9"/>
      <c r="I216" s="9"/>
      <c r="J216" s="9"/>
      <c r="K216" s="9"/>
    </row>
    <row r="217" spans="2:11">
      <c r="B217" s="9"/>
      <c r="C217" s="9"/>
      <c r="D217" s="9"/>
      <c r="E217" s="9"/>
      <c r="F217" s="9"/>
      <c r="G217" s="9"/>
      <c r="H217" s="9"/>
      <c r="I217" s="9"/>
      <c r="J217" s="9"/>
      <c r="K217" s="9"/>
    </row>
    <row r="218" spans="2:11">
      <c r="B218" s="9"/>
      <c r="C218" s="9"/>
      <c r="D218" s="9"/>
      <c r="E218" s="9"/>
      <c r="F218" s="9"/>
      <c r="G218" s="9"/>
      <c r="H218" s="9"/>
      <c r="I218" s="9"/>
      <c r="J218" s="9"/>
      <c r="K218" s="9"/>
    </row>
    <row r="219" spans="2:11">
      <c r="B219" s="9"/>
      <c r="C219" s="9"/>
      <c r="D219" s="9"/>
      <c r="E219" s="9"/>
      <c r="F219" s="9"/>
      <c r="G219" s="9"/>
      <c r="H219" s="9"/>
      <c r="I219" s="9"/>
      <c r="J219" s="9"/>
      <c r="K219" s="9"/>
    </row>
    <row r="220" spans="2:11">
      <c r="B220" s="9"/>
      <c r="C220" s="9"/>
      <c r="D220" s="9"/>
      <c r="E220" s="9"/>
      <c r="F220" s="9"/>
      <c r="G220" s="9"/>
      <c r="H220" s="9"/>
      <c r="I220" s="9"/>
      <c r="J220" s="9"/>
      <c r="K220" s="9"/>
    </row>
    <row r="221" spans="2:11">
      <c r="B221" s="9"/>
      <c r="C221" s="9"/>
      <c r="D221" s="9"/>
      <c r="E221" s="9"/>
      <c r="F221" s="9"/>
      <c r="G221" s="9"/>
      <c r="H221" s="9"/>
      <c r="I221" s="9"/>
      <c r="J221" s="9"/>
      <c r="K221" s="9"/>
    </row>
    <row r="222" spans="2:11">
      <c r="B222" s="9"/>
      <c r="C222" s="9"/>
      <c r="D222" s="9"/>
      <c r="E222" s="9"/>
      <c r="F222" s="9"/>
      <c r="G222" s="9"/>
      <c r="H222" s="9"/>
      <c r="I222" s="9"/>
      <c r="J222" s="9"/>
      <c r="K222" s="9"/>
    </row>
    <row r="223" spans="2:11">
      <c r="B223" s="9"/>
      <c r="C223" s="9"/>
      <c r="D223" s="9"/>
      <c r="E223" s="9"/>
      <c r="F223" s="9"/>
      <c r="G223" s="9"/>
      <c r="H223" s="9"/>
      <c r="I223" s="9"/>
      <c r="J223" s="9"/>
      <c r="K223" s="9"/>
    </row>
    <row r="224" spans="2:11">
      <c r="B224" s="9"/>
      <c r="C224" s="9"/>
      <c r="D224" s="9"/>
      <c r="E224" s="9"/>
      <c r="F224" s="9"/>
      <c r="G224" s="9"/>
      <c r="H224" s="9"/>
      <c r="I224" s="9"/>
      <c r="J224" s="9"/>
      <c r="K224" s="9"/>
    </row>
    <row r="225" spans="2:11">
      <c r="B225" s="9"/>
      <c r="C225" s="9"/>
      <c r="D225" s="9"/>
      <c r="E225" s="9"/>
      <c r="F225" s="9"/>
      <c r="G225" s="9"/>
      <c r="H225" s="9"/>
      <c r="I225" s="9"/>
      <c r="J225" s="9"/>
      <c r="K225" s="9"/>
    </row>
    <row r="226" spans="2:11">
      <c r="B226" s="9"/>
      <c r="C226" s="9"/>
      <c r="D226" s="9"/>
      <c r="E226" s="9"/>
      <c r="F226" s="9"/>
      <c r="G226" s="9"/>
      <c r="H226" s="9"/>
      <c r="I226" s="9"/>
      <c r="J226" s="9"/>
      <c r="K226" s="9"/>
    </row>
    <row r="227" spans="2:11">
      <c r="B227" s="9"/>
      <c r="C227" s="9"/>
      <c r="D227" s="9"/>
      <c r="E227" s="9"/>
      <c r="F227" s="9"/>
      <c r="G227" s="9"/>
      <c r="H227" s="9"/>
      <c r="I227" s="9"/>
      <c r="J227" s="9"/>
      <c r="K227" s="9"/>
    </row>
    <row r="228" spans="2:11">
      <c r="B228" s="9"/>
      <c r="C228" s="9"/>
      <c r="D228" s="9"/>
      <c r="E228" s="9"/>
      <c r="F228" s="9"/>
      <c r="G228" s="9"/>
      <c r="H228" s="9"/>
      <c r="I228" s="9"/>
      <c r="J228" s="9"/>
      <c r="K228" s="9"/>
    </row>
    <row r="229" spans="2:11">
      <c r="B229" s="9"/>
      <c r="C229" s="9"/>
      <c r="D229" s="9"/>
      <c r="E229" s="9"/>
      <c r="F229" s="9"/>
      <c r="G229" s="9"/>
      <c r="H229" s="9"/>
      <c r="I229" s="9"/>
      <c r="J229" s="9"/>
      <c r="K229" s="9"/>
    </row>
    <row r="230" spans="2:11">
      <c r="B230" s="9"/>
      <c r="C230" s="9"/>
      <c r="D230" s="9"/>
      <c r="E230" s="9"/>
      <c r="F230" s="9"/>
      <c r="G230" s="9"/>
      <c r="H230" s="9"/>
      <c r="I230" s="9"/>
      <c r="J230" s="9"/>
      <c r="K230" s="9"/>
    </row>
    <row r="231" spans="2:11">
      <c r="B231" s="9"/>
      <c r="C231" s="9"/>
      <c r="D231" s="9"/>
      <c r="E231" s="9"/>
      <c r="F231" s="9"/>
      <c r="G231" s="9"/>
      <c r="H231" s="9"/>
      <c r="I231" s="9"/>
      <c r="J231" s="9"/>
      <c r="K231" s="9"/>
    </row>
    <row r="232" spans="2:11">
      <c r="B232" s="9"/>
      <c r="C232" s="9"/>
      <c r="D232" s="9"/>
      <c r="E232" s="9"/>
      <c r="F232" s="9"/>
      <c r="G232" s="9"/>
      <c r="H232" s="9"/>
      <c r="I232" s="9"/>
      <c r="J232" s="9"/>
      <c r="K232" s="9"/>
    </row>
    <row r="233" spans="2:11">
      <c r="B233" s="9"/>
      <c r="C233" s="9"/>
      <c r="D233" s="9"/>
      <c r="E233" s="9"/>
      <c r="F233" s="9"/>
      <c r="G233" s="9"/>
      <c r="H233" s="9"/>
      <c r="I233" s="9"/>
      <c r="J233" s="9"/>
      <c r="K233" s="9"/>
    </row>
    <row r="234" spans="2:11">
      <c r="B234" s="9"/>
      <c r="C234" s="9"/>
      <c r="D234" s="9"/>
      <c r="E234" s="9"/>
      <c r="F234" s="9"/>
      <c r="G234" s="9"/>
      <c r="H234" s="9"/>
      <c r="I234" s="9"/>
      <c r="J234" s="9"/>
      <c r="K234" s="9"/>
    </row>
    <row r="235" spans="2:11">
      <c r="B235" s="9"/>
      <c r="C235" s="9"/>
      <c r="D235" s="9"/>
      <c r="E235" s="9"/>
      <c r="F235" s="9"/>
      <c r="G235" s="9"/>
      <c r="H235" s="9"/>
      <c r="I235" s="9"/>
      <c r="J235" s="9"/>
      <c r="K235" s="9"/>
    </row>
    <row r="236" spans="2:11">
      <c r="B236" s="9"/>
      <c r="C236" s="9"/>
      <c r="D236" s="9"/>
      <c r="E236" s="9"/>
      <c r="F236" s="9"/>
      <c r="G236" s="9"/>
      <c r="H236" s="9"/>
      <c r="I236" s="9"/>
      <c r="J236" s="9"/>
      <c r="K236" s="9"/>
    </row>
    <row r="237" spans="2:11">
      <c r="B237" s="9"/>
      <c r="C237" s="9"/>
      <c r="D237" s="9"/>
      <c r="E237" s="9"/>
      <c r="F237" s="9"/>
      <c r="G237" s="9"/>
      <c r="H237" s="9"/>
      <c r="I237" s="9"/>
      <c r="J237" s="9"/>
      <c r="K237" s="9"/>
    </row>
    <row r="238" spans="2:11">
      <c r="B238" s="9"/>
      <c r="C238" s="9"/>
      <c r="D238" s="9"/>
      <c r="E238" s="9"/>
      <c r="F238" s="9"/>
      <c r="G238" s="9"/>
      <c r="H238" s="9"/>
      <c r="I238" s="9"/>
      <c r="J238" s="9"/>
      <c r="K238" s="9"/>
    </row>
    <row r="239" spans="2:11">
      <c r="B239" s="9"/>
      <c r="C239" s="9"/>
      <c r="D239" s="9"/>
      <c r="E239" s="9"/>
      <c r="F239" s="9"/>
      <c r="G239" s="9"/>
      <c r="H239" s="9"/>
      <c r="I239" s="9"/>
      <c r="J239" s="9"/>
      <c r="K239" s="9"/>
    </row>
    <row r="240" spans="2:11">
      <c r="B240" s="9"/>
      <c r="C240" s="9"/>
      <c r="D240" s="9"/>
      <c r="E240" s="9"/>
      <c r="F240" s="9"/>
      <c r="G240" s="9"/>
      <c r="H240" s="9"/>
      <c r="I240" s="9"/>
      <c r="J240" s="9"/>
      <c r="K240" s="9"/>
    </row>
    <row r="241" spans="2:11">
      <c r="B241" s="9"/>
      <c r="C241" s="9"/>
      <c r="D241" s="9"/>
      <c r="E241" s="9"/>
      <c r="F241" s="9"/>
      <c r="G241" s="9"/>
      <c r="H241" s="9"/>
      <c r="I241" s="9"/>
      <c r="J241" s="9"/>
      <c r="K241" s="9"/>
    </row>
    <row r="242" spans="2:11">
      <c r="B242" s="9"/>
      <c r="C242" s="9"/>
      <c r="D242" s="9"/>
      <c r="E242" s="9"/>
      <c r="F242" s="9"/>
      <c r="G242" s="9"/>
      <c r="H242" s="9"/>
      <c r="I242" s="9"/>
      <c r="J242" s="9"/>
      <c r="K242" s="9"/>
    </row>
    <row r="243" spans="2:11">
      <c r="B243" s="9"/>
      <c r="C243" s="9"/>
      <c r="D243" s="9"/>
      <c r="E243" s="9"/>
      <c r="F243" s="9"/>
      <c r="G243" s="9"/>
      <c r="H243" s="9"/>
      <c r="I243" s="9"/>
      <c r="J243" s="9"/>
      <c r="K243" s="9"/>
    </row>
    <row r="244" spans="2:11">
      <c r="B244" s="9"/>
      <c r="C244" s="9"/>
      <c r="D244" s="9"/>
      <c r="E244" s="9"/>
      <c r="F244" s="9"/>
      <c r="G244" s="9"/>
      <c r="H244" s="9"/>
      <c r="I244" s="9"/>
      <c r="J244" s="9"/>
      <c r="K244" s="9"/>
    </row>
    <row r="245" spans="2:11">
      <c r="B245" s="9"/>
      <c r="C245" s="9"/>
      <c r="D245" s="9"/>
      <c r="E245" s="9"/>
      <c r="F245" s="9"/>
      <c r="G245" s="9"/>
      <c r="H245" s="9"/>
      <c r="I245" s="9"/>
      <c r="J245" s="9"/>
      <c r="K245" s="9"/>
    </row>
    <row r="246" spans="2:11">
      <c r="B246" s="9"/>
      <c r="C246" s="9"/>
      <c r="D246" s="9"/>
      <c r="E246" s="9"/>
      <c r="F246" s="9"/>
      <c r="G246" s="9"/>
      <c r="H246" s="9"/>
      <c r="I246" s="9"/>
      <c r="J246" s="9"/>
      <c r="K246" s="9"/>
    </row>
    <row r="247" spans="2:11">
      <c r="B247" s="9"/>
      <c r="C247" s="9"/>
      <c r="D247" s="9"/>
      <c r="E247" s="9"/>
      <c r="F247" s="9"/>
      <c r="G247" s="9"/>
      <c r="H247" s="9"/>
      <c r="I247" s="9"/>
      <c r="J247" s="9"/>
      <c r="K247" s="9"/>
    </row>
    <row r="248" spans="2:11">
      <c r="B248" s="9"/>
      <c r="C248" s="9"/>
      <c r="D248" s="9"/>
      <c r="E248" s="9"/>
      <c r="F248" s="9"/>
      <c r="G248" s="9"/>
      <c r="H248" s="9"/>
      <c r="I248" s="9"/>
      <c r="J248" s="9"/>
      <c r="K248" s="9"/>
    </row>
    <row r="249" spans="2:11">
      <c r="B249" s="9"/>
      <c r="C249" s="9"/>
      <c r="D249" s="9"/>
      <c r="E249" s="9"/>
      <c r="F249" s="9"/>
      <c r="G249" s="9"/>
      <c r="H249" s="9"/>
      <c r="I249" s="9"/>
      <c r="J249" s="9"/>
      <c r="K249" s="9"/>
    </row>
    <row r="250" spans="2:11">
      <c r="B250" s="9"/>
      <c r="C250" s="9"/>
      <c r="D250" s="9"/>
      <c r="E250" s="9"/>
      <c r="F250" s="9"/>
      <c r="G250" s="9"/>
      <c r="H250" s="9"/>
      <c r="I250" s="9"/>
      <c r="J250" s="9"/>
      <c r="K250" s="9"/>
    </row>
    <row r="251" spans="2:11">
      <c r="B251" s="9"/>
      <c r="C251" s="9"/>
      <c r="D251" s="9"/>
      <c r="E251" s="9"/>
      <c r="F251" s="9"/>
      <c r="G251" s="9"/>
      <c r="H251" s="9"/>
      <c r="I251" s="9"/>
      <c r="J251" s="9"/>
      <c r="K251" s="9"/>
    </row>
    <row r="252" spans="2:11">
      <c r="B252" s="9"/>
      <c r="C252" s="9"/>
      <c r="D252" s="9"/>
      <c r="E252" s="9"/>
      <c r="F252" s="9"/>
      <c r="G252" s="9"/>
      <c r="H252" s="9"/>
      <c r="I252" s="9"/>
      <c r="J252" s="9"/>
      <c r="K252" s="9"/>
    </row>
    <row r="253" spans="2:11">
      <c r="B253" s="9"/>
      <c r="C253" s="9"/>
      <c r="D253" s="9"/>
      <c r="E253" s="9"/>
      <c r="F253" s="9"/>
      <c r="G253" s="9"/>
      <c r="H253" s="9"/>
      <c r="I253" s="9"/>
      <c r="J253" s="9"/>
      <c r="K253" s="9"/>
    </row>
    <row r="254" spans="2:11">
      <c r="B254" s="9"/>
      <c r="C254" s="9"/>
      <c r="D254" s="9"/>
      <c r="E254" s="9"/>
      <c r="F254" s="9"/>
      <c r="G254" s="9"/>
      <c r="H254" s="9"/>
      <c r="I254" s="9"/>
      <c r="J254" s="9"/>
      <c r="K254" s="9"/>
    </row>
    <row r="255" spans="2:11">
      <c r="B255" s="9"/>
      <c r="C255" s="9"/>
      <c r="D255" s="9"/>
      <c r="E255" s="9"/>
      <c r="F255" s="9"/>
      <c r="G255" s="9"/>
      <c r="H255" s="9"/>
      <c r="I255" s="9"/>
      <c r="J255" s="9"/>
      <c r="K255" s="9"/>
    </row>
    <row r="256" spans="2:11">
      <c r="B256" s="9"/>
      <c r="C256" s="9"/>
      <c r="D256" s="9"/>
      <c r="E256" s="9"/>
      <c r="F256" s="9"/>
      <c r="G256" s="9"/>
      <c r="H256" s="9"/>
      <c r="I256" s="9"/>
      <c r="J256" s="9"/>
      <c r="K256" s="9"/>
    </row>
    <row r="257" spans="2:11">
      <c r="B257" s="9"/>
      <c r="C257" s="9"/>
      <c r="D257" s="9"/>
      <c r="E257" s="9"/>
      <c r="F257" s="9"/>
      <c r="G257" s="9"/>
      <c r="H257" s="9"/>
      <c r="I257" s="9"/>
      <c r="J257" s="9"/>
      <c r="K257" s="9"/>
    </row>
    <row r="258" spans="2:11">
      <c r="B258" s="9"/>
      <c r="C258" s="9"/>
      <c r="D258" s="9"/>
      <c r="E258" s="9"/>
      <c r="F258" s="9"/>
      <c r="G258" s="9"/>
      <c r="H258" s="9"/>
      <c r="I258" s="9"/>
      <c r="J258" s="9"/>
      <c r="K258" s="9"/>
    </row>
    <row r="259" spans="2:11">
      <c r="B259" s="9"/>
      <c r="C259" s="9"/>
      <c r="D259" s="9"/>
      <c r="E259" s="9"/>
      <c r="F259" s="9"/>
      <c r="G259" s="9"/>
      <c r="H259" s="9"/>
      <c r="I259" s="9"/>
      <c r="J259" s="9"/>
      <c r="K259" s="9"/>
    </row>
    <row r="260" spans="2:11">
      <c r="B260" s="9"/>
      <c r="C260" s="9"/>
      <c r="D260" s="9"/>
      <c r="E260" s="9"/>
      <c r="F260" s="9"/>
      <c r="G260" s="9"/>
      <c r="H260" s="9"/>
      <c r="I260" s="9"/>
      <c r="J260" s="9"/>
      <c r="K260" s="9"/>
    </row>
    <row r="261" spans="2:11">
      <c r="B261" s="9"/>
      <c r="C261" s="9"/>
      <c r="D261" s="9"/>
      <c r="E261" s="9"/>
      <c r="F261" s="9"/>
      <c r="G261" s="9"/>
      <c r="H261" s="9"/>
      <c r="I261" s="9"/>
      <c r="J261" s="9"/>
      <c r="K261" s="9"/>
    </row>
    <row r="262" spans="2:11">
      <c r="B262" s="9"/>
      <c r="C262" s="9"/>
      <c r="D262" s="9"/>
      <c r="E262" s="9"/>
      <c r="F262" s="9"/>
      <c r="G262" s="9"/>
      <c r="H262" s="9"/>
      <c r="I262" s="9"/>
      <c r="J262" s="9"/>
      <c r="K262" s="9"/>
    </row>
    <row r="263" spans="2:11">
      <c r="B263" s="9"/>
      <c r="C263" s="9"/>
      <c r="D263" s="9"/>
      <c r="E263" s="9"/>
      <c r="F263" s="9"/>
      <c r="G263" s="9"/>
      <c r="H263" s="9"/>
      <c r="I263" s="9"/>
      <c r="J263" s="9"/>
      <c r="K263" s="9"/>
    </row>
    <row r="264" spans="2:11">
      <c r="B264" s="9"/>
      <c r="C264" s="9"/>
      <c r="D264" s="9"/>
      <c r="E264" s="9"/>
      <c r="F264" s="9"/>
      <c r="G264" s="9"/>
      <c r="H264" s="9"/>
      <c r="I264" s="9"/>
      <c r="J264" s="9"/>
      <c r="K264" s="9"/>
    </row>
    <row r="265" spans="2:11">
      <c r="B265" s="9"/>
      <c r="C265" s="9"/>
      <c r="D265" s="9"/>
      <c r="E265" s="9"/>
      <c r="F265" s="9"/>
      <c r="G265" s="9"/>
      <c r="H265" s="9"/>
      <c r="I265" s="9"/>
      <c r="J265" s="9"/>
      <c r="K265" s="9"/>
    </row>
    <row r="266" spans="2:11">
      <c r="B266" s="9"/>
      <c r="C266" s="9"/>
      <c r="D266" s="9"/>
      <c r="E266" s="9"/>
      <c r="F266" s="9"/>
      <c r="G266" s="9"/>
      <c r="H266" s="9"/>
      <c r="I266" s="9"/>
      <c r="J266" s="9"/>
      <c r="K266" s="9"/>
    </row>
    <row r="267" spans="2:11">
      <c r="B267" s="9"/>
      <c r="C267" s="9"/>
      <c r="D267" s="9"/>
      <c r="E267" s="9"/>
      <c r="F267" s="9"/>
      <c r="G267" s="9"/>
      <c r="H267" s="9"/>
      <c r="I267" s="9"/>
      <c r="J267" s="9"/>
      <c r="K267" s="9"/>
    </row>
    <row r="268" spans="2:11">
      <c r="B268" s="9"/>
      <c r="C268" s="9"/>
      <c r="D268" s="9"/>
      <c r="E268" s="9"/>
      <c r="F268" s="9"/>
      <c r="G268" s="9"/>
      <c r="H268" s="9"/>
      <c r="I268" s="9"/>
      <c r="J268" s="9"/>
      <c r="K268" s="9"/>
    </row>
    <row r="269" spans="2:11">
      <c r="B269" s="9"/>
      <c r="C269" s="9"/>
      <c r="D269" s="9"/>
      <c r="E269" s="9"/>
      <c r="F269" s="9"/>
      <c r="G269" s="9"/>
      <c r="H269" s="9"/>
      <c r="I269" s="9"/>
      <c r="J269" s="9"/>
      <c r="K269" s="9"/>
    </row>
    <row r="270" spans="2:11">
      <c r="B270" s="9"/>
      <c r="C270" s="9"/>
      <c r="D270" s="9"/>
      <c r="E270" s="9"/>
      <c r="F270" s="9"/>
      <c r="G270" s="9"/>
      <c r="H270" s="9"/>
      <c r="I270" s="9"/>
      <c r="J270" s="9"/>
      <c r="K270" s="9"/>
    </row>
    <row r="271" spans="2:11">
      <c r="B271" s="9"/>
      <c r="C271" s="9"/>
      <c r="D271" s="9"/>
      <c r="E271" s="9"/>
      <c r="F271" s="9"/>
      <c r="G271" s="9"/>
      <c r="H271" s="9"/>
      <c r="I271" s="9"/>
      <c r="J271" s="9"/>
      <c r="K271" s="9"/>
    </row>
    <row r="272" spans="2:11">
      <c r="B272" s="9"/>
      <c r="C272" s="9"/>
      <c r="D272" s="9"/>
      <c r="E272" s="9"/>
      <c r="F272" s="9"/>
      <c r="G272" s="9"/>
      <c r="H272" s="9"/>
      <c r="I272" s="9"/>
      <c r="J272" s="9"/>
      <c r="K272" s="9"/>
    </row>
    <row r="273" spans="2:11">
      <c r="B273" s="9"/>
      <c r="C273" s="9"/>
      <c r="D273" s="9"/>
      <c r="E273" s="9"/>
      <c r="F273" s="9"/>
      <c r="G273" s="9"/>
      <c r="H273" s="9"/>
      <c r="I273" s="9"/>
      <c r="J273" s="9"/>
      <c r="K273" s="9"/>
    </row>
    <row r="274" spans="2:11">
      <c r="B274" s="9"/>
      <c r="C274" s="9"/>
      <c r="D274" s="9"/>
      <c r="E274" s="9"/>
      <c r="F274" s="9"/>
      <c r="G274" s="9"/>
      <c r="H274" s="9"/>
      <c r="I274" s="9"/>
      <c r="J274" s="9"/>
      <c r="K274" s="9"/>
    </row>
    <row r="275" spans="2:11">
      <c r="B275" s="9"/>
      <c r="C275" s="9"/>
      <c r="D275" s="9"/>
      <c r="E275" s="9"/>
      <c r="F275" s="9"/>
      <c r="G275" s="9"/>
      <c r="H275" s="9"/>
      <c r="I275" s="9"/>
      <c r="J275" s="9"/>
      <c r="K275" s="9"/>
    </row>
    <row r="276" spans="2:11">
      <c r="B276" s="9"/>
      <c r="C276" s="9"/>
      <c r="D276" s="9"/>
      <c r="E276" s="9"/>
      <c r="F276" s="9"/>
      <c r="G276" s="9"/>
      <c r="H276" s="9"/>
      <c r="I276" s="9"/>
      <c r="J276" s="9"/>
      <c r="K276" s="9"/>
    </row>
    <row r="277" spans="2:11">
      <c r="B277" s="9"/>
      <c r="C277" s="9"/>
      <c r="D277" s="9"/>
      <c r="E277" s="9"/>
      <c r="F277" s="9"/>
      <c r="G277" s="9"/>
      <c r="H277" s="9"/>
      <c r="I277" s="9"/>
      <c r="J277" s="9"/>
      <c r="K277" s="9"/>
    </row>
    <row r="278" spans="2:11">
      <c r="B278" s="9"/>
      <c r="C278" s="9"/>
      <c r="D278" s="9"/>
      <c r="E278" s="9"/>
      <c r="F278" s="9"/>
      <c r="G278" s="9"/>
      <c r="H278" s="9"/>
      <c r="I278" s="9"/>
      <c r="J278" s="9"/>
      <c r="K278" s="9"/>
    </row>
    <row r="279" spans="2:11">
      <c r="B279" s="9"/>
      <c r="C279" s="9"/>
      <c r="D279" s="9"/>
      <c r="E279" s="9"/>
      <c r="F279" s="9"/>
      <c r="G279" s="9"/>
      <c r="H279" s="9"/>
      <c r="I279" s="9"/>
      <c r="J279" s="9"/>
      <c r="K279" s="9"/>
    </row>
    <row r="280" spans="2:11">
      <c r="B280" s="9"/>
      <c r="C280" s="9"/>
      <c r="D280" s="9"/>
      <c r="E280" s="9"/>
      <c r="F280" s="9"/>
      <c r="G280" s="9"/>
      <c r="H280" s="9"/>
      <c r="I280" s="9"/>
      <c r="J280" s="9"/>
      <c r="K280" s="9"/>
    </row>
    <row r="281" spans="2:11">
      <c r="B281" s="9"/>
      <c r="C281" s="9"/>
      <c r="D281" s="9"/>
      <c r="E281" s="9"/>
      <c r="F281" s="9"/>
      <c r="G281" s="9"/>
      <c r="H281" s="9"/>
      <c r="I281" s="9"/>
      <c r="J281" s="9"/>
      <c r="K281" s="9"/>
    </row>
    <row r="282" spans="2:11">
      <c r="B282" s="9"/>
      <c r="C282" s="9"/>
      <c r="D282" s="9"/>
      <c r="E282" s="9"/>
      <c r="F282" s="9"/>
      <c r="G282" s="9"/>
      <c r="H282" s="9"/>
      <c r="I282" s="9"/>
      <c r="J282" s="9"/>
      <c r="K282" s="9"/>
    </row>
    <row r="283" spans="2:11">
      <c r="B283" s="9"/>
      <c r="C283" s="9"/>
      <c r="D283" s="9"/>
      <c r="E283" s="9"/>
      <c r="F283" s="9"/>
      <c r="G283" s="9"/>
      <c r="H283" s="9"/>
      <c r="I283" s="9"/>
      <c r="J283" s="9"/>
      <c r="K283" s="9"/>
    </row>
    <row r="284" spans="2:11">
      <c r="B284" s="9"/>
      <c r="C284" s="9"/>
      <c r="D284" s="9"/>
      <c r="E284" s="9"/>
      <c r="F284" s="9"/>
      <c r="G284" s="9"/>
      <c r="H284" s="9"/>
      <c r="I284" s="9"/>
      <c r="J284" s="9"/>
      <c r="K284" s="9"/>
    </row>
    <row r="285" spans="2:11">
      <c r="B285" s="9"/>
      <c r="C285" s="9"/>
      <c r="D285" s="9"/>
      <c r="E285" s="9"/>
      <c r="F285" s="9"/>
      <c r="G285" s="9"/>
      <c r="H285" s="9"/>
      <c r="I285" s="9"/>
      <c r="J285" s="9"/>
      <c r="K285" s="9"/>
    </row>
    <row r="286" spans="2:11">
      <c r="B286" s="9"/>
      <c r="C286" s="9"/>
      <c r="D286" s="9"/>
      <c r="E286" s="9"/>
      <c r="F286" s="9"/>
      <c r="G286" s="9"/>
      <c r="H286" s="9"/>
      <c r="I286" s="9"/>
      <c r="J286" s="9"/>
      <c r="K286" s="9"/>
    </row>
    <row r="287" spans="2:11">
      <c r="B287" s="9"/>
      <c r="C287" s="9"/>
      <c r="D287" s="9"/>
      <c r="E287" s="9"/>
      <c r="F287" s="9"/>
      <c r="G287" s="9"/>
      <c r="H287" s="9"/>
      <c r="I287" s="9"/>
      <c r="J287" s="9"/>
      <c r="K287" s="9"/>
    </row>
    <row r="288" spans="2:11">
      <c r="B288" s="9"/>
      <c r="C288" s="9"/>
      <c r="D288" s="9"/>
      <c r="E288" s="9"/>
      <c r="F288" s="9"/>
      <c r="G288" s="9"/>
      <c r="H288" s="9"/>
      <c r="I288" s="9"/>
      <c r="J288" s="9"/>
      <c r="K288" s="9"/>
    </row>
    <row r="289" spans="2:11">
      <c r="B289" s="9"/>
      <c r="C289" s="9"/>
      <c r="D289" s="9"/>
      <c r="E289" s="9"/>
      <c r="F289" s="9"/>
      <c r="G289" s="9"/>
      <c r="H289" s="9"/>
      <c r="I289" s="9"/>
      <c r="J289" s="9"/>
      <c r="K289" s="9"/>
    </row>
    <row r="290" spans="2:11">
      <c r="B290" s="9"/>
      <c r="C290" s="9"/>
      <c r="D290" s="9"/>
      <c r="E290" s="9"/>
      <c r="F290" s="9"/>
      <c r="G290" s="9"/>
      <c r="H290" s="9"/>
      <c r="I290" s="9"/>
      <c r="J290" s="9"/>
      <c r="K290" s="9"/>
    </row>
    <row r="291" spans="2:11">
      <c r="B291" s="9"/>
      <c r="C291" s="9"/>
      <c r="D291" s="9"/>
      <c r="E291" s="9"/>
      <c r="F291" s="9"/>
      <c r="G291" s="9"/>
      <c r="H291" s="9"/>
      <c r="I291" s="9"/>
      <c r="J291" s="9"/>
      <c r="K291" s="9"/>
    </row>
    <row r="292" spans="2:11">
      <c r="B292" s="9"/>
      <c r="C292" s="9"/>
      <c r="D292" s="9"/>
      <c r="E292" s="9"/>
      <c r="F292" s="9"/>
      <c r="G292" s="9"/>
      <c r="H292" s="9"/>
      <c r="I292" s="9"/>
      <c r="J292" s="9"/>
      <c r="K292" s="9"/>
    </row>
    <row r="293" spans="2:11">
      <c r="B293" s="9"/>
      <c r="C293" s="9"/>
      <c r="D293" s="9"/>
      <c r="E293" s="9"/>
      <c r="F293" s="9"/>
      <c r="G293" s="9"/>
      <c r="H293" s="9"/>
      <c r="I293" s="9"/>
      <c r="J293" s="9"/>
      <c r="K293" s="9"/>
    </row>
    <row r="294" spans="2:11">
      <c r="B294" s="9"/>
      <c r="C294" s="9"/>
      <c r="D294" s="9"/>
      <c r="E294" s="9"/>
      <c r="F294" s="9"/>
      <c r="G294" s="9"/>
      <c r="H294" s="9"/>
      <c r="I294" s="9"/>
      <c r="J294" s="9"/>
      <c r="K294" s="9"/>
    </row>
    <row r="295" spans="2:11">
      <c r="B295" s="9"/>
      <c r="C295" s="9"/>
      <c r="D295" s="9"/>
      <c r="E295" s="9"/>
      <c r="F295" s="9"/>
      <c r="G295" s="9"/>
      <c r="H295" s="9"/>
      <c r="I295" s="9"/>
      <c r="J295" s="9"/>
      <c r="K295" s="9"/>
    </row>
    <row r="296" spans="2:11">
      <c r="B296" s="9"/>
      <c r="C296" s="9"/>
      <c r="D296" s="9"/>
      <c r="E296" s="9"/>
      <c r="F296" s="9"/>
      <c r="G296" s="9"/>
      <c r="H296" s="9"/>
      <c r="I296" s="9"/>
      <c r="J296" s="9"/>
      <c r="K296" s="9"/>
    </row>
    <row r="297" spans="2:11">
      <c r="B297" s="9"/>
      <c r="C297" s="9"/>
      <c r="D297" s="9"/>
      <c r="E297" s="9"/>
      <c r="F297" s="9"/>
      <c r="G297" s="9"/>
      <c r="H297" s="9"/>
      <c r="I297" s="9"/>
      <c r="J297" s="9"/>
      <c r="K297" s="9"/>
    </row>
    <row r="298" spans="2:11">
      <c r="B298" s="9"/>
      <c r="C298" s="9"/>
      <c r="D298" s="9"/>
      <c r="E298" s="9"/>
      <c r="F298" s="9"/>
      <c r="G298" s="9"/>
      <c r="H298" s="9"/>
      <c r="I298" s="9"/>
      <c r="J298" s="9"/>
      <c r="K298" s="9"/>
    </row>
    <row r="299" spans="2:11">
      <c r="B299" s="9"/>
      <c r="C299" s="9"/>
      <c r="D299" s="9"/>
      <c r="E299" s="9"/>
      <c r="F299" s="9"/>
      <c r="G299" s="9"/>
      <c r="H299" s="9"/>
      <c r="I299" s="9"/>
      <c r="J299" s="9"/>
      <c r="K299" s="9"/>
    </row>
    <row r="300" spans="2:11">
      <c r="B300" s="9"/>
      <c r="C300" s="9"/>
      <c r="D300" s="9"/>
      <c r="E300" s="9"/>
      <c r="F300" s="9"/>
      <c r="G300" s="9"/>
      <c r="H300" s="9"/>
      <c r="I300" s="9"/>
      <c r="J300" s="9"/>
      <c r="K300" s="9"/>
    </row>
    <row r="301" spans="2:11">
      <c r="B301" s="9"/>
      <c r="C301" s="9"/>
      <c r="D301" s="9"/>
      <c r="E301" s="9"/>
      <c r="F301" s="9"/>
      <c r="G301" s="9"/>
      <c r="H301" s="9"/>
      <c r="I301" s="9"/>
      <c r="J301" s="9"/>
      <c r="K301" s="9"/>
    </row>
  </sheetData>
  <mergeCells count="5">
    <mergeCell ref="L38:P38"/>
    <mergeCell ref="R38:V38"/>
    <mergeCell ref="X38:AC38"/>
    <mergeCell ref="AE38:AI38"/>
    <mergeCell ref="B5:F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Q109"/>
  <sheetViews>
    <sheetView showGridLines="0" zoomScale="90" zoomScaleNormal="90" workbookViewId="0">
      <pane xSplit="4" ySplit="9" topLeftCell="E71"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5" width="15.7109375" style="2" customWidth="1"/>
    <col min="16" max="16" width="9.28515625" style="2" customWidth="1"/>
    <col min="17" max="17" width="17.140625" style="2" customWidth="1"/>
    <col min="18" max="32" width="13.7109375" style="2" customWidth="1"/>
    <col min="33" max="16384" width="9.140625" style="2"/>
  </cols>
  <sheetData>
    <row r="2" spans="1:17" s="19" customFormat="1" ht="18">
      <c r="B2" s="19" t="s">
        <v>517</v>
      </c>
    </row>
    <row r="4" spans="1:17">
      <c r="B4" s="26" t="s">
        <v>144</v>
      </c>
      <c r="C4" s="1"/>
      <c r="J4"/>
    </row>
    <row r="5" spans="1:17">
      <c r="B5" s="243" t="s">
        <v>432</v>
      </c>
      <c r="C5" s="243"/>
      <c r="D5" s="243"/>
      <c r="F5" s="20"/>
    </row>
    <row r="6" spans="1:17">
      <c r="B6" s="23"/>
      <c r="C6" s="23"/>
      <c r="F6" s="20"/>
    </row>
    <row r="8" spans="1:17" s="8" customFormat="1">
      <c r="B8" s="8" t="s">
        <v>108</v>
      </c>
      <c r="D8" s="8" t="s">
        <v>109</v>
      </c>
      <c r="F8" s="8" t="s">
        <v>146</v>
      </c>
      <c r="H8" s="8" t="s">
        <v>147</v>
      </c>
      <c r="J8" s="153" t="s">
        <v>375</v>
      </c>
      <c r="K8" s="153" t="s">
        <v>410</v>
      </c>
      <c r="L8" s="153" t="s">
        <v>411</v>
      </c>
      <c r="M8" s="153" t="s">
        <v>317</v>
      </c>
      <c r="N8" s="153" t="s">
        <v>299</v>
      </c>
      <c r="O8" s="153" t="s">
        <v>378</v>
      </c>
      <c r="P8" s="84"/>
      <c r="Q8" s="8" t="s">
        <v>149</v>
      </c>
    </row>
    <row r="10" spans="1:17" s="8" customFormat="1">
      <c r="B10" s="8" t="s">
        <v>433</v>
      </c>
    </row>
    <row r="12" spans="1:17" s="8" customFormat="1">
      <c r="B12" s="8" t="s">
        <v>110</v>
      </c>
    </row>
    <row r="14" spans="1:17">
      <c r="A14" s="174"/>
      <c r="B14" s="57" t="s">
        <v>187</v>
      </c>
      <c r="C14" s="175"/>
      <c r="D14" s="175"/>
      <c r="E14" s="175"/>
      <c r="L14" s="175"/>
      <c r="M14" s="175"/>
      <c r="N14" s="175"/>
    </row>
    <row r="15" spans="1:17">
      <c r="A15" s="176"/>
      <c r="B15" s="48" t="s">
        <v>518</v>
      </c>
      <c r="C15" s="48"/>
      <c r="E15" s="177"/>
      <c r="F15" s="63">
        <f>'2. Parameters'!F83</f>
        <v>1.002</v>
      </c>
      <c r="L15" s="177"/>
      <c r="M15" s="177"/>
      <c r="N15" s="177"/>
    </row>
    <row r="16" spans="1:17">
      <c r="A16" s="174"/>
      <c r="B16" s="48" t="s">
        <v>519</v>
      </c>
      <c r="C16" s="48"/>
      <c r="E16" s="175"/>
      <c r="F16" s="194">
        <f>'2. Parameters'!F84</f>
        <v>1.014</v>
      </c>
      <c r="L16" s="177"/>
      <c r="M16" s="177"/>
      <c r="N16" s="177"/>
    </row>
    <row r="17" spans="1:15">
      <c r="A17" s="174"/>
      <c r="B17" s="48" t="s">
        <v>520</v>
      </c>
      <c r="C17" s="48"/>
      <c r="E17" s="175"/>
      <c r="F17" s="194">
        <f>'2. Parameters'!F85</f>
        <v>1.012</v>
      </c>
      <c r="L17" s="175"/>
      <c r="M17" s="177"/>
      <c r="N17" s="177"/>
    </row>
    <row r="18" spans="1:15">
      <c r="A18" s="174"/>
      <c r="B18" s="48" t="s">
        <v>521</v>
      </c>
      <c r="C18" s="48"/>
      <c r="E18" s="175"/>
      <c r="F18" s="194">
        <f>'2. Parameters'!F86</f>
        <v>1.026</v>
      </c>
      <c r="L18" s="175"/>
      <c r="M18" s="175"/>
      <c r="N18" s="177"/>
    </row>
    <row r="19" spans="1:15">
      <c r="A19" s="174"/>
      <c r="B19" s="48" t="s">
        <v>522</v>
      </c>
      <c r="C19" s="48"/>
      <c r="E19" s="175"/>
      <c r="F19" s="214">
        <f>'2. Parameters'!F87</f>
        <v>1.02</v>
      </c>
      <c r="L19" s="175"/>
      <c r="M19" s="175"/>
      <c r="N19" s="175"/>
    </row>
    <row r="20" spans="1:15">
      <c r="A20" s="175"/>
      <c r="B20" s="48"/>
      <c r="C20" s="48"/>
      <c r="D20" s="48"/>
      <c r="E20" s="48"/>
      <c r="L20" s="175"/>
      <c r="M20" s="175"/>
      <c r="N20" s="175"/>
      <c r="O20" s="175"/>
    </row>
    <row r="21" spans="1:15" customFormat="1">
      <c r="B21" s="179" t="s">
        <v>210</v>
      </c>
    </row>
    <row r="22" spans="1:15" customFormat="1">
      <c r="B22" s="178" t="s">
        <v>656</v>
      </c>
      <c r="D22" s="2"/>
      <c r="F22" s="194">
        <f>'2. Parameters'!P99</f>
        <v>0.999</v>
      </c>
    </row>
    <row r="23" spans="1:15">
      <c r="A23" s="174"/>
      <c r="B23" s="175"/>
      <c r="C23" s="175"/>
      <c r="D23" s="175"/>
      <c r="E23" s="175"/>
      <c r="L23" s="175"/>
      <c r="M23" s="175"/>
      <c r="N23" s="175"/>
    </row>
    <row r="24" spans="1:15">
      <c r="A24" s="175"/>
      <c r="B24" s="57" t="s">
        <v>230</v>
      </c>
      <c r="C24" s="175"/>
      <c r="D24" s="175"/>
      <c r="E24" s="175"/>
      <c r="L24" s="175"/>
      <c r="M24" s="175"/>
      <c r="N24" s="175"/>
      <c r="O24" s="175"/>
    </row>
    <row r="25" spans="1:15">
      <c r="A25" s="175"/>
      <c r="B25" s="178" t="s">
        <v>653</v>
      </c>
      <c r="C25" s="175"/>
      <c r="E25" s="175"/>
      <c r="F25" s="195">
        <f>'2. Parameters'!R129</f>
        <v>1.0816000000000001</v>
      </c>
      <c r="L25" s="175"/>
      <c r="M25" s="175"/>
      <c r="N25" s="175"/>
      <c r="O25" s="175"/>
    </row>
    <row r="26" spans="1:15">
      <c r="A26" s="175"/>
      <c r="B26" s="178" t="s">
        <v>654</v>
      </c>
      <c r="C26" s="175"/>
      <c r="E26" s="175"/>
      <c r="F26" s="194">
        <f>'2. Parameters'!Q129</f>
        <v>1.04</v>
      </c>
      <c r="L26" s="175"/>
      <c r="M26" s="175"/>
      <c r="N26" s="175"/>
      <c r="O26" s="175"/>
    </row>
    <row r="27" spans="1:15">
      <c r="A27" s="175"/>
      <c r="B27" s="178" t="s">
        <v>655</v>
      </c>
      <c r="C27" s="175"/>
      <c r="E27" s="175"/>
      <c r="F27" s="194">
        <f>'2. Parameters'!R130</f>
        <v>1.04</v>
      </c>
      <c r="L27" s="175"/>
      <c r="M27" s="175"/>
      <c r="N27" s="175"/>
      <c r="O27" s="175"/>
    </row>
    <row r="28" spans="1:15">
      <c r="A28" s="175"/>
      <c r="B28" s="175"/>
      <c r="C28" s="175"/>
      <c r="D28" s="175"/>
      <c r="E28" s="175"/>
      <c r="L28" s="175"/>
      <c r="M28" s="175"/>
      <c r="N28" s="175"/>
      <c r="O28" s="175"/>
    </row>
    <row r="29" spans="1:15">
      <c r="A29" s="175"/>
      <c r="B29" s="26" t="s">
        <v>184</v>
      </c>
      <c r="C29" s="175"/>
      <c r="D29" s="175"/>
      <c r="E29" s="175"/>
      <c r="L29" s="175"/>
      <c r="M29" s="175"/>
      <c r="N29" s="175"/>
      <c r="O29" s="175"/>
    </row>
    <row r="30" spans="1:15">
      <c r="A30" s="175"/>
      <c r="B30" s="178" t="s">
        <v>523</v>
      </c>
      <c r="C30" s="175"/>
      <c r="D30" s="175"/>
      <c r="E30" s="175"/>
      <c r="J30" s="193">
        <f>'2. Parameters'!F47</f>
        <v>0.91500000000000004</v>
      </c>
      <c r="K30" s="193">
        <f>'2. Parameters'!F48</f>
        <v>3.5000000000000003E-2</v>
      </c>
      <c r="L30" s="13"/>
      <c r="M30" s="13"/>
      <c r="N30" s="13"/>
      <c r="O30" s="13"/>
    </row>
    <row r="31" spans="1:15">
      <c r="A31" s="175"/>
      <c r="B31" s="175"/>
      <c r="C31" s="175"/>
      <c r="D31" s="175"/>
      <c r="E31" s="175"/>
      <c r="L31" s="175"/>
      <c r="M31" s="175"/>
      <c r="N31" s="175"/>
      <c r="O31" s="175"/>
    </row>
    <row r="32" spans="1:15" s="8" customFormat="1">
      <c r="B32" s="8" t="s">
        <v>661</v>
      </c>
    </row>
    <row r="33" spans="1:15">
      <c r="A33" s="174"/>
      <c r="B33" s="175"/>
      <c r="C33" s="175"/>
      <c r="J33" s="175"/>
      <c r="K33" s="175"/>
      <c r="L33" s="175"/>
      <c r="M33" s="175"/>
      <c r="N33" s="175"/>
    </row>
    <row r="34" spans="1:15">
      <c r="A34" s="174"/>
      <c r="B34" s="180" t="s">
        <v>642</v>
      </c>
      <c r="C34" s="175"/>
      <c r="J34" s="175"/>
      <c r="K34" s="175"/>
      <c r="L34" s="175"/>
      <c r="M34" s="175"/>
      <c r="N34" s="175"/>
    </row>
    <row r="35" spans="1:15">
      <c r="A35" s="176"/>
      <c r="B35" s="175" t="s">
        <v>435</v>
      </c>
      <c r="C35" s="180"/>
      <c r="D35" s="2" t="s">
        <v>153</v>
      </c>
      <c r="H35" s="13"/>
      <c r="J35" s="191">
        <f>'7. Input incidentele correcties'!J13</f>
        <v>4.9500000000000002E-2</v>
      </c>
      <c r="K35" s="191">
        <f>'7. Input incidentele correcties'!K13</f>
        <v>4.1599999999999998E-2</v>
      </c>
      <c r="L35" s="191">
        <f>'7. Input incidentele correcties'!L13</f>
        <v>5.3900000000000003E-2</v>
      </c>
      <c r="M35" s="191">
        <f>'7. Input incidentele correcties'!M13</f>
        <v>-3.5300000000000005E-2</v>
      </c>
      <c r="N35" s="191">
        <f>'7. Input incidentele correcties'!N13</f>
        <v>1.7000000000000001E-2</v>
      </c>
      <c r="O35" s="13"/>
    </row>
    <row r="36" spans="1:15">
      <c r="A36" s="174"/>
      <c r="B36" s="175" t="s">
        <v>437</v>
      </c>
      <c r="C36" s="175"/>
      <c r="D36" s="2" t="s">
        <v>161</v>
      </c>
      <c r="H36" s="215">
        <f t="shared" ref="H36" si="0">SUM(J36:N36)</f>
        <v>988531929</v>
      </c>
      <c r="J36" s="192">
        <f>'7. Input incidentele correcties'!J14</f>
        <v>815831900</v>
      </c>
      <c r="K36" s="192">
        <f>'7. Input incidentele correcties'!K14</f>
        <v>31206685</v>
      </c>
      <c r="L36" s="192">
        <f>'7. Input incidentele correcties'!L14</f>
        <v>44419441</v>
      </c>
      <c r="M36" s="192">
        <f>'7. Input incidentele correcties'!M14</f>
        <v>523335</v>
      </c>
      <c r="N36" s="192">
        <f>'7. Input incidentele correcties'!N14</f>
        <v>96550568</v>
      </c>
      <c r="O36" s="13"/>
    </row>
    <row r="37" spans="1:15">
      <c r="A37" s="174"/>
      <c r="B37" s="175"/>
      <c r="C37" s="175"/>
      <c r="J37" s="175"/>
      <c r="K37" s="175"/>
      <c r="L37" s="175"/>
      <c r="M37" s="175"/>
      <c r="N37" s="175"/>
    </row>
    <row r="38" spans="1:15">
      <c r="A38" s="174"/>
      <c r="B38" s="57" t="s">
        <v>657</v>
      </c>
      <c r="C38" s="175"/>
      <c r="J38" s="175"/>
      <c r="K38" s="175"/>
      <c r="L38" s="175"/>
      <c r="M38" s="175"/>
      <c r="N38" s="175"/>
    </row>
    <row r="39" spans="1:15">
      <c r="A39" s="176"/>
      <c r="B39" s="175" t="s">
        <v>524</v>
      </c>
      <c r="C39" s="180"/>
      <c r="D39" s="2" t="s">
        <v>446</v>
      </c>
      <c r="H39" s="215">
        <f t="shared" ref="H39:H40" si="1">SUM(J39:N39)</f>
        <v>944810021.91159999</v>
      </c>
      <c r="J39" s="215">
        <f>J36*($F15-J$35)</f>
        <v>777079884.75</v>
      </c>
      <c r="K39" s="215">
        <f>K36*($F15-K$35)</f>
        <v>29970900.274</v>
      </c>
      <c r="L39" s="215">
        <f>L36*($F15-L$35)</f>
        <v>42114072.012099996</v>
      </c>
      <c r="M39" s="215">
        <f>M36*($F15-M$35)</f>
        <v>542855.3955000001</v>
      </c>
      <c r="N39" s="215">
        <f>N36*($F15-N$35)</f>
        <v>95102309.480000004</v>
      </c>
      <c r="O39" s="13"/>
    </row>
    <row r="40" spans="1:15">
      <c r="A40" s="174"/>
      <c r="B40" s="175" t="s">
        <v>525</v>
      </c>
      <c r="C40" s="175"/>
      <c r="D40" s="2" t="s">
        <v>381</v>
      </c>
      <c r="H40" s="215">
        <f t="shared" si="1"/>
        <v>914457593.52468801</v>
      </c>
      <c r="J40" s="215">
        <f t="shared" ref="J40:N41" si="2">J39*($F16-J$35)</f>
        <v>749493548.84137499</v>
      </c>
      <c r="K40" s="215">
        <f t="shared" si="2"/>
        <v>29143703.426437601</v>
      </c>
      <c r="L40" s="215">
        <f t="shared" si="2"/>
        <v>40433720.538817205</v>
      </c>
      <c r="M40" s="215">
        <f t="shared" si="2"/>
        <v>569618.16649815021</v>
      </c>
      <c r="N40" s="215">
        <f t="shared" si="2"/>
        <v>94817002.55156</v>
      </c>
      <c r="O40" s="13"/>
    </row>
    <row r="41" spans="1:15">
      <c r="A41" s="174"/>
      <c r="B41" s="175" t="s">
        <v>526</v>
      </c>
      <c r="C41" s="175"/>
      <c r="D41" s="2" t="s">
        <v>385</v>
      </c>
      <c r="H41" s="215">
        <f>SUM(J41:N41)</f>
        <v>883347616.85765505</v>
      </c>
      <c r="J41" s="215">
        <f t="shared" si="2"/>
        <v>721387540.75982344</v>
      </c>
      <c r="K41" s="215">
        <f t="shared" si="2"/>
        <v>28281049.80501505</v>
      </c>
      <c r="L41" s="215">
        <f t="shared" si="2"/>
        <v>38739547.64824076</v>
      </c>
      <c r="M41" s="215">
        <f t="shared" si="2"/>
        <v>596561.10577351274</v>
      </c>
      <c r="N41" s="215">
        <f t="shared" si="2"/>
        <v>94342917.538802207</v>
      </c>
      <c r="O41" s="13"/>
    </row>
    <row r="43" spans="1:15">
      <c r="A43" s="174"/>
      <c r="B43" s="180" t="s">
        <v>658</v>
      </c>
      <c r="C43" s="175"/>
      <c r="J43" s="175"/>
      <c r="K43" s="175"/>
      <c r="L43" s="175"/>
      <c r="M43" s="175"/>
      <c r="N43" s="175"/>
    </row>
    <row r="44" spans="1:15">
      <c r="A44" s="176"/>
      <c r="B44" s="175" t="s">
        <v>435</v>
      </c>
      <c r="C44" s="180"/>
      <c r="H44" s="13"/>
      <c r="J44" s="191">
        <f>'2. Parameters'!F13</f>
        <v>5.0799999999999998E-2</v>
      </c>
      <c r="K44" s="191">
        <f>'2. Parameters'!F14</f>
        <v>4.2799999999999998E-2</v>
      </c>
      <c r="L44" s="191">
        <f>'2. Parameters'!F15</f>
        <v>5.5300000000000002E-2</v>
      </c>
      <c r="M44" s="191">
        <f>'2. Parameters'!F16</f>
        <v>-2.53E-2</v>
      </c>
      <c r="N44" s="191">
        <f>'2. Parameters'!F17</f>
        <v>1.54E-2</v>
      </c>
      <c r="O44" s="13"/>
    </row>
    <row r="45" spans="1:15">
      <c r="A45" s="174"/>
      <c r="B45" s="175" t="s">
        <v>437</v>
      </c>
      <c r="C45" s="175"/>
      <c r="D45" s="2" t="s">
        <v>161</v>
      </c>
      <c r="H45" s="215">
        <f t="shared" ref="H45" si="3">SUM(J45:N45)</f>
        <v>1002925465</v>
      </c>
      <c r="J45" s="192">
        <f>'2. Parameters'!F21</f>
        <v>828255592</v>
      </c>
      <c r="K45" s="192">
        <f>'2. Parameters'!F22</f>
        <v>31681908</v>
      </c>
      <c r="L45" s="192">
        <f>'2. Parameters'!F23</f>
        <v>45096691</v>
      </c>
      <c r="M45" s="192">
        <f>'2. Parameters'!F24</f>
        <v>540922</v>
      </c>
      <c r="N45" s="192">
        <f>'2. Parameters'!F25</f>
        <v>97350352</v>
      </c>
      <c r="O45" s="13"/>
    </row>
    <row r="46" spans="1:15">
      <c r="A46" s="174"/>
      <c r="B46" s="175"/>
      <c r="C46" s="175"/>
      <c r="J46" s="175"/>
      <c r="K46" s="175"/>
      <c r="L46" s="175"/>
      <c r="M46" s="175"/>
      <c r="N46" s="175"/>
    </row>
    <row r="47" spans="1:15">
      <c r="A47" s="174"/>
      <c r="B47" s="57" t="s">
        <v>659</v>
      </c>
      <c r="C47" s="175"/>
      <c r="J47" s="175"/>
      <c r="K47" s="175"/>
      <c r="L47" s="175"/>
      <c r="M47" s="175"/>
      <c r="N47" s="175"/>
    </row>
    <row r="48" spans="1:15">
      <c r="A48" s="176"/>
      <c r="B48" s="175" t="s">
        <v>524</v>
      </c>
      <c r="C48" s="180"/>
      <c r="D48" s="2" t="s">
        <v>446</v>
      </c>
      <c r="H48" s="215">
        <f t="shared" ref="H48:H49" si="4">SUM(J48:N48)</f>
        <v>957520589.0875001</v>
      </c>
      <c r="J48" s="215">
        <f>J45*($F15-J$44)</f>
        <v>787836719.11040008</v>
      </c>
      <c r="K48" s="215">
        <f>K45*($F15-K$44)</f>
        <v>30389286.1536</v>
      </c>
      <c r="L48" s="215">
        <f>L45*($F15-L$44)</f>
        <v>42693037.3697</v>
      </c>
      <c r="M48" s="215">
        <f>M45*($F15-M$44)</f>
        <v>555689.17060000007</v>
      </c>
      <c r="N48" s="215">
        <f>N45*($F15-N$44)</f>
        <v>96045857.283199996</v>
      </c>
      <c r="O48" s="13"/>
    </row>
    <row r="49" spans="1:15">
      <c r="A49" s="174"/>
      <c r="B49" s="175" t="s">
        <v>525</v>
      </c>
      <c r="C49" s="175"/>
      <c r="D49" s="2" t="s">
        <v>381</v>
      </c>
      <c r="H49" s="215">
        <f t="shared" si="4"/>
        <v>925777138.32385325</v>
      </c>
      <c r="J49" s="215">
        <f t="shared" ref="J49:N50" si="5">J48*($F16-J$44)</f>
        <v>758844327.84713745</v>
      </c>
      <c r="K49" s="215">
        <f t="shared" si="5"/>
        <v>29514074.712376323</v>
      </c>
      <c r="L49" s="215">
        <f t="shared" si="5"/>
        <v>40929814.926331386</v>
      </c>
      <c r="M49" s="215">
        <f t="shared" si="5"/>
        <v>577527.75500458013</v>
      </c>
      <c r="N49" s="215">
        <f t="shared" si="5"/>
        <v>95911393.083003521</v>
      </c>
      <c r="O49" s="13"/>
    </row>
    <row r="50" spans="1:15">
      <c r="A50" s="174"/>
      <c r="B50" s="175" t="s">
        <v>526</v>
      </c>
      <c r="C50" s="175"/>
      <c r="D50" s="2" t="s">
        <v>385</v>
      </c>
      <c r="H50" s="215">
        <f>SUM(J50:N50)</f>
        <v>893348126.96471262</v>
      </c>
      <c r="J50" s="215">
        <f t="shared" si="5"/>
        <v>729401167.92666852</v>
      </c>
      <c r="K50" s="215">
        <f t="shared" si="5"/>
        <v>28605041.211235132</v>
      </c>
      <c r="L50" s="215">
        <f t="shared" si="5"/>
        <v>39157553.940021239</v>
      </c>
      <c r="M50" s="215">
        <f t="shared" si="5"/>
        <v>599069.54026625108</v>
      </c>
      <c r="N50" s="215">
        <f t="shared" si="5"/>
        <v>95585294.346521318</v>
      </c>
      <c r="O50" s="13"/>
    </row>
    <row r="52" spans="1:15">
      <c r="B52" s="1" t="s">
        <v>660</v>
      </c>
    </row>
    <row r="53" spans="1:15">
      <c r="B53" s="2" t="s">
        <v>528</v>
      </c>
      <c r="D53" s="2" t="s">
        <v>446</v>
      </c>
      <c r="H53" s="215">
        <f t="shared" ref="H53:H54" si="6">SUM(J53:N53)</f>
        <v>12710567.175900076</v>
      </c>
      <c r="J53" s="215">
        <f t="shared" ref="J53:N55" si="7">J48-J39</f>
        <v>10756834.360400081</v>
      </c>
      <c r="K53" s="215">
        <f t="shared" si="7"/>
        <v>418385.87959999964</v>
      </c>
      <c r="L53" s="215">
        <f t="shared" si="7"/>
        <v>578965.35760000348</v>
      </c>
      <c r="M53" s="215">
        <f t="shared" si="7"/>
        <v>12833.77509999997</v>
      </c>
      <c r="N53" s="215">
        <f t="shared" si="7"/>
        <v>943547.80319999158</v>
      </c>
      <c r="O53" s="13"/>
    </row>
    <row r="54" spans="1:15">
      <c r="B54" s="2" t="s">
        <v>529</v>
      </c>
      <c r="D54" s="2" t="s">
        <v>381</v>
      </c>
      <c r="H54" s="215">
        <f t="shared" si="6"/>
        <v>11319544.799165312</v>
      </c>
      <c r="J54" s="215">
        <f t="shared" si="7"/>
        <v>9350779.0057624578</v>
      </c>
      <c r="K54" s="215">
        <f t="shared" si="7"/>
        <v>370371.28593872115</v>
      </c>
      <c r="L54" s="215">
        <f t="shared" si="7"/>
        <v>496094.38751418144</v>
      </c>
      <c r="M54" s="215">
        <f t="shared" si="7"/>
        <v>7909.5885064299218</v>
      </c>
      <c r="N54" s="215">
        <f t="shared" si="7"/>
        <v>1094390.5314435214</v>
      </c>
      <c r="O54" s="13"/>
    </row>
    <row r="55" spans="1:15">
      <c r="B55" s="2" t="s">
        <v>530</v>
      </c>
      <c r="D55" s="2" t="s">
        <v>385</v>
      </c>
      <c r="H55" s="215">
        <f>SUM(J55:N55)</f>
        <v>10000510.107057495</v>
      </c>
      <c r="J55" s="215">
        <f t="shared" si="7"/>
        <v>8013627.1668450832</v>
      </c>
      <c r="K55" s="215">
        <f t="shared" si="7"/>
        <v>323991.40622008219</v>
      </c>
      <c r="L55" s="215">
        <f t="shared" si="7"/>
        <v>418006.29178047925</v>
      </c>
      <c r="M55" s="215">
        <f t="shared" si="7"/>
        <v>2508.4344927383354</v>
      </c>
      <c r="N55" s="215">
        <f t="shared" si="7"/>
        <v>1242376.8077191114</v>
      </c>
      <c r="O55" s="13"/>
    </row>
    <row r="57" spans="1:15" s="8" customFormat="1">
      <c r="B57" s="8" t="s">
        <v>438</v>
      </c>
    </row>
    <row r="59" spans="1:15">
      <c r="B59" s="1" t="s">
        <v>439</v>
      </c>
    </row>
    <row r="60" spans="1:15">
      <c r="B60" s="2" t="s">
        <v>440</v>
      </c>
      <c r="D60" s="2" t="s">
        <v>385</v>
      </c>
      <c r="H60" s="215">
        <f>SUM(J60:N60)</f>
        <v>6161727.8652399266</v>
      </c>
      <c r="J60" s="13"/>
      <c r="K60" s="13"/>
      <c r="L60" s="13"/>
      <c r="M60" s="13"/>
      <c r="N60" s="190">
        <f>'7. Input incidentele correcties'!N19</f>
        <v>6161727.8652399266</v>
      </c>
      <c r="O60" s="13"/>
    </row>
    <row r="61" spans="1:15">
      <c r="N61" s="165"/>
    </row>
    <row r="62" spans="1:15">
      <c r="B62" s="1" t="s">
        <v>531</v>
      </c>
    </row>
    <row r="63" spans="1:15">
      <c r="B63" s="181" t="s">
        <v>395</v>
      </c>
      <c r="D63" s="2" t="s">
        <v>161</v>
      </c>
      <c r="H63" s="215">
        <f>SUM(J63:N63)</f>
        <v>39281926.451039992</v>
      </c>
      <c r="J63" s="13"/>
      <c r="K63" s="13"/>
      <c r="L63" s="13"/>
      <c r="M63" s="13"/>
      <c r="N63" s="188">
        <f>'7. Input incidentele correcties'!N20</f>
        <v>39281926.451039992</v>
      </c>
      <c r="O63" s="13"/>
    </row>
    <row r="64" spans="1:15">
      <c r="B64" s="181" t="s">
        <v>532</v>
      </c>
      <c r="D64" s="2" t="s">
        <v>446</v>
      </c>
      <c r="H64" s="215">
        <f t="shared" ref="H64:H69" si="8">SUM(J64:N64)</f>
        <v>39321129.813638128</v>
      </c>
      <c r="J64" s="13"/>
      <c r="K64" s="13"/>
      <c r="L64" s="13"/>
      <c r="M64" s="13"/>
      <c r="N64" s="216">
        <f>N63*F15*F22</f>
        <v>39321129.813638128</v>
      </c>
      <c r="O64" s="13"/>
    </row>
    <row r="65" spans="2:15">
      <c r="B65" s="181" t="s">
        <v>442</v>
      </c>
      <c r="D65" s="2" t="s">
        <v>446</v>
      </c>
      <c r="H65" s="215">
        <f t="shared" si="8"/>
        <v>44821191.1428506</v>
      </c>
      <c r="J65" s="13"/>
      <c r="K65" s="13"/>
      <c r="L65" s="13"/>
      <c r="M65" s="13"/>
      <c r="N65" s="189">
        <f>'7. Input incidentele correcties'!N21</f>
        <v>44821191.1428506</v>
      </c>
      <c r="O65" s="13"/>
    </row>
    <row r="66" spans="2:15">
      <c r="B66" s="182" t="s">
        <v>533</v>
      </c>
      <c r="D66" s="2" t="s">
        <v>446</v>
      </c>
      <c r="H66" s="215">
        <f t="shared" si="8"/>
        <v>44821191.1428506</v>
      </c>
      <c r="J66" s="13"/>
      <c r="K66" s="13"/>
      <c r="L66" s="13"/>
      <c r="M66" s="13"/>
      <c r="N66" s="190">
        <f>N65</f>
        <v>44821191.1428506</v>
      </c>
      <c r="O66" s="13"/>
    </row>
    <row r="67" spans="2:15">
      <c r="B67" s="181" t="s">
        <v>509</v>
      </c>
      <c r="D67" s="2" t="s">
        <v>446</v>
      </c>
      <c r="H67" s="215">
        <f t="shared" si="8"/>
        <v>5500061.3292124718</v>
      </c>
      <c r="J67" s="13"/>
      <c r="K67" s="13"/>
      <c r="L67" s="13"/>
      <c r="M67" s="13"/>
      <c r="N67" s="216">
        <f>N66-N64</f>
        <v>5500061.3292124718</v>
      </c>
      <c r="O67" s="13"/>
    </row>
    <row r="68" spans="2:15">
      <c r="B68" s="181" t="s">
        <v>500</v>
      </c>
      <c r="D68" s="2" t="s">
        <v>446</v>
      </c>
      <c r="H68" s="215">
        <f t="shared" si="8"/>
        <v>5500061.3292124718</v>
      </c>
      <c r="J68" s="13"/>
      <c r="K68" s="13"/>
      <c r="L68" s="13"/>
      <c r="M68" s="13"/>
      <c r="N68" s="190">
        <f>N67</f>
        <v>5500061.3292124718</v>
      </c>
      <c r="O68" s="13"/>
    </row>
    <row r="69" spans="2:15">
      <c r="B69" s="181" t="s">
        <v>501</v>
      </c>
      <c r="D69" s="2" t="s">
        <v>385</v>
      </c>
      <c r="H69" s="215">
        <f t="shared" si="8"/>
        <v>5948866.3336762106</v>
      </c>
      <c r="J69" s="13"/>
      <c r="K69" s="13"/>
      <c r="L69" s="13"/>
      <c r="M69" s="13"/>
      <c r="N69" s="216">
        <f>N68*$F$25</f>
        <v>5948866.3336762106</v>
      </c>
      <c r="O69" s="13"/>
    </row>
    <row r="71" spans="2:15">
      <c r="B71" s="1" t="s">
        <v>660</v>
      </c>
    </row>
    <row r="72" spans="2:15">
      <c r="B72" s="2" t="s">
        <v>534</v>
      </c>
      <c r="D72" s="2" t="s">
        <v>385</v>
      </c>
      <c r="H72" s="215">
        <f t="shared" ref="H72" si="9">SUM(J72:N72)</f>
        <v>-212861.53156371601</v>
      </c>
      <c r="J72" s="13"/>
      <c r="K72" s="13"/>
      <c r="L72" s="13"/>
      <c r="M72" s="13"/>
      <c r="N72" s="216">
        <f>N69-N60</f>
        <v>-212861.53156371601</v>
      </c>
      <c r="O72" s="13"/>
    </row>
    <row r="74" spans="2:15" s="8" customFormat="1">
      <c r="B74" s="8" t="s">
        <v>443</v>
      </c>
    </row>
    <row r="76" spans="2:15">
      <c r="B76" s="1" t="s">
        <v>444</v>
      </c>
    </row>
    <row r="77" spans="2:15">
      <c r="B77" s="2" t="s">
        <v>445</v>
      </c>
      <c r="D77" s="2" t="s">
        <v>446</v>
      </c>
      <c r="H77" s="215">
        <f>SUM(J77:N77)</f>
        <v>767932.36265359109</v>
      </c>
      <c r="J77" s="187">
        <f>'7. Input incidentele correcties'!J26</f>
        <v>610260.17208250542</v>
      </c>
      <c r="K77" s="187">
        <f>'7. Input incidentele correcties'!K26</f>
        <v>22196.001535968015</v>
      </c>
      <c r="L77" s="13"/>
      <c r="M77" s="187">
        <f>'7. Input incidentele correcties'!M26</f>
        <v>0</v>
      </c>
      <c r="N77" s="187">
        <f>'7. Input incidentele correcties'!N26</f>
        <v>135476.18903511763</v>
      </c>
      <c r="O77" s="13"/>
    </row>
    <row r="78" spans="2:15">
      <c r="B78" s="2" t="s">
        <v>448</v>
      </c>
      <c r="D78" s="2" t="s">
        <v>381</v>
      </c>
      <c r="H78" s="215">
        <f>SUM(J78:N78)</f>
        <v>699041.87107588537</v>
      </c>
      <c r="J78" s="187">
        <f>'7. Input incidentele correcties'!J27</f>
        <v>551459.85501848545</v>
      </c>
      <c r="K78" s="187">
        <f>'7. Input incidentele correcties'!K27</f>
        <v>20864.431532758674</v>
      </c>
      <c r="L78" s="13"/>
      <c r="M78" s="187">
        <f>'7. Input incidentele correcties'!M27</f>
        <v>0</v>
      </c>
      <c r="N78" s="187">
        <f>'7. Input incidentele correcties'!N27</f>
        <v>126717.58452464129</v>
      </c>
      <c r="O78" s="13"/>
    </row>
    <row r="79" spans="2:15">
      <c r="B79" s="2" t="s">
        <v>450</v>
      </c>
      <c r="D79" s="2" t="s">
        <v>385</v>
      </c>
      <c r="H79" s="215">
        <f>SUM(J79:N79)</f>
        <v>570274.03384470311</v>
      </c>
      <c r="J79" s="187">
        <f>'7. Input incidentele correcties'!J28</f>
        <v>363937.96397010627</v>
      </c>
      <c r="K79" s="187">
        <f>'7. Input incidentele correcties'!K28</f>
        <v>13921.124304867453</v>
      </c>
      <c r="L79" s="13"/>
      <c r="M79" s="187">
        <f>'7. Input incidentele correcties'!M28</f>
        <v>0</v>
      </c>
      <c r="N79" s="187">
        <f>'7. Input incidentele correcties'!N28</f>
        <v>192414.94556972932</v>
      </c>
      <c r="O79" s="13"/>
    </row>
    <row r="81" spans="2:15">
      <c r="B81" s="1" t="s">
        <v>662</v>
      </c>
    </row>
    <row r="82" spans="2:15">
      <c r="B82" s="2" t="s">
        <v>445</v>
      </c>
      <c r="D82" s="2" t="s">
        <v>446</v>
      </c>
      <c r="H82" s="215">
        <f>SUM(J82:N82)</f>
        <v>769437.38023889391</v>
      </c>
      <c r="J82" s="187">
        <f>'7. Input incidentele correcties'!J31</f>
        <v>611415.86508435279</v>
      </c>
      <c r="K82" s="187">
        <f>'7. Input incidentele correcties'!K31</f>
        <v>22240.208372104251</v>
      </c>
      <c r="L82" s="13"/>
      <c r="M82" s="187">
        <f>'7. Input incidentele correcties'!M31</f>
        <v>0</v>
      </c>
      <c r="N82" s="187">
        <f>'7. Input incidentele correcties'!N31</f>
        <v>135781.30678243691</v>
      </c>
      <c r="O82" s="13"/>
    </row>
    <row r="83" spans="2:15">
      <c r="B83" s="2" t="s">
        <v>448</v>
      </c>
      <c r="D83" s="2" t="s">
        <v>381</v>
      </c>
      <c r="H83" s="215">
        <f>SUM(J83:N83)</f>
        <v>702700.66123086296</v>
      </c>
      <c r="J83" s="187">
        <f>'7. Input incidentele correcties'!J32</f>
        <v>554405.08405001415</v>
      </c>
      <c r="K83" s="187">
        <f>'7. Input incidentele correcties'!K32</f>
        <v>20977.090566751584</v>
      </c>
      <c r="L83" s="13"/>
      <c r="M83" s="187">
        <f>'7. Input incidentele correcties'!M32</f>
        <v>0</v>
      </c>
      <c r="N83" s="187">
        <f>'7. Input incidentele correcties'!N32</f>
        <v>127318.48661409726</v>
      </c>
      <c r="O83" s="13"/>
    </row>
    <row r="84" spans="2:15">
      <c r="B84" s="2" t="s">
        <v>450</v>
      </c>
      <c r="D84" s="2" t="s">
        <v>385</v>
      </c>
      <c r="H84" s="215">
        <f>SUM(J84:N84)</f>
        <v>571709.00124493078</v>
      </c>
      <c r="J84" s="187">
        <f>'7. Input incidentele correcties'!J33</f>
        <v>364674.16863106226</v>
      </c>
      <c r="K84" s="187">
        <f>'7. Input incidentele correcties'!K33</f>
        <v>13949.285138893092</v>
      </c>
      <c r="L84" s="13"/>
      <c r="M84" s="187">
        <f>'7. Input incidentele correcties'!M33</f>
        <v>0</v>
      </c>
      <c r="N84" s="187">
        <f>'7. Input incidentele correcties'!N33</f>
        <v>193085.54747497544</v>
      </c>
      <c r="O84" s="13"/>
    </row>
    <row r="86" spans="2:15">
      <c r="B86" s="1" t="s">
        <v>660</v>
      </c>
    </row>
    <row r="87" spans="2:15">
      <c r="B87" s="2" t="s">
        <v>535</v>
      </c>
      <c r="D87" s="2" t="s">
        <v>446</v>
      </c>
      <c r="H87" s="215">
        <f>SUM(J87:N87)</f>
        <v>1505.0175853028813</v>
      </c>
      <c r="J87" s="217">
        <f>J82-J77</f>
        <v>1155.6930018473649</v>
      </c>
      <c r="K87" s="217">
        <f>K82-K77</f>
        <v>44.206836136236234</v>
      </c>
      <c r="L87" s="13"/>
      <c r="M87" s="217">
        <f>M82-M77</f>
        <v>0</v>
      </c>
      <c r="N87" s="217">
        <f>N82-N77</f>
        <v>305.11774731928017</v>
      </c>
      <c r="O87" s="13"/>
    </row>
    <row r="88" spans="2:15">
      <c r="B88" s="2" t="s">
        <v>536</v>
      </c>
      <c r="D88" s="2" t="s">
        <v>381</v>
      </c>
      <c r="H88" s="215">
        <f>SUM(J88:N88)</f>
        <v>3658.7901549775706</v>
      </c>
      <c r="J88" s="217">
        <f t="shared" ref="J88:K89" si="10">J83-J78</f>
        <v>2945.2290315286955</v>
      </c>
      <c r="K88" s="217">
        <f t="shared" si="10"/>
        <v>112.65903399290983</v>
      </c>
      <c r="L88" s="13"/>
      <c r="M88" s="217">
        <f t="shared" ref="M88:N89" si="11">M83-M78</f>
        <v>0</v>
      </c>
      <c r="N88" s="217">
        <f t="shared" si="11"/>
        <v>600.90208945596532</v>
      </c>
      <c r="O88" s="13"/>
    </row>
    <row r="89" spans="2:15">
      <c r="B89" s="2" t="s">
        <v>534</v>
      </c>
      <c r="D89" s="2" t="s">
        <v>385</v>
      </c>
      <c r="H89" s="215">
        <f>SUM(J89:N89)</f>
        <v>1434.9674002277497</v>
      </c>
      <c r="J89" s="217">
        <f t="shared" si="10"/>
        <v>736.20466095599113</v>
      </c>
      <c r="K89" s="217">
        <f t="shared" si="10"/>
        <v>28.160834025638906</v>
      </c>
      <c r="L89" s="13"/>
      <c r="M89" s="217">
        <f t="shared" si="11"/>
        <v>0</v>
      </c>
      <c r="N89" s="217">
        <f t="shared" si="11"/>
        <v>670.60190524611971</v>
      </c>
      <c r="O89" s="13"/>
    </row>
    <row r="91" spans="2:15" s="8" customFormat="1">
      <c r="B91" s="8" t="s">
        <v>455</v>
      </c>
    </row>
    <row r="93" spans="2:15">
      <c r="B93" s="1" t="s">
        <v>456</v>
      </c>
    </row>
    <row r="94" spans="2:15">
      <c r="B94" s="2" t="s">
        <v>457</v>
      </c>
      <c r="D94" s="2" t="s">
        <v>381</v>
      </c>
      <c r="H94" s="215">
        <f>SUM(J94:N94)</f>
        <v>128107.58562247871</v>
      </c>
      <c r="J94" s="187">
        <f>'7. Input incidentele correcties'!J38</f>
        <v>123387.83246796633</v>
      </c>
      <c r="K94" s="187">
        <f>'7. Input incidentele correcties'!K38</f>
        <v>4719.7531545123738</v>
      </c>
      <c r="L94" s="13"/>
      <c r="M94" s="13"/>
      <c r="N94" s="13"/>
      <c r="O94" s="13"/>
    </row>
    <row r="95" spans="2:15">
      <c r="B95" s="2" t="s">
        <v>459</v>
      </c>
      <c r="D95" s="2" t="s">
        <v>385</v>
      </c>
      <c r="H95" s="215">
        <f>SUM(J95:N95)</f>
        <v>124204.07530634232</v>
      </c>
      <c r="J95" s="187">
        <f>'7. Input incidentele correcties'!J39</f>
        <v>119628.13568979286</v>
      </c>
      <c r="K95" s="187">
        <f>'7. Input incidentele correcties'!K39</f>
        <v>4575.9396165494536</v>
      </c>
      <c r="L95" s="13"/>
      <c r="M95" s="13"/>
      <c r="N95" s="13"/>
      <c r="O95" s="13"/>
    </row>
    <row r="97" spans="2:15">
      <c r="B97" s="1" t="s">
        <v>537</v>
      </c>
    </row>
    <row r="98" spans="2:15">
      <c r="B98" s="2" t="s">
        <v>457</v>
      </c>
      <c r="D98" s="2" t="s">
        <v>381</v>
      </c>
      <c r="G98" s="165"/>
      <c r="H98" s="216">
        <v>129670.65068174442</v>
      </c>
      <c r="I98" s="165"/>
      <c r="J98" s="216">
        <f>H98*$J$30/($J$30+$K$30)</f>
        <v>124893.31091978541</v>
      </c>
      <c r="K98" s="216">
        <f>H98*$K$30/($J$30+$K$30)</f>
        <v>4777.339761959005</v>
      </c>
      <c r="L98" s="13"/>
      <c r="M98" s="13"/>
      <c r="N98" s="13"/>
      <c r="O98" s="13"/>
    </row>
    <row r="99" spans="2:15">
      <c r="B99" s="2" t="s">
        <v>459</v>
      </c>
      <c r="D99" s="2" t="s">
        <v>385</v>
      </c>
      <c r="G99" s="165"/>
      <c r="H99" s="216">
        <v>124204.07530634232</v>
      </c>
      <c r="I99" s="165"/>
      <c r="J99" s="216">
        <f>H99*$J$30/($J$30+$K$30)</f>
        <v>119628.13568979286</v>
      </c>
      <c r="K99" s="216">
        <f>H99*$K$30/($J$30+$K$30)</f>
        <v>4575.9396165494536</v>
      </c>
      <c r="L99" s="13"/>
      <c r="M99" s="13"/>
      <c r="N99" s="13"/>
      <c r="O99" s="13"/>
    </row>
    <row r="101" spans="2:15">
      <c r="B101" s="1" t="s">
        <v>660</v>
      </c>
    </row>
    <row r="102" spans="2:15">
      <c r="B102" s="2" t="s">
        <v>536</v>
      </c>
      <c r="D102" s="2" t="s">
        <v>381</v>
      </c>
      <c r="H102" s="215">
        <f>SUM(J102:N102)</f>
        <v>1563.065059265703</v>
      </c>
      <c r="J102" s="216">
        <f>J98-J94</f>
        <v>1505.4784518190718</v>
      </c>
      <c r="K102" s="216">
        <f>K98-K94</f>
        <v>57.586607446631206</v>
      </c>
      <c r="L102" s="13"/>
      <c r="M102" s="13"/>
      <c r="N102" s="13"/>
      <c r="O102" s="13"/>
    </row>
    <row r="103" spans="2:15">
      <c r="B103" s="2" t="s">
        <v>534</v>
      </c>
      <c r="D103" s="2" t="s">
        <v>385</v>
      </c>
      <c r="H103" s="215">
        <f>SUM(J103:N103)</f>
        <v>0</v>
      </c>
      <c r="J103" s="216">
        <f>J99-J95</f>
        <v>0</v>
      </c>
      <c r="K103" s="216">
        <f>K99-K95</f>
        <v>0</v>
      </c>
      <c r="L103" s="13"/>
      <c r="M103" s="13"/>
      <c r="N103" s="13"/>
      <c r="O103" s="13"/>
    </row>
    <row r="105" spans="2:15" s="8" customFormat="1">
      <c r="B105" s="8" t="s">
        <v>538</v>
      </c>
    </row>
    <row r="107" spans="2:15">
      <c r="B107" s="2" t="s">
        <v>538</v>
      </c>
      <c r="D107" s="2" t="s">
        <v>446</v>
      </c>
      <c r="H107" s="215">
        <f>SUM(J107:N107)</f>
        <v>12712072.193485379</v>
      </c>
      <c r="I107" s="165"/>
      <c r="J107" s="232">
        <f>J53+J87</f>
        <v>10757990.053401928</v>
      </c>
      <c r="K107" s="232">
        <f>K53+K87</f>
        <v>418430.08643613587</v>
      </c>
      <c r="L107" s="232">
        <f t="shared" ref="L107:M107" si="12">L53+L87</f>
        <v>578965.35760000348</v>
      </c>
      <c r="M107" s="232">
        <f t="shared" si="12"/>
        <v>12833.77509999997</v>
      </c>
      <c r="N107" s="232">
        <f>N53+N87</f>
        <v>943852.92094731086</v>
      </c>
      <c r="O107" s="13"/>
    </row>
    <row r="108" spans="2:15">
      <c r="B108" s="2" t="s">
        <v>538</v>
      </c>
      <c r="D108" s="2" t="s">
        <v>381</v>
      </c>
      <c r="H108" s="215">
        <f>SUM(J108:N108)</f>
        <v>11324766.654379556</v>
      </c>
      <c r="I108" s="165"/>
      <c r="J108" s="232">
        <f>J54+J88+J102</f>
        <v>9355229.7132458054</v>
      </c>
      <c r="K108" s="232">
        <f t="shared" ref="K108:M108" si="13">K54+K88+K102</f>
        <v>370541.53158016066</v>
      </c>
      <c r="L108" s="232">
        <f t="shared" si="13"/>
        <v>496094.38751418144</v>
      </c>
      <c r="M108" s="232">
        <f t="shared" si="13"/>
        <v>7909.5885064299218</v>
      </c>
      <c r="N108" s="232">
        <f>N54+N88+N102</f>
        <v>1094991.4335329772</v>
      </c>
      <c r="O108" s="13"/>
    </row>
    <row r="109" spans="2:15">
      <c r="B109" s="2" t="s">
        <v>538</v>
      </c>
      <c r="D109" s="2" t="s">
        <v>385</v>
      </c>
      <c r="H109" s="215">
        <f>SUM(J109:N109)</f>
        <v>9789083.5428940058</v>
      </c>
      <c r="I109" s="165"/>
      <c r="J109" s="232">
        <f t="shared" ref="J109:M109" si="14">J55+J72+J89+J103</f>
        <v>8014363.3715060391</v>
      </c>
      <c r="K109" s="232">
        <f t="shared" si="14"/>
        <v>324019.56705410784</v>
      </c>
      <c r="L109" s="232">
        <f t="shared" si="14"/>
        <v>418006.29178047925</v>
      </c>
      <c r="M109" s="232">
        <f t="shared" si="14"/>
        <v>2508.4344927383354</v>
      </c>
      <c r="N109" s="232">
        <f>N55+N72+N89+N103</f>
        <v>1030185.8780606416</v>
      </c>
      <c r="O109" s="13"/>
    </row>
  </sheetData>
  <mergeCells count="1">
    <mergeCell ref="B5:D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Q91"/>
  <sheetViews>
    <sheetView showGridLines="0" zoomScale="90" zoomScaleNormal="90" workbookViewId="0">
      <pane xSplit="4" ySplit="8" topLeftCell="E69" activePane="bottomRight" state="frozen"/>
      <selection pane="topRight" activeCell="E1" sqref="E1"/>
      <selection pane="bottomLeft" activeCell="A11" sqref="A11"/>
      <selection pane="bottomRight"/>
    </sheetView>
  </sheetViews>
  <sheetFormatPr defaultRowHeight="12.75"/>
  <cols>
    <col min="1" max="1" width="2.7109375" style="2" customWidth="1"/>
    <col min="2" max="2" width="60.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5" width="15.7109375" style="2" customWidth="1"/>
    <col min="16" max="16" width="9.28515625" style="2" customWidth="1"/>
    <col min="17" max="17" width="17.140625" style="2" customWidth="1"/>
    <col min="18" max="32" width="13.7109375" style="2" customWidth="1"/>
    <col min="33" max="16384" width="9.140625" style="2"/>
  </cols>
  <sheetData>
    <row r="2" spans="2:17" s="19" customFormat="1" ht="18">
      <c r="B2" s="218" t="s">
        <v>688</v>
      </c>
    </row>
    <row r="4" spans="2:17">
      <c r="B4" s="26" t="s">
        <v>469</v>
      </c>
      <c r="C4" s="1"/>
      <c r="J4"/>
    </row>
    <row r="5" spans="2:17" ht="252.75" customHeight="1">
      <c r="B5" s="242" t="s">
        <v>686</v>
      </c>
      <c r="C5" s="242"/>
      <c r="D5" s="242"/>
      <c r="F5" s="20"/>
    </row>
    <row r="6" spans="2:17">
      <c r="B6" s="23"/>
      <c r="C6" s="23"/>
      <c r="F6" s="20"/>
    </row>
    <row r="8" spans="2:17" s="8" customFormat="1">
      <c r="B8" s="8" t="s">
        <v>108</v>
      </c>
      <c r="D8" s="8" t="s">
        <v>109</v>
      </c>
      <c r="F8" s="8" t="s">
        <v>146</v>
      </c>
      <c r="H8" s="8" t="s">
        <v>147</v>
      </c>
      <c r="J8" s="153" t="s">
        <v>375</v>
      </c>
      <c r="K8" s="153" t="s">
        <v>410</v>
      </c>
      <c r="L8" s="153" t="s">
        <v>411</v>
      </c>
      <c r="M8" s="153" t="s">
        <v>317</v>
      </c>
      <c r="N8" s="153" t="s">
        <v>299</v>
      </c>
      <c r="O8" s="153" t="s">
        <v>378</v>
      </c>
      <c r="P8" s="84"/>
      <c r="Q8" s="8" t="s">
        <v>150</v>
      </c>
    </row>
    <row r="11" spans="2:17" s="8" customFormat="1">
      <c r="B11" s="8" t="s">
        <v>110</v>
      </c>
    </row>
    <row r="13" spans="2:17">
      <c r="B13" s="26" t="s">
        <v>539</v>
      </c>
    </row>
    <row r="14" spans="2:17">
      <c r="B14" s="2" t="s">
        <v>540</v>
      </c>
      <c r="F14" s="102">
        <f>'2. Parameters'!S78</f>
        <v>1.1294947173684162</v>
      </c>
    </row>
    <row r="15" spans="2:17">
      <c r="B15" s="2" t="s">
        <v>178</v>
      </c>
      <c r="D15" s="2" t="s">
        <v>153</v>
      </c>
      <c r="F15" s="62">
        <f>'2. Parameters'!F41</f>
        <v>0.03</v>
      </c>
    </row>
    <row r="16" spans="2:17">
      <c r="B16" s="2" t="s">
        <v>541</v>
      </c>
      <c r="D16" s="2" t="s">
        <v>542</v>
      </c>
      <c r="F16" s="73">
        <f>'3. Input NRUI '!J12</f>
        <v>55</v>
      </c>
      <c r="Q16" s="2" t="s">
        <v>543</v>
      </c>
    </row>
    <row r="17" spans="2:15">
      <c r="B17" s="2" t="s">
        <v>544</v>
      </c>
      <c r="D17" s="2" t="s">
        <v>542</v>
      </c>
      <c r="F17" s="73">
        <f>'3. Input NRUI '!J13</f>
        <v>30</v>
      </c>
    </row>
    <row r="18" spans="2:15">
      <c r="B18" s="2" t="s">
        <v>545</v>
      </c>
      <c r="D18" s="2" t="s">
        <v>153</v>
      </c>
      <c r="F18" s="103">
        <f>'2. Parameters'!F53</f>
        <v>0.01</v>
      </c>
    </row>
    <row r="20" spans="2:15" s="9" customFormat="1">
      <c r="B20" s="159" t="s">
        <v>413</v>
      </c>
    </row>
    <row r="21" spans="2:15" s="9" customFormat="1">
      <c r="B21" s="9" t="s">
        <v>414</v>
      </c>
      <c r="D21" s="9" t="s">
        <v>415</v>
      </c>
      <c r="H21" s="81">
        <f>SUM(J21:O21)</f>
        <v>326385000</v>
      </c>
      <c r="J21" s="13"/>
      <c r="K21" s="13"/>
      <c r="L21" s="13"/>
      <c r="M21" s="13"/>
      <c r="N21" s="13"/>
      <c r="O21" s="80">
        <f>'6. Input inc vern aansluittaak'!M14</f>
        <v>326385000</v>
      </c>
    </row>
    <row r="22" spans="2:15" s="9" customFormat="1">
      <c r="B22" s="9" t="s">
        <v>416</v>
      </c>
      <c r="D22" s="9" t="s">
        <v>415</v>
      </c>
      <c r="H22" s="81">
        <f t="shared" ref="H22:H23" si="0">SUM(J22:O22)</f>
        <v>656936000</v>
      </c>
      <c r="J22" s="13"/>
      <c r="K22" s="13"/>
      <c r="L22" s="13"/>
      <c r="M22" s="13"/>
      <c r="N22" s="13"/>
      <c r="O22" s="80">
        <f>'6. Input inc vern aansluittaak'!M15</f>
        <v>656936000</v>
      </c>
    </row>
    <row r="23" spans="2:15" s="9" customFormat="1">
      <c r="B23" s="9" t="s">
        <v>417</v>
      </c>
      <c r="D23" s="9" t="s">
        <v>415</v>
      </c>
      <c r="H23" s="81">
        <f t="shared" si="0"/>
        <v>221460000</v>
      </c>
      <c r="J23" s="13"/>
      <c r="K23" s="13"/>
      <c r="L23" s="13"/>
      <c r="M23" s="13"/>
      <c r="N23" s="13"/>
      <c r="O23" s="80">
        <f>'6. Input inc vern aansluittaak'!M16</f>
        <v>221460000</v>
      </c>
    </row>
    <row r="24" spans="2:15" s="9" customFormat="1">
      <c r="B24" s="159"/>
      <c r="O24" s="47"/>
    </row>
    <row r="25" spans="2:15" s="9" customFormat="1">
      <c r="B25" s="151" t="s">
        <v>419</v>
      </c>
      <c r="H25" s="47"/>
      <c r="O25" s="47"/>
    </row>
    <row r="26" spans="2:15" s="9" customFormat="1">
      <c r="B26" s="9" t="s">
        <v>420</v>
      </c>
      <c r="D26" s="9" t="s">
        <v>421</v>
      </c>
      <c r="H26" s="81">
        <f t="shared" ref="H26:H27" si="1">SUM(J26:O26)</f>
        <v>348</v>
      </c>
      <c r="J26" s="13"/>
      <c r="K26" s="13"/>
      <c r="L26" s="13"/>
      <c r="M26" s="13"/>
      <c r="N26" s="13"/>
      <c r="O26" s="80">
        <f>'6. Input inc vern aansluittaak'!M19</f>
        <v>348</v>
      </c>
    </row>
    <row r="27" spans="2:15" s="9" customFormat="1">
      <c r="B27" s="9" t="s">
        <v>423</v>
      </c>
      <c r="D27" s="9" t="s">
        <v>421</v>
      </c>
      <c r="H27" s="81">
        <f t="shared" si="1"/>
        <v>407</v>
      </c>
      <c r="J27" s="13"/>
      <c r="K27" s="13"/>
      <c r="L27" s="13"/>
      <c r="M27" s="13"/>
      <c r="N27" s="13"/>
      <c r="O27" s="80">
        <f>'6. Input inc vern aansluittaak'!M20</f>
        <v>407</v>
      </c>
    </row>
    <row r="28" spans="2:15" s="9" customFormat="1">
      <c r="B28" s="159"/>
      <c r="O28" s="47"/>
    </row>
    <row r="29" spans="2:15" s="9" customFormat="1">
      <c r="B29" s="151" t="s">
        <v>425</v>
      </c>
      <c r="H29" s="47"/>
      <c r="O29" s="47"/>
    </row>
    <row r="30" spans="2:15" s="9" customFormat="1">
      <c r="B30" s="146" t="s">
        <v>426</v>
      </c>
      <c r="D30" s="9" t="s">
        <v>421</v>
      </c>
      <c r="H30" s="81">
        <f t="shared" ref="H30:H31" si="2">SUM(J30:O30)</f>
        <v>2</v>
      </c>
      <c r="J30" s="13"/>
      <c r="K30" s="13"/>
      <c r="L30" s="13"/>
      <c r="M30" s="13"/>
      <c r="N30" s="13"/>
      <c r="O30" s="80">
        <f>'6. Input inc vern aansluittaak'!M23</f>
        <v>2</v>
      </c>
    </row>
    <row r="31" spans="2:15" s="9" customFormat="1">
      <c r="B31" s="146" t="s">
        <v>427</v>
      </c>
      <c r="D31" s="9" t="s">
        <v>421</v>
      </c>
      <c r="H31" s="81">
        <f t="shared" si="2"/>
        <v>1</v>
      </c>
      <c r="J31" s="13"/>
      <c r="K31" s="13"/>
      <c r="L31" s="13"/>
      <c r="M31" s="13"/>
      <c r="N31" s="13"/>
      <c r="O31" s="80">
        <f>'6. Input inc vern aansluittaak'!M24</f>
        <v>1</v>
      </c>
    </row>
    <row r="32" spans="2:15" s="9" customFormat="1">
      <c r="B32" s="159"/>
    </row>
    <row r="33" spans="2:15" s="9" customFormat="1">
      <c r="B33" s="151" t="s">
        <v>428</v>
      </c>
      <c r="H33" s="47"/>
      <c r="O33" s="47"/>
    </row>
    <row r="34" spans="2:15" s="9" customFormat="1">
      <c r="B34" s="146" t="s">
        <v>429</v>
      </c>
      <c r="D34" s="9" t="s">
        <v>391</v>
      </c>
      <c r="H34" s="81">
        <f t="shared" ref="H34:H35" si="3">SUM(J34:O34)</f>
        <v>278000</v>
      </c>
      <c r="J34" s="13"/>
      <c r="K34" s="13"/>
      <c r="L34" s="13"/>
      <c r="M34" s="13"/>
      <c r="N34" s="13"/>
      <c r="O34" s="80">
        <f>'6. Input inc vern aansluittaak'!M28</f>
        <v>278000</v>
      </c>
    </row>
    <row r="35" spans="2:15" s="9" customFormat="1">
      <c r="B35" s="146" t="s">
        <v>430</v>
      </c>
      <c r="D35" s="9" t="s">
        <v>391</v>
      </c>
      <c r="H35" s="81">
        <f t="shared" si="3"/>
        <v>2</v>
      </c>
      <c r="J35" s="13"/>
      <c r="K35" s="13"/>
      <c r="L35" s="13"/>
      <c r="M35" s="13"/>
      <c r="N35" s="13"/>
      <c r="O35" s="80">
        <f>'6. Input inc vern aansluittaak'!M29</f>
        <v>2</v>
      </c>
    </row>
    <row r="36" spans="2:15" s="9" customFormat="1">
      <c r="B36" s="151"/>
    </row>
    <row r="37" spans="2:15" s="8" customFormat="1">
      <c r="B37" s="8" t="s">
        <v>546</v>
      </c>
    </row>
    <row r="39" spans="2:15">
      <c r="B39" s="26" t="s">
        <v>547</v>
      </c>
    </row>
    <row r="40" spans="2:15">
      <c r="B40" s="26" t="s">
        <v>548</v>
      </c>
    </row>
    <row r="41" spans="2:15">
      <c r="B41" s="2" t="s">
        <v>549</v>
      </c>
      <c r="D41" s="2" t="s">
        <v>391</v>
      </c>
      <c r="H41" s="81">
        <f>SUM(J41:O41)</f>
        <v>1059339.4635870417</v>
      </c>
      <c r="J41" s="13"/>
      <c r="K41" s="13"/>
      <c r="L41" s="13"/>
      <c r="M41" s="13"/>
      <c r="N41" s="13"/>
      <c r="O41" s="87">
        <f>F14*(O21/O26)</f>
        <v>1059339.4635870417</v>
      </c>
    </row>
    <row r="42" spans="2:15">
      <c r="B42" s="2" t="s">
        <v>550</v>
      </c>
      <c r="D42" s="2" t="s">
        <v>391</v>
      </c>
      <c r="H42" s="81">
        <f>SUM(J42:O42)</f>
        <v>718787.06927703868</v>
      </c>
      <c r="J42" s="13"/>
      <c r="K42" s="13"/>
      <c r="L42" s="13"/>
      <c r="M42" s="13"/>
      <c r="N42" s="13"/>
      <c r="O42" s="87">
        <f>F14*(O23/O26)</f>
        <v>718787.06927703868</v>
      </c>
    </row>
    <row r="44" spans="2:15">
      <c r="B44" s="1" t="s">
        <v>551</v>
      </c>
    </row>
    <row r="45" spans="2:15">
      <c r="B45" s="2" t="s">
        <v>549</v>
      </c>
      <c r="D45" s="2" t="s">
        <v>391</v>
      </c>
      <c r="H45" s="81">
        <f>SUM(J45:O45)</f>
        <v>1823109.9303418621</v>
      </c>
      <c r="J45" s="13"/>
      <c r="K45" s="13"/>
      <c r="L45" s="13"/>
      <c r="M45" s="13"/>
      <c r="N45" s="13"/>
      <c r="O45" s="87">
        <f>F14*(O22/O27)</f>
        <v>1823109.9303418621</v>
      </c>
    </row>
    <row r="47" spans="2:15" s="8" customFormat="1">
      <c r="B47" s="8" t="s">
        <v>552</v>
      </c>
    </row>
    <row r="48" spans="2:15">
      <c r="B48" s="1"/>
    </row>
    <row r="49" spans="2:17">
      <c r="B49" s="1" t="s">
        <v>548</v>
      </c>
    </row>
    <row r="50" spans="2:17">
      <c r="B50" s="2" t="s">
        <v>553</v>
      </c>
      <c r="D50" s="2" t="s">
        <v>391</v>
      </c>
      <c r="H50" s="81">
        <f>SUM(J50:O50)</f>
        <v>2118678.9271740834</v>
      </c>
      <c r="J50" s="13"/>
      <c r="K50" s="13"/>
      <c r="L50" s="13"/>
      <c r="M50" s="13"/>
      <c r="N50" s="13"/>
      <c r="O50" s="87">
        <f>O30*O41</f>
        <v>2118678.9271740834</v>
      </c>
    </row>
    <row r="51" spans="2:17">
      <c r="B51" s="2" t="s">
        <v>554</v>
      </c>
      <c r="D51" s="2" t="s">
        <v>391</v>
      </c>
      <c r="H51" s="81">
        <f>SUM(J51:O51)</f>
        <v>1437574.1385540774</v>
      </c>
      <c r="J51" s="13"/>
      <c r="K51" s="13"/>
      <c r="L51" s="13"/>
      <c r="M51" s="13"/>
      <c r="N51" s="13"/>
      <c r="O51" s="81">
        <f>O30*O42</f>
        <v>1437574.1385540774</v>
      </c>
    </row>
    <row r="53" spans="2:17">
      <c r="B53" s="2" t="s">
        <v>555</v>
      </c>
      <c r="D53" s="2" t="s">
        <v>391</v>
      </c>
      <c r="H53" s="81">
        <f>SUM(J53:O53)</f>
        <v>19260.717519764396</v>
      </c>
      <c r="J53" s="13"/>
      <c r="K53" s="13"/>
      <c r="L53" s="13"/>
      <c r="M53" s="13"/>
      <c r="N53" s="13"/>
      <c r="O53" s="87">
        <f>(O50/F16)*0.5</f>
        <v>19260.717519764396</v>
      </c>
      <c r="Q53" s="2" t="s">
        <v>556</v>
      </c>
    </row>
    <row r="54" spans="2:17">
      <c r="B54" s="2" t="s">
        <v>557</v>
      </c>
      <c r="D54" s="2" t="s">
        <v>391</v>
      </c>
      <c r="H54" s="81">
        <f>SUM(J54:O54)</f>
        <v>23959.568975901289</v>
      </c>
      <c r="J54" s="13"/>
      <c r="K54" s="13"/>
      <c r="L54" s="13"/>
      <c r="M54" s="13"/>
      <c r="N54" s="13"/>
      <c r="O54" s="158">
        <f>(O51/F17)*0.5</f>
        <v>23959.568975901289</v>
      </c>
      <c r="Q54" s="2" t="s">
        <v>556</v>
      </c>
    </row>
    <row r="56" spans="2:17">
      <c r="B56" s="2" t="s">
        <v>558</v>
      </c>
      <c r="D56" s="2" t="s">
        <v>391</v>
      </c>
      <c r="H56" s="81">
        <f>SUM(J56:O56)</f>
        <v>62982.546289629572</v>
      </c>
      <c r="J56" s="13"/>
      <c r="K56" s="13"/>
      <c r="L56" s="13"/>
      <c r="M56" s="13"/>
      <c r="N56" s="13"/>
      <c r="O56" s="87">
        <f>(O50-O53)*$F$15</f>
        <v>62982.546289629572</v>
      </c>
    </row>
    <row r="57" spans="2:17">
      <c r="B57" s="2" t="s">
        <v>559</v>
      </c>
      <c r="D57" s="2" t="s">
        <v>391</v>
      </c>
      <c r="H57" s="81">
        <f>SUM(J57:O57)</f>
        <v>42408.437087345279</v>
      </c>
      <c r="J57" s="13"/>
      <c r="K57" s="13"/>
      <c r="L57" s="13"/>
      <c r="M57" s="13"/>
      <c r="N57" s="13"/>
      <c r="O57" s="87">
        <f>(O51-O54)*$F$15</f>
        <v>42408.437087345279</v>
      </c>
    </row>
    <row r="59" spans="2:17">
      <c r="B59" s="2" t="s">
        <v>560</v>
      </c>
      <c r="D59" s="2" t="s">
        <v>391</v>
      </c>
      <c r="H59" s="81">
        <f>SUM(J59:O59)</f>
        <v>148611.26987264055</v>
      </c>
      <c r="J59" s="13"/>
      <c r="K59" s="13"/>
      <c r="L59" s="13"/>
      <c r="M59" s="13"/>
      <c r="N59" s="13"/>
      <c r="O59" s="87">
        <f>SUM(O53,O54,O56,O57)</f>
        <v>148611.26987264055</v>
      </c>
    </row>
    <row r="60" spans="2:17">
      <c r="B60" s="2" t="s">
        <v>561</v>
      </c>
      <c r="D60" s="2" t="s">
        <v>391</v>
      </c>
      <c r="H60" s="81">
        <f>SUM(J60:O60)</f>
        <v>35562.530657281604</v>
      </c>
      <c r="J60" s="13"/>
      <c r="K60" s="13"/>
      <c r="L60" s="13"/>
      <c r="M60" s="13"/>
      <c r="N60" s="13"/>
      <c r="O60" s="158">
        <f>(O50+O51)*F18</f>
        <v>35562.530657281604</v>
      </c>
    </row>
    <row r="62" spans="2:17">
      <c r="B62" s="1" t="s">
        <v>562</v>
      </c>
    </row>
    <row r="63" spans="2:17">
      <c r="B63" s="2" t="s">
        <v>553</v>
      </c>
      <c r="D63" s="2" t="s">
        <v>391</v>
      </c>
      <c r="H63" s="81">
        <f>SUM(J63:O63)</f>
        <v>1823109.9303418621</v>
      </c>
      <c r="J63" s="13"/>
      <c r="K63" s="13"/>
      <c r="L63" s="13"/>
      <c r="M63" s="13"/>
      <c r="N63" s="13"/>
      <c r="O63" s="87">
        <f>O31*O45</f>
        <v>1823109.9303418621</v>
      </c>
    </row>
    <row r="65" spans="2:17">
      <c r="B65" s="2" t="s">
        <v>555</v>
      </c>
      <c r="D65" s="2" t="s">
        <v>391</v>
      </c>
      <c r="H65" s="81">
        <f>SUM(J65:O65)</f>
        <v>16573.726639471475</v>
      </c>
      <c r="J65" s="13"/>
      <c r="K65" s="13"/>
      <c r="L65" s="13"/>
      <c r="M65" s="13"/>
      <c r="N65" s="13"/>
      <c r="O65" s="87">
        <f>(O63/F16)*0.5</f>
        <v>16573.726639471475</v>
      </c>
      <c r="Q65" s="2" t="s">
        <v>556</v>
      </c>
    </row>
    <row r="67" spans="2:17">
      <c r="B67" s="2" t="s">
        <v>558</v>
      </c>
      <c r="D67" s="2" t="s">
        <v>391</v>
      </c>
      <c r="H67" s="81">
        <f>SUM(J67:O67)</f>
        <v>54196.086111071716</v>
      </c>
      <c r="J67" s="13"/>
      <c r="K67" s="13"/>
      <c r="L67" s="13"/>
      <c r="M67" s="13"/>
      <c r="N67" s="13"/>
      <c r="O67" s="87">
        <f>(O63-O65)*F15</f>
        <v>54196.086111071716</v>
      </c>
    </row>
    <row r="69" spans="2:17">
      <c r="B69" s="2" t="s">
        <v>563</v>
      </c>
      <c r="D69" s="2" t="s">
        <v>391</v>
      </c>
      <c r="H69" s="81">
        <f>SUM(J69:O69)</f>
        <v>70769.812750543191</v>
      </c>
      <c r="J69" s="13"/>
      <c r="K69" s="13"/>
      <c r="L69" s="13"/>
      <c r="M69" s="13"/>
      <c r="N69" s="13"/>
      <c r="O69" s="87">
        <f>SUM(O65,O67)</f>
        <v>70769.812750543191</v>
      </c>
    </row>
    <row r="70" spans="2:17">
      <c r="B70" s="2" t="s">
        <v>564</v>
      </c>
      <c r="D70" s="2" t="s">
        <v>391</v>
      </c>
      <c r="H70" s="81">
        <f>SUM(J70:O70)</f>
        <v>18231.099303418621</v>
      </c>
      <c r="J70" s="13"/>
      <c r="K70" s="13"/>
      <c r="L70" s="13"/>
      <c r="M70" s="13"/>
      <c r="N70" s="13"/>
      <c r="O70" s="158">
        <f>O63*F18</f>
        <v>18231.099303418621</v>
      </c>
    </row>
    <row r="72" spans="2:17">
      <c r="B72" s="26" t="s">
        <v>565</v>
      </c>
    </row>
    <row r="73" spans="2:17">
      <c r="B73" s="2" t="s">
        <v>566</v>
      </c>
      <c r="D73" s="2" t="s">
        <v>391</v>
      </c>
      <c r="H73" s="81">
        <f>SUM(J73:O73)</f>
        <v>219381.08262318373</v>
      </c>
      <c r="J73" s="13"/>
      <c r="K73" s="13"/>
      <c r="L73" s="13"/>
      <c r="M73" s="13"/>
      <c r="N73" s="13"/>
      <c r="O73" s="87">
        <f>SUM(O59,O69)</f>
        <v>219381.08262318373</v>
      </c>
    </row>
    <row r="74" spans="2:17">
      <c r="B74" s="2" t="s">
        <v>567</v>
      </c>
      <c r="D74" s="2" t="s">
        <v>391</v>
      </c>
      <c r="H74" s="81">
        <f>SUM(J74:O74)</f>
        <v>53793.629960700229</v>
      </c>
      <c r="J74" s="13"/>
      <c r="K74" s="13"/>
      <c r="L74" s="13"/>
      <c r="M74" s="13"/>
      <c r="N74" s="13"/>
      <c r="O74" s="87">
        <f>SUM(O60,O70)</f>
        <v>53793.629960700229</v>
      </c>
    </row>
    <row r="75" spans="2:17">
      <c r="B75" s="2" t="s">
        <v>568</v>
      </c>
      <c r="D75" s="2" t="s">
        <v>391</v>
      </c>
      <c r="H75" s="81">
        <f>SUM(J75:O75)</f>
        <v>273174.71258388396</v>
      </c>
      <c r="J75" s="13"/>
      <c r="K75" s="13"/>
      <c r="L75" s="13"/>
      <c r="M75" s="13"/>
      <c r="N75" s="13"/>
      <c r="O75" s="87">
        <f>SUM(O73:O74)</f>
        <v>273174.71258388396</v>
      </c>
    </row>
    <row r="76" spans="2:17">
      <c r="B76" s="1"/>
    </row>
    <row r="77" spans="2:17" s="154" customFormat="1">
      <c r="B77" s="155" t="s">
        <v>569</v>
      </c>
    </row>
    <row r="79" spans="2:17">
      <c r="B79" s="2" t="s">
        <v>570</v>
      </c>
      <c r="D79" s="2" t="s">
        <v>391</v>
      </c>
      <c r="H79" s="81">
        <f>SUM(J79:O79)</f>
        <v>556000</v>
      </c>
      <c r="J79" s="13"/>
      <c r="K79" s="13"/>
      <c r="L79" s="13"/>
      <c r="M79" s="13"/>
      <c r="N79" s="13"/>
      <c r="O79" s="81">
        <f>O34*O35</f>
        <v>556000</v>
      </c>
    </row>
    <row r="80" spans="2:17" s="9" customFormat="1">
      <c r="H80" s="47"/>
      <c r="O80" s="47"/>
    </row>
    <row r="81" spans="2:17" s="9" customFormat="1">
      <c r="B81" s="9" t="s">
        <v>571</v>
      </c>
      <c r="D81" s="2" t="s">
        <v>391</v>
      </c>
      <c r="H81" s="81">
        <f>SUM(J81:O81)</f>
        <v>9266.6666666666661</v>
      </c>
      <c r="I81" s="2"/>
      <c r="J81" s="13"/>
      <c r="K81" s="13"/>
      <c r="L81" s="13"/>
      <c r="M81" s="13"/>
      <c r="N81" s="13"/>
      <c r="O81" s="81">
        <f>(O79/F17)*0.5</f>
        <v>9266.6666666666661</v>
      </c>
      <c r="Q81" s="9" t="s">
        <v>572</v>
      </c>
    </row>
    <row r="82" spans="2:17" s="9" customFormat="1">
      <c r="H82" s="47"/>
      <c r="O82" s="47"/>
    </row>
    <row r="83" spans="2:17" s="9" customFormat="1">
      <c r="B83" s="9" t="s">
        <v>573</v>
      </c>
      <c r="D83" s="2" t="s">
        <v>391</v>
      </c>
      <c r="H83" s="81">
        <f>SUM(J83:O83)</f>
        <v>16402</v>
      </c>
      <c r="I83" s="2"/>
      <c r="J83" s="13"/>
      <c r="K83" s="13"/>
      <c r="L83" s="13"/>
      <c r="M83" s="13"/>
      <c r="N83" s="13"/>
      <c r="O83" s="81">
        <f>(O79-O81)*F15</f>
        <v>16402</v>
      </c>
    </row>
    <row r="84" spans="2:17" s="9" customFormat="1">
      <c r="H84" s="47"/>
      <c r="O84" s="47"/>
    </row>
    <row r="85" spans="2:17" s="9" customFormat="1">
      <c r="B85" s="9" t="s">
        <v>574</v>
      </c>
      <c r="D85" s="2" t="s">
        <v>391</v>
      </c>
      <c r="H85" s="81">
        <f>SUM(J85:O85)</f>
        <v>25668.666666666664</v>
      </c>
      <c r="I85" s="2"/>
      <c r="J85" s="13"/>
      <c r="K85" s="13"/>
      <c r="L85" s="13"/>
      <c r="M85" s="13"/>
      <c r="N85" s="13"/>
      <c r="O85" s="81">
        <f>O81+O83</f>
        <v>25668.666666666664</v>
      </c>
    </row>
    <row r="86" spans="2:17" s="9" customFormat="1">
      <c r="B86" s="9" t="s">
        <v>575</v>
      </c>
      <c r="D86" s="2" t="s">
        <v>391</v>
      </c>
      <c r="H86" s="81">
        <f>SUM(J86:O86)</f>
        <v>5560</v>
      </c>
      <c r="I86" s="2"/>
      <c r="J86" s="13"/>
      <c r="K86" s="13"/>
      <c r="L86" s="13"/>
      <c r="M86" s="13"/>
      <c r="N86" s="13"/>
      <c r="O86" s="81">
        <f>O79*F18</f>
        <v>5560</v>
      </c>
    </row>
    <row r="87" spans="2:17" s="9" customFormat="1">
      <c r="B87" s="9" t="s">
        <v>576</v>
      </c>
      <c r="D87" s="2" t="s">
        <v>391</v>
      </c>
      <c r="H87" s="81">
        <f>SUM(J87:O87)</f>
        <v>31228.666666666664</v>
      </c>
      <c r="I87" s="2"/>
      <c r="J87" s="13"/>
      <c r="K87" s="13"/>
      <c r="L87" s="13"/>
      <c r="M87" s="13"/>
      <c r="N87" s="13"/>
      <c r="O87" s="81">
        <f>O85+O86</f>
        <v>31228.666666666664</v>
      </c>
    </row>
    <row r="89" spans="2:17" s="154" customFormat="1">
      <c r="B89" s="155" t="s">
        <v>577</v>
      </c>
    </row>
    <row r="91" spans="2:17">
      <c r="B91" s="2" t="s">
        <v>578</v>
      </c>
      <c r="D91" s="2" t="s">
        <v>391</v>
      </c>
      <c r="H91" s="81">
        <f>SUM(J91:O91)</f>
        <v>304403.37925055064</v>
      </c>
      <c r="J91" s="13"/>
      <c r="K91" s="13"/>
      <c r="L91" s="13"/>
      <c r="M91" s="13"/>
      <c r="N91" s="13"/>
      <c r="O91" s="96">
        <f>SUM(O75+O87)</f>
        <v>304403.37925055064</v>
      </c>
    </row>
  </sheetData>
  <mergeCells count="1">
    <mergeCell ref="B5:D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O40"/>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45.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4" width="15.7109375" style="2" customWidth="1"/>
    <col min="15" max="28" width="13.7109375" style="2" customWidth="1"/>
    <col min="29" max="16384" width="9.140625" style="2"/>
  </cols>
  <sheetData>
    <row r="2" spans="2:15" s="19" customFormat="1" ht="18">
      <c r="B2" s="218" t="s">
        <v>663</v>
      </c>
    </row>
    <row r="4" spans="2:15">
      <c r="B4" s="26" t="s">
        <v>469</v>
      </c>
      <c r="C4" s="1"/>
    </row>
    <row r="5" spans="2:15" ht="25.5" customHeight="1">
      <c r="B5" s="242" t="s">
        <v>579</v>
      </c>
      <c r="C5" s="242"/>
      <c r="D5" s="242"/>
      <c r="F5" s="20"/>
    </row>
    <row r="6" spans="2:15">
      <c r="B6" s="4"/>
      <c r="C6" s="23"/>
    </row>
    <row r="8" spans="2:15" s="8" customFormat="1">
      <c r="B8" s="8" t="s">
        <v>108</v>
      </c>
      <c r="D8" s="8" t="s">
        <v>109</v>
      </c>
      <c r="F8" s="8" t="s">
        <v>146</v>
      </c>
      <c r="H8" s="8" t="s">
        <v>147</v>
      </c>
      <c r="J8" s="152" t="s">
        <v>375</v>
      </c>
      <c r="K8" s="152" t="s">
        <v>376</v>
      </c>
      <c r="L8" s="152" t="s">
        <v>377</v>
      </c>
      <c r="M8" s="152" t="s">
        <v>317</v>
      </c>
      <c r="N8" s="152" t="s">
        <v>299</v>
      </c>
      <c r="O8" s="152" t="s">
        <v>378</v>
      </c>
    </row>
    <row r="11" spans="2:15" s="8" customFormat="1">
      <c r="B11" s="8" t="s">
        <v>110</v>
      </c>
    </row>
    <row r="13" spans="2:15">
      <c r="B13" s="26" t="s">
        <v>230</v>
      </c>
    </row>
    <row r="14" spans="2:15">
      <c r="B14" s="2" t="s">
        <v>580</v>
      </c>
      <c r="D14" s="2" t="s">
        <v>153</v>
      </c>
      <c r="F14" s="102">
        <f>'2. Parameters'!R130</f>
        <v>1.04</v>
      </c>
    </row>
    <row r="15" spans="2:15">
      <c r="B15" s="2" t="s">
        <v>472</v>
      </c>
      <c r="D15" s="2" t="s">
        <v>153</v>
      </c>
      <c r="F15" s="102">
        <f>'2. Parameters'!S129</f>
        <v>1.1248640000000001</v>
      </c>
    </row>
    <row r="16" spans="2:15">
      <c r="B16" s="2" t="s">
        <v>473</v>
      </c>
      <c r="D16" s="2" t="s">
        <v>153</v>
      </c>
      <c r="F16" s="102">
        <f>'2. Parameters'!S130</f>
        <v>1.0816000000000001</v>
      </c>
    </row>
    <row r="17" spans="1:15">
      <c r="B17" s="2" t="s">
        <v>474</v>
      </c>
      <c r="D17" s="2" t="s">
        <v>153</v>
      </c>
      <c r="F17" s="102">
        <f>'2. Parameters'!S131</f>
        <v>1.04</v>
      </c>
    </row>
    <row r="19" spans="1:15" s="8" customFormat="1">
      <c r="B19" s="8" t="s">
        <v>581</v>
      </c>
    </row>
    <row r="21" spans="1:15">
      <c r="B21" s="54" t="s">
        <v>582</v>
      </c>
      <c r="D21" s="2" t="s">
        <v>385</v>
      </c>
      <c r="H21" s="87">
        <f>SUM(J21:K21)</f>
        <v>114162.4840555905</v>
      </c>
      <c r="J21" s="80">
        <f>'11. Incidenteel RS Pernis'!H50</f>
        <v>109956.49780091085</v>
      </c>
      <c r="K21" s="80">
        <f>'11. Incidenteel RS Pernis'!I50</f>
        <v>4205.9862546796503</v>
      </c>
      <c r="L21" s="82"/>
      <c r="M21" s="82"/>
      <c r="N21" s="82"/>
      <c r="O21" s="82"/>
    </row>
    <row r="22" spans="1:15">
      <c r="B22" s="2" t="s">
        <v>583</v>
      </c>
      <c r="D22" s="2" t="s">
        <v>391</v>
      </c>
      <c r="H22" s="87">
        <f>SUM(J22:K22)</f>
        <v>118728.98341781412</v>
      </c>
      <c r="J22" s="81">
        <f>J21*$F$17</f>
        <v>114354.75771294728</v>
      </c>
      <c r="K22" s="81">
        <f>K21*$F$17</f>
        <v>4374.2257048668362</v>
      </c>
      <c r="L22" s="82"/>
      <c r="M22" s="82"/>
      <c r="N22" s="82"/>
      <c r="O22" s="82"/>
    </row>
    <row r="24" spans="1:15" s="8" customFormat="1">
      <c r="B24" s="8" t="s">
        <v>584</v>
      </c>
    </row>
    <row r="26" spans="1:15">
      <c r="B26" s="2" t="s">
        <v>585</v>
      </c>
      <c r="D26" s="2" t="s">
        <v>391</v>
      </c>
      <c r="H26" s="219">
        <f>O26</f>
        <v>304403.37925055064</v>
      </c>
      <c r="J26" s="82"/>
      <c r="K26" s="82"/>
      <c r="L26" s="82"/>
      <c r="M26" s="82"/>
      <c r="N26" s="82"/>
      <c r="O26" s="156">
        <f>'13. Inc vernieuwde aansluittaak'!O91</f>
        <v>304403.37925055064</v>
      </c>
    </row>
    <row r="28" spans="1:15">
      <c r="A28" s="8"/>
      <c r="B28" s="8" t="s">
        <v>586</v>
      </c>
      <c r="C28" s="8"/>
      <c r="D28" s="8"/>
      <c r="E28" s="8"/>
      <c r="F28" s="8"/>
      <c r="G28" s="8"/>
      <c r="H28" s="8"/>
      <c r="I28" s="8"/>
      <c r="J28" s="8"/>
      <c r="K28" s="8"/>
      <c r="L28" s="8"/>
      <c r="M28" s="8"/>
      <c r="N28" s="8"/>
      <c r="O28" s="8"/>
    </row>
    <row r="30" spans="1:15">
      <c r="B30" s="2" t="s">
        <v>587</v>
      </c>
      <c r="D30" s="2" t="s">
        <v>446</v>
      </c>
      <c r="H30" s="87">
        <f>SUM(J30:N30)</f>
        <v>12712072.193485379</v>
      </c>
      <c r="J30" s="80">
        <f>'12. Incidenteel gewijzigd MB'!J107</f>
        <v>10757990.053401928</v>
      </c>
      <c r="K30" s="80">
        <f>'12. Incidenteel gewijzigd MB'!K107</f>
        <v>418430.08643613587</v>
      </c>
      <c r="L30" s="80">
        <f>'12. Incidenteel gewijzigd MB'!L107</f>
        <v>578965.35760000348</v>
      </c>
      <c r="M30" s="80">
        <f>'12. Incidenteel gewijzigd MB'!M107</f>
        <v>12833.77509999997</v>
      </c>
      <c r="N30" s="80">
        <f>'12. Incidenteel gewijzigd MB'!N107</f>
        <v>943852.92094731086</v>
      </c>
      <c r="O30" s="82"/>
    </row>
    <row r="31" spans="1:15">
      <c r="B31" s="2" t="s">
        <v>588</v>
      </c>
      <c r="D31" s="2" t="s">
        <v>381</v>
      </c>
      <c r="H31" s="87">
        <f t="shared" ref="H31:H33" si="0">SUM(J31:N31)</f>
        <v>11324766.654379556</v>
      </c>
      <c r="J31" s="80">
        <f>'12. Incidenteel gewijzigd MB'!J108</f>
        <v>9355229.7132458054</v>
      </c>
      <c r="K31" s="80">
        <f>'12. Incidenteel gewijzigd MB'!K108</f>
        <v>370541.53158016066</v>
      </c>
      <c r="L31" s="80">
        <f>'12. Incidenteel gewijzigd MB'!L108</f>
        <v>496094.38751418144</v>
      </c>
      <c r="M31" s="80">
        <f>'12. Incidenteel gewijzigd MB'!M108</f>
        <v>7909.5885064299218</v>
      </c>
      <c r="N31" s="80">
        <f>'12. Incidenteel gewijzigd MB'!N108</f>
        <v>1094991.4335329772</v>
      </c>
      <c r="O31" s="82"/>
    </row>
    <row r="32" spans="1:15">
      <c r="B32" s="2" t="s">
        <v>582</v>
      </c>
      <c r="D32" s="2" t="s">
        <v>385</v>
      </c>
      <c r="H32" s="87">
        <f t="shared" si="0"/>
        <v>9789083.5428940058</v>
      </c>
      <c r="J32" s="80">
        <f>'12. Incidenteel gewijzigd MB'!J109</f>
        <v>8014363.3715060391</v>
      </c>
      <c r="K32" s="80">
        <f>'12. Incidenteel gewijzigd MB'!K109</f>
        <v>324019.56705410784</v>
      </c>
      <c r="L32" s="80">
        <f>'12. Incidenteel gewijzigd MB'!L109</f>
        <v>418006.29178047925</v>
      </c>
      <c r="M32" s="80">
        <f>'12. Incidenteel gewijzigd MB'!M109</f>
        <v>2508.4344927383354</v>
      </c>
      <c r="N32" s="80">
        <f>'12. Incidenteel gewijzigd MB'!N109</f>
        <v>1030185.8780606416</v>
      </c>
      <c r="O32" s="82"/>
    </row>
    <row r="33" spans="2:15">
      <c r="B33" s="2" t="s">
        <v>589</v>
      </c>
      <c r="D33" s="2" t="s">
        <v>391</v>
      </c>
      <c r="H33" s="87">
        <f t="shared" si="0"/>
        <v>36728866.873839431</v>
      </c>
      <c r="J33" s="87">
        <f>J30*$F$15+J31*$F$16+J32*$F$17</f>
        <v>30554830.087642852</v>
      </c>
      <c r="K33" s="87">
        <f>K30*$F$15+K31*$F$16+K32*$F$17</f>
        <v>1208435.0110422715</v>
      </c>
      <c r="L33" s="87">
        <f>L30*$F$15+L31*$F$16+L32*$F$17</f>
        <v>1622559.5209984076</v>
      </c>
      <c r="M33" s="87">
        <f>M30*$F$15+M31*$F$16+M32*$F$17</f>
        <v>25600.034395088842</v>
      </c>
      <c r="N33" s="87">
        <f>N30*$F$15+N31*$F$16+N32*$F$17</f>
        <v>3317442.2197608119</v>
      </c>
      <c r="O33" s="82"/>
    </row>
    <row r="34" spans="2:15" customFormat="1"/>
    <row r="35" spans="2:15" s="8" customFormat="1">
      <c r="B35" s="8" t="s">
        <v>590</v>
      </c>
    </row>
    <row r="37" spans="2:15">
      <c r="B37" s="2" t="s">
        <v>590</v>
      </c>
      <c r="D37" s="2" t="s">
        <v>391</v>
      </c>
      <c r="H37" s="219">
        <f>SUM(J37:O37)</f>
        <v>37151999.236507796</v>
      </c>
      <c r="J37" s="94">
        <f>J22+J33</f>
        <v>30669184.845355801</v>
      </c>
      <c r="K37" s="94">
        <f>K22+K33</f>
        <v>1212809.2367471384</v>
      </c>
      <c r="L37" s="94">
        <f>L22+L33</f>
        <v>1622559.5209984076</v>
      </c>
      <c r="M37" s="94">
        <f>M22+M33</f>
        <v>25600.034395088842</v>
      </c>
      <c r="N37" s="94">
        <f>N22+N33</f>
        <v>3317442.2197608119</v>
      </c>
      <c r="O37" s="94">
        <f>O26</f>
        <v>304403.37925055064</v>
      </c>
    </row>
    <row r="40" spans="2:15">
      <c r="L40" s="227"/>
    </row>
  </sheetData>
  <mergeCells count="1">
    <mergeCell ref="B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pageSetUpPr fitToPage="1"/>
  </sheetPr>
  <dimension ref="A2:AP77"/>
  <sheetViews>
    <sheetView showGridLines="0" zoomScale="85" zoomScaleNormal="85" workbookViewId="0">
      <pane ySplit="3" topLeftCell="A4" activePane="bottomLeft" state="frozen"/>
      <selection activeCell="A4" sqref="A4"/>
      <selection pane="bottomLeft"/>
    </sheetView>
  </sheetViews>
  <sheetFormatPr defaultRowHeight="12.75"/>
  <cols>
    <col min="1" max="1" width="2.7109375" style="2" customWidth="1"/>
    <col min="2" max="2" width="19.140625" style="2" customWidth="1"/>
    <col min="3" max="3" width="2.7109375" style="2" customWidth="1"/>
    <col min="4" max="4" width="35.7109375" style="2" customWidth="1"/>
    <col min="5" max="5" width="2.7109375" style="2" customWidth="1"/>
    <col min="6" max="6" width="10.7109375" style="2" customWidth="1"/>
    <col min="7" max="7" width="2.7109375" style="2" customWidth="1"/>
    <col min="8" max="8" width="30.7109375" style="2" customWidth="1"/>
    <col min="9" max="21" width="2.7109375" style="2" customWidth="1"/>
    <col min="22" max="22" width="2.85546875" style="2" customWidth="1"/>
    <col min="23" max="23" width="2.7109375" style="2" customWidth="1"/>
    <col min="24" max="24" width="25.7109375" style="2" customWidth="1"/>
    <col min="25" max="25" width="2.7109375" style="2" customWidth="1"/>
    <col min="26" max="26" width="10.7109375" style="2" customWidth="1"/>
    <col min="27" max="27" width="2.7109375" style="2" customWidth="1"/>
    <col min="28" max="28" width="25.7109375" style="2" customWidth="1"/>
    <col min="29" max="29" width="2.7109375" style="2" customWidth="1"/>
    <col min="30" max="30" width="10.7109375" style="2" customWidth="1"/>
    <col min="31" max="31" width="2.7109375" style="2" customWidth="1"/>
    <col min="32" max="32" width="25.7109375" style="2" customWidth="1"/>
    <col min="33" max="33" width="2.7109375" style="2" customWidth="1"/>
    <col min="34" max="34" width="10.7109375" style="2" customWidth="1"/>
    <col min="35" max="35" width="2.7109375" style="2" customWidth="1"/>
    <col min="36" max="36" width="25.7109375" style="2" customWidth="1"/>
    <col min="37" max="37" width="2.7109375" style="2" customWidth="1"/>
    <col min="38" max="16384" width="9.140625" style="2"/>
  </cols>
  <sheetData>
    <row r="2" spans="2:38" s="7" customFormat="1" ht="18">
      <c r="B2" s="7" t="s">
        <v>21</v>
      </c>
    </row>
    <row r="4" spans="2:38" s="8" customFormat="1">
      <c r="B4" s="8" t="s">
        <v>22</v>
      </c>
    </row>
    <row r="6" spans="2:38">
      <c r="B6" s="23" t="s">
        <v>23</v>
      </c>
    </row>
    <row r="7" spans="2:38">
      <c r="B7" s="2" t="s">
        <v>24</v>
      </c>
      <c r="H7" s="30"/>
    </row>
    <row r="9" spans="2:38" s="8" customFormat="1">
      <c r="B9" s="8" t="s">
        <v>25</v>
      </c>
    </row>
    <row r="11" spans="2:38" s="122" customFormat="1">
      <c r="B11" s="122" t="s">
        <v>26</v>
      </c>
    </row>
    <row r="12" spans="2:38" s="122" customFormat="1"/>
    <row r="13" spans="2:38" s="122" customFormat="1">
      <c r="B13" s="143"/>
      <c r="C13" s="143"/>
      <c r="D13" s="144" t="s">
        <v>27</v>
      </c>
      <c r="E13" s="143"/>
      <c r="F13" s="143"/>
      <c r="G13" s="143"/>
      <c r="H13" s="144" t="s">
        <v>28</v>
      </c>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4"/>
      <c r="AG13" s="143"/>
      <c r="AH13" s="143"/>
      <c r="AI13" s="143"/>
      <c r="AJ13" s="144" t="s">
        <v>29</v>
      </c>
      <c r="AK13" s="143"/>
      <c r="AL13" s="143"/>
    </row>
    <row r="14" spans="2:38" s="122" customFormat="1" ht="14.25">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8"/>
      <c r="AH14" s="123"/>
      <c r="AI14" s="123"/>
      <c r="AJ14" s="123"/>
      <c r="AK14" s="128"/>
      <c r="AL14" s="123"/>
    </row>
    <row r="15" spans="2:38" s="122" customFormat="1" ht="14.25">
      <c r="B15" s="123"/>
      <c r="C15" s="124"/>
      <c r="D15" s="125"/>
      <c r="E15" s="126"/>
      <c r="F15" s="127"/>
      <c r="G15" s="124"/>
      <c r="H15" s="125"/>
      <c r="I15" s="126"/>
      <c r="J15" s="127"/>
      <c r="K15" s="127"/>
      <c r="L15" s="127"/>
      <c r="M15" s="127"/>
      <c r="N15" s="127"/>
      <c r="O15" s="127"/>
      <c r="P15" s="127"/>
      <c r="Q15" s="127"/>
      <c r="R15" s="127"/>
      <c r="S15" s="127"/>
      <c r="T15" s="127"/>
      <c r="U15" s="127"/>
      <c r="V15" s="128"/>
      <c r="W15" s="127"/>
      <c r="X15" s="128"/>
      <c r="Y15" s="127"/>
      <c r="Z15" s="127"/>
      <c r="AA15" s="127"/>
      <c r="AB15" s="128"/>
      <c r="AC15" s="127"/>
      <c r="AD15" s="127"/>
      <c r="AE15" s="123"/>
      <c r="AF15" s="128"/>
      <c r="AG15" s="128"/>
      <c r="AH15" s="127"/>
      <c r="AI15" s="123"/>
      <c r="AJ15" s="128"/>
      <c r="AK15" s="128"/>
      <c r="AL15" s="127"/>
    </row>
    <row r="16" spans="2:38" s="122" customFormat="1" ht="14.25">
      <c r="B16" s="123"/>
      <c r="C16" s="129"/>
      <c r="D16" s="130" t="s">
        <v>30</v>
      </c>
      <c r="E16" s="131"/>
      <c r="F16" s="127"/>
      <c r="G16" s="129"/>
      <c r="H16" s="139" t="s">
        <v>31</v>
      </c>
      <c r="I16" s="131"/>
      <c r="J16" s="127"/>
      <c r="K16" s="127"/>
      <c r="L16" s="127"/>
      <c r="M16" s="127"/>
      <c r="N16" s="127"/>
      <c r="O16" s="127"/>
      <c r="P16" s="127"/>
      <c r="Q16" s="127"/>
      <c r="R16" s="127"/>
      <c r="S16" s="127"/>
      <c r="T16" s="127"/>
      <c r="U16" s="127"/>
      <c r="V16" s="128"/>
      <c r="W16" s="128"/>
      <c r="X16" s="128"/>
      <c r="Y16" s="128"/>
      <c r="Z16" s="128"/>
      <c r="AA16" s="128"/>
      <c r="AB16" s="128"/>
      <c r="AC16" s="128"/>
      <c r="AD16" s="128"/>
      <c r="AE16" s="123"/>
      <c r="AF16" s="128"/>
      <c r="AG16" s="128"/>
      <c r="AH16" s="128"/>
      <c r="AI16" s="123"/>
      <c r="AJ16" s="128"/>
      <c r="AK16" s="128"/>
      <c r="AL16" s="128"/>
    </row>
    <row r="17" spans="2:42" s="122" customFormat="1" ht="14.25">
      <c r="B17" s="123"/>
      <c r="C17" s="133"/>
      <c r="D17" s="134"/>
      <c r="E17" s="135"/>
      <c r="F17" s="127"/>
      <c r="G17" s="133"/>
      <c r="H17" s="134"/>
      <c r="I17" s="135"/>
      <c r="J17" s="127"/>
      <c r="K17" s="127"/>
      <c r="L17" s="127"/>
      <c r="M17" s="127"/>
      <c r="N17" s="127"/>
      <c r="O17" s="127"/>
      <c r="P17" s="127"/>
      <c r="Q17" s="127"/>
      <c r="R17" s="127"/>
      <c r="S17" s="127"/>
      <c r="T17" s="127"/>
      <c r="U17" s="127"/>
      <c r="V17" s="128"/>
      <c r="W17" s="128"/>
      <c r="X17" s="128"/>
      <c r="Y17" s="128"/>
      <c r="Z17" s="128"/>
      <c r="AA17" s="128"/>
      <c r="AB17" s="128"/>
      <c r="AC17" s="128"/>
      <c r="AD17" s="128"/>
      <c r="AE17" s="123"/>
      <c r="AF17" s="128"/>
      <c r="AG17" s="128"/>
      <c r="AH17" s="128"/>
      <c r="AI17" s="123"/>
      <c r="AJ17" s="128"/>
      <c r="AK17" s="128"/>
      <c r="AL17" s="128"/>
      <c r="AN17" s="136"/>
    </row>
    <row r="18" spans="2:42" s="122" customFormat="1" ht="14.25">
      <c r="B18" s="123"/>
      <c r="C18" s="128"/>
      <c r="D18" s="128"/>
      <c r="E18" s="128"/>
      <c r="F18" s="127"/>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3"/>
      <c r="AF18" s="128"/>
      <c r="AG18" s="128"/>
      <c r="AH18" s="128"/>
      <c r="AI18" s="123"/>
      <c r="AJ18" s="128"/>
      <c r="AK18" s="128"/>
      <c r="AL18" s="128"/>
    </row>
    <row r="19" spans="2:42" s="122" customFormat="1" ht="14.25">
      <c r="B19" s="123"/>
      <c r="C19" s="128"/>
      <c r="D19" s="128"/>
      <c r="E19" s="128"/>
      <c r="F19" s="127"/>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3"/>
      <c r="AF19" s="128"/>
      <c r="AG19" s="128"/>
      <c r="AH19" s="128"/>
      <c r="AI19" s="123"/>
      <c r="AJ19" s="128"/>
      <c r="AK19" s="128"/>
      <c r="AL19" s="128"/>
    </row>
    <row r="20" spans="2:42" s="122" customFormat="1" ht="14.25">
      <c r="B20" s="123"/>
      <c r="C20" s="128"/>
      <c r="D20" s="128"/>
      <c r="E20" s="128"/>
      <c r="F20" s="127"/>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3"/>
      <c r="AF20" s="128"/>
      <c r="AG20" s="128"/>
      <c r="AH20" s="128"/>
      <c r="AI20" s="123"/>
      <c r="AJ20" s="128"/>
      <c r="AK20" s="128"/>
      <c r="AL20" s="128"/>
    </row>
    <row r="21" spans="2:42" s="122" customFormat="1" ht="14.25">
      <c r="B21" s="123"/>
      <c r="C21" s="124"/>
      <c r="D21" s="125"/>
      <c r="E21" s="126"/>
      <c r="F21" s="127"/>
      <c r="G21" s="124"/>
      <c r="H21" s="125"/>
      <c r="I21" s="126"/>
      <c r="J21" s="127"/>
      <c r="K21" s="127"/>
      <c r="L21" s="127"/>
      <c r="M21" s="127"/>
      <c r="N21" s="127"/>
      <c r="O21" s="127"/>
      <c r="P21" s="127"/>
      <c r="Q21" s="127"/>
      <c r="R21" s="127"/>
      <c r="S21" s="127"/>
      <c r="T21" s="127"/>
      <c r="U21" s="127"/>
      <c r="V21" s="128"/>
      <c r="W21" s="128"/>
      <c r="X21" s="128"/>
      <c r="Y21" s="128"/>
      <c r="Z21" s="128"/>
      <c r="AA21" s="128"/>
      <c r="AB21" s="128"/>
      <c r="AC21" s="128"/>
      <c r="AD21" s="128"/>
      <c r="AE21" s="123"/>
      <c r="AF21" s="128"/>
      <c r="AG21" s="128"/>
      <c r="AH21" s="128"/>
      <c r="AI21" s="123"/>
      <c r="AJ21" s="128"/>
      <c r="AK21" s="128"/>
      <c r="AL21" s="128"/>
    </row>
    <row r="22" spans="2:42" s="122" customFormat="1" ht="14.25">
      <c r="B22" s="123"/>
      <c r="C22" s="129"/>
      <c r="D22" s="130" t="s">
        <v>32</v>
      </c>
      <c r="E22" s="131"/>
      <c r="F22" s="127"/>
      <c r="G22" s="129"/>
      <c r="H22" s="132" t="s">
        <v>33</v>
      </c>
      <c r="I22" s="131"/>
      <c r="J22" s="127"/>
      <c r="K22" s="127"/>
      <c r="L22" s="127"/>
      <c r="M22" s="127"/>
      <c r="N22" s="127"/>
      <c r="O22" s="127"/>
      <c r="P22" s="127"/>
      <c r="Q22" s="127"/>
      <c r="R22" s="127"/>
      <c r="S22" s="127"/>
      <c r="T22" s="127"/>
      <c r="U22" s="127"/>
      <c r="V22" s="128"/>
      <c r="W22" s="128"/>
      <c r="X22" s="128"/>
      <c r="Y22" s="128"/>
      <c r="Z22" s="128"/>
      <c r="AA22" s="128"/>
      <c r="AB22" s="128"/>
      <c r="AC22" s="128"/>
      <c r="AD22" s="128"/>
      <c r="AE22" s="123"/>
      <c r="AF22" s="128"/>
      <c r="AG22" s="128"/>
      <c r="AH22" s="128"/>
      <c r="AI22" s="123"/>
      <c r="AJ22" s="128"/>
      <c r="AK22" s="128"/>
      <c r="AL22" s="128"/>
    </row>
    <row r="23" spans="2:42" s="122" customFormat="1" ht="14.25">
      <c r="B23" s="123"/>
      <c r="C23" s="133"/>
      <c r="D23" s="134"/>
      <c r="E23" s="135"/>
      <c r="F23" s="127"/>
      <c r="G23" s="133"/>
      <c r="H23" s="134"/>
      <c r="I23" s="135"/>
      <c r="J23" s="127"/>
      <c r="K23" s="127"/>
      <c r="L23" s="127"/>
      <c r="M23" s="127"/>
      <c r="N23" s="127"/>
      <c r="O23" s="127"/>
      <c r="P23" s="127"/>
      <c r="Q23" s="127"/>
      <c r="R23" s="127"/>
      <c r="S23" s="127"/>
      <c r="T23" s="127"/>
      <c r="U23" s="127"/>
      <c r="V23" s="128"/>
      <c r="W23" s="128"/>
      <c r="X23" s="128"/>
      <c r="Y23" s="128"/>
      <c r="Z23" s="128"/>
      <c r="AA23" s="128"/>
      <c r="AB23" s="128"/>
      <c r="AC23" s="128"/>
      <c r="AD23" s="128"/>
      <c r="AE23" s="123"/>
      <c r="AF23" s="128"/>
      <c r="AG23" s="128"/>
      <c r="AH23" s="128"/>
      <c r="AI23" s="123"/>
      <c r="AJ23" s="128"/>
      <c r="AK23" s="128"/>
      <c r="AL23" s="128"/>
    </row>
    <row r="24" spans="2:42" s="122" customFormat="1" ht="14.25">
      <c r="B24" s="123"/>
      <c r="C24" s="127"/>
      <c r="D24" s="127"/>
      <c r="E24" s="127"/>
      <c r="F24" s="127"/>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3"/>
      <c r="AF24" s="128"/>
      <c r="AG24" s="128"/>
      <c r="AH24" s="128"/>
      <c r="AI24" s="123"/>
      <c r="AJ24" s="128"/>
      <c r="AK24" s="128"/>
      <c r="AL24" s="128"/>
    </row>
    <row r="25" spans="2:42" s="122" customFormat="1" ht="14.25">
      <c r="B25" s="123"/>
      <c r="C25" s="124"/>
      <c r="D25" s="125"/>
      <c r="E25" s="126"/>
      <c r="F25" s="128"/>
      <c r="G25" s="124"/>
      <c r="H25" s="125"/>
      <c r="I25" s="126"/>
      <c r="J25" s="127"/>
      <c r="K25" s="127"/>
      <c r="L25" s="127"/>
      <c r="M25" s="127"/>
      <c r="N25" s="127"/>
      <c r="O25" s="127"/>
      <c r="P25" s="127"/>
      <c r="Q25" s="127"/>
      <c r="R25" s="127"/>
      <c r="S25" s="127"/>
      <c r="T25" s="127"/>
      <c r="U25" s="127"/>
      <c r="V25" s="128"/>
      <c r="W25" s="128"/>
      <c r="X25" s="128"/>
      <c r="Y25" s="128"/>
      <c r="Z25" s="128"/>
      <c r="AA25" s="128"/>
      <c r="AB25" s="128"/>
      <c r="AC25" s="128"/>
      <c r="AD25" s="128"/>
      <c r="AE25" s="123"/>
      <c r="AF25" s="128"/>
      <c r="AG25" s="128"/>
      <c r="AH25" s="128"/>
      <c r="AI25" s="123"/>
      <c r="AJ25" s="128"/>
      <c r="AK25" s="128"/>
      <c r="AL25" s="128"/>
      <c r="AP25" s="128"/>
    </row>
    <row r="26" spans="2:42" s="122" customFormat="1" ht="14.25">
      <c r="B26" s="123"/>
      <c r="C26" s="129"/>
      <c r="D26" s="130" t="s">
        <v>34</v>
      </c>
      <c r="E26" s="131"/>
      <c r="F26" s="128"/>
      <c r="G26" s="129"/>
      <c r="H26" s="132" t="s">
        <v>35</v>
      </c>
      <c r="I26" s="131"/>
      <c r="J26" s="127"/>
      <c r="K26" s="127"/>
      <c r="L26" s="127"/>
      <c r="M26" s="127"/>
      <c r="N26" s="127"/>
      <c r="O26" s="127"/>
      <c r="P26" s="127"/>
      <c r="Q26" s="127"/>
      <c r="R26" s="127"/>
      <c r="S26" s="127"/>
      <c r="T26" s="127"/>
      <c r="U26" s="127"/>
      <c r="V26" s="128"/>
      <c r="W26" s="128"/>
      <c r="X26" s="128"/>
      <c r="Y26" s="128"/>
      <c r="Z26" s="128"/>
      <c r="AA26" s="128"/>
      <c r="AB26" s="128"/>
      <c r="AC26" s="128"/>
      <c r="AD26" s="128"/>
      <c r="AE26" s="128"/>
      <c r="AF26" s="128"/>
      <c r="AG26" s="128"/>
      <c r="AH26" s="128"/>
      <c r="AI26" s="128"/>
      <c r="AJ26" s="128"/>
      <c r="AK26" s="128"/>
      <c r="AL26" s="128"/>
    </row>
    <row r="27" spans="2:42" s="122" customFormat="1" ht="14.25">
      <c r="B27" s="123"/>
      <c r="C27" s="133"/>
      <c r="D27" s="134"/>
      <c r="E27" s="135"/>
      <c r="F27" s="128"/>
      <c r="G27" s="133"/>
      <c r="H27" s="137"/>
      <c r="I27" s="135"/>
      <c r="J27" s="127"/>
      <c r="K27" s="127"/>
      <c r="L27" s="127"/>
      <c r="M27" s="127"/>
      <c r="N27" s="127"/>
      <c r="O27" s="127"/>
      <c r="P27" s="127"/>
      <c r="Q27" s="127"/>
      <c r="R27" s="127"/>
      <c r="S27" s="127"/>
      <c r="T27" s="127"/>
      <c r="U27" s="127"/>
      <c r="V27" s="128"/>
      <c r="W27" s="124"/>
      <c r="X27" s="125"/>
      <c r="Y27" s="126"/>
      <c r="Z27" s="128"/>
      <c r="AA27" s="124"/>
      <c r="AB27" s="125"/>
      <c r="AC27" s="126"/>
      <c r="AD27" s="128"/>
      <c r="AE27" s="124"/>
      <c r="AF27" s="125"/>
      <c r="AG27" s="126"/>
      <c r="AH27" s="128"/>
      <c r="AI27" s="124"/>
      <c r="AJ27" s="125"/>
      <c r="AK27" s="126"/>
      <c r="AL27" s="128"/>
    </row>
    <row r="28" spans="2:42" s="122" customFormat="1" ht="14.25">
      <c r="B28" s="123"/>
      <c r="C28" s="127"/>
      <c r="D28" s="127"/>
      <c r="E28" s="127"/>
      <c r="F28" s="127"/>
      <c r="G28" s="128"/>
      <c r="H28" s="128"/>
      <c r="I28" s="128"/>
      <c r="J28" s="128"/>
      <c r="K28" s="128"/>
      <c r="L28" s="128"/>
      <c r="M28" s="128"/>
      <c r="N28" s="128"/>
      <c r="O28" s="128"/>
      <c r="P28" s="128"/>
      <c r="Q28" s="128"/>
      <c r="R28" s="128"/>
      <c r="S28" s="128"/>
      <c r="T28" s="128"/>
      <c r="U28" s="128"/>
      <c r="V28" s="128"/>
      <c r="W28" s="129"/>
      <c r="X28" s="204" t="s">
        <v>636</v>
      </c>
      <c r="Y28" s="131"/>
      <c r="Z28" s="128"/>
      <c r="AA28" s="129"/>
      <c r="AB28" s="204" t="s">
        <v>637</v>
      </c>
      <c r="AC28" s="131"/>
      <c r="AD28" s="128"/>
      <c r="AE28" s="129"/>
      <c r="AF28" s="204" t="s">
        <v>668</v>
      </c>
      <c r="AG28" s="131"/>
      <c r="AH28" s="128"/>
      <c r="AI28" s="129"/>
      <c r="AJ28" s="138" t="s">
        <v>667</v>
      </c>
      <c r="AK28" s="131"/>
      <c r="AL28" s="128"/>
    </row>
    <row r="29" spans="2:42" s="122" customFormat="1" ht="14.25">
      <c r="B29" s="123"/>
      <c r="C29" s="124"/>
      <c r="D29" s="125"/>
      <c r="E29" s="126"/>
      <c r="F29" s="127"/>
      <c r="G29" s="124"/>
      <c r="H29" s="125"/>
      <c r="I29" s="126"/>
      <c r="J29" s="127"/>
      <c r="K29" s="127"/>
      <c r="L29" s="127"/>
      <c r="M29" s="127"/>
      <c r="N29" s="127"/>
      <c r="O29" s="127"/>
      <c r="P29" s="127"/>
      <c r="Q29" s="127"/>
      <c r="R29" s="127"/>
      <c r="S29" s="127"/>
      <c r="T29" s="127"/>
      <c r="U29" s="127"/>
      <c r="V29" s="128"/>
      <c r="W29" s="133"/>
      <c r="X29" s="134"/>
      <c r="Y29" s="135"/>
      <c r="Z29" s="128"/>
      <c r="AA29" s="133"/>
      <c r="AB29" s="134"/>
      <c r="AC29" s="135"/>
      <c r="AD29" s="128"/>
      <c r="AE29" s="133"/>
      <c r="AF29" s="134"/>
      <c r="AG29" s="135"/>
      <c r="AH29" s="128"/>
      <c r="AI29" s="133"/>
      <c r="AJ29" s="134"/>
      <c r="AK29" s="135"/>
      <c r="AL29" s="128"/>
    </row>
    <row r="30" spans="2:42" s="122" customFormat="1" ht="14.25">
      <c r="B30" s="123"/>
      <c r="C30" s="129"/>
      <c r="D30" s="130" t="s">
        <v>36</v>
      </c>
      <c r="E30" s="131"/>
      <c r="F30" s="127"/>
      <c r="G30" s="129"/>
      <c r="H30" s="132" t="s">
        <v>691</v>
      </c>
      <c r="I30" s="131"/>
      <c r="J30" s="127"/>
      <c r="K30" s="127"/>
      <c r="L30" s="127"/>
      <c r="M30" s="127"/>
      <c r="N30" s="127"/>
      <c r="O30" s="127"/>
      <c r="P30" s="127"/>
      <c r="Q30" s="127"/>
      <c r="R30" s="127"/>
      <c r="S30" s="127"/>
      <c r="T30" s="127"/>
      <c r="U30" s="127"/>
      <c r="V30" s="128"/>
      <c r="W30" s="140"/>
      <c r="X30" s="141"/>
      <c r="Y30" s="140"/>
      <c r="Z30" s="128"/>
      <c r="AA30" s="140"/>
      <c r="AB30" s="141"/>
      <c r="AC30" s="140"/>
      <c r="AD30" s="128"/>
      <c r="AE30" s="123"/>
      <c r="AF30" s="128"/>
      <c r="AG30" s="128"/>
      <c r="AH30" s="128"/>
      <c r="AI30" s="123"/>
      <c r="AJ30" s="128"/>
      <c r="AK30" s="128"/>
      <c r="AL30" s="128"/>
    </row>
    <row r="31" spans="2:42" s="122" customFormat="1" ht="14.25">
      <c r="B31" s="123"/>
      <c r="C31" s="133"/>
      <c r="D31" s="134"/>
      <c r="E31" s="135"/>
      <c r="F31" s="127"/>
      <c r="G31" s="133"/>
      <c r="H31" s="134"/>
      <c r="I31" s="135"/>
      <c r="J31" s="127"/>
      <c r="K31" s="127"/>
      <c r="L31" s="127"/>
      <c r="M31" s="127"/>
      <c r="N31" s="127"/>
      <c r="O31" s="127"/>
      <c r="P31" s="127"/>
      <c r="Q31" s="127"/>
      <c r="R31" s="127"/>
      <c r="S31" s="127"/>
      <c r="T31" s="127"/>
      <c r="U31" s="127"/>
      <c r="V31" s="128"/>
      <c r="W31" s="140"/>
      <c r="X31" s="140"/>
      <c r="Y31" s="140"/>
      <c r="Z31" s="128"/>
      <c r="AA31" s="140"/>
      <c r="AB31" s="140"/>
      <c r="AC31" s="140"/>
      <c r="AD31" s="128"/>
      <c r="AE31" s="123"/>
      <c r="AF31" s="128"/>
      <c r="AG31" s="128"/>
      <c r="AH31" s="128"/>
      <c r="AI31" s="123"/>
      <c r="AJ31" s="128"/>
      <c r="AK31" s="128"/>
      <c r="AL31" s="128"/>
    </row>
    <row r="32" spans="2:42" s="122" customFormat="1" ht="14.25">
      <c r="B32" s="123"/>
      <c r="C32" s="127"/>
      <c r="D32" s="127"/>
      <c r="E32" s="127"/>
      <c r="F32" s="127"/>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3"/>
      <c r="AF32" s="128"/>
      <c r="AG32" s="128"/>
      <c r="AH32" s="128"/>
      <c r="AI32" s="123"/>
      <c r="AJ32" s="128"/>
      <c r="AK32" s="128"/>
      <c r="AL32" s="128"/>
    </row>
    <row r="33" spans="1:38" s="122" customFormat="1" ht="14.25">
      <c r="B33" s="123"/>
      <c r="C33" s="124"/>
      <c r="D33" s="125"/>
      <c r="E33" s="126"/>
      <c r="F33" s="128"/>
      <c r="G33" s="124"/>
      <c r="H33" s="125"/>
      <c r="I33" s="126"/>
      <c r="J33" s="127"/>
      <c r="K33" s="124"/>
      <c r="L33" s="125"/>
      <c r="M33" s="125"/>
      <c r="N33" s="125"/>
      <c r="O33" s="125"/>
      <c r="P33" s="125"/>
      <c r="Q33" s="125"/>
      <c r="R33" s="125"/>
      <c r="S33" s="125"/>
      <c r="T33" s="126"/>
      <c r="U33" s="127"/>
      <c r="V33" s="128"/>
      <c r="W33" s="140"/>
      <c r="X33" s="140"/>
      <c r="Y33" s="140"/>
      <c r="Z33" s="128"/>
      <c r="AA33" s="140"/>
      <c r="AB33" s="140"/>
      <c r="AC33" s="140"/>
      <c r="AD33" s="128"/>
      <c r="AE33" s="128"/>
      <c r="AF33" s="128"/>
      <c r="AG33" s="128"/>
      <c r="AH33" s="128"/>
      <c r="AI33" s="128"/>
      <c r="AJ33" s="128"/>
      <c r="AK33" s="128"/>
      <c r="AL33" s="128"/>
    </row>
    <row r="34" spans="1:38" s="122" customFormat="1" ht="14.25">
      <c r="B34" s="123"/>
      <c r="C34" s="129"/>
      <c r="D34" s="130" t="s">
        <v>37</v>
      </c>
      <c r="E34" s="131"/>
      <c r="F34" s="128"/>
      <c r="G34" s="129"/>
      <c r="H34" s="132" t="s">
        <v>38</v>
      </c>
      <c r="I34" s="131"/>
      <c r="J34" s="127"/>
      <c r="K34" s="129"/>
      <c r="L34" s="205" t="s">
        <v>39</v>
      </c>
      <c r="M34" s="204"/>
      <c r="N34" s="204"/>
      <c r="O34" s="204"/>
      <c r="P34" s="204"/>
      <c r="Q34" s="204"/>
      <c r="R34" s="204"/>
      <c r="S34" s="204"/>
      <c r="T34" s="131"/>
      <c r="U34" s="127"/>
      <c r="V34" s="128"/>
      <c r="W34" s="140"/>
      <c r="X34" s="141"/>
      <c r="Y34" s="140"/>
      <c r="Z34" s="128"/>
      <c r="AA34" s="140"/>
      <c r="AB34" s="141"/>
      <c r="AC34" s="140"/>
      <c r="AD34" s="128"/>
      <c r="AE34" s="128"/>
      <c r="AF34" s="128"/>
      <c r="AG34" s="128"/>
      <c r="AH34" s="128"/>
      <c r="AI34" s="128"/>
      <c r="AJ34" s="128"/>
      <c r="AK34" s="128"/>
      <c r="AL34" s="128"/>
    </row>
    <row r="35" spans="1:38" s="122" customFormat="1" ht="14.25">
      <c r="B35" s="123"/>
      <c r="C35" s="133"/>
      <c r="D35" s="134"/>
      <c r="E35" s="135"/>
      <c r="F35" s="128"/>
      <c r="G35" s="133"/>
      <c r="H35" s="134"/>
      <c r="I35" s="135"/>
      <c r="J35" s="127"/>
      <c r="K35" s="133"/>
      <c r="L35" s="134"/>
      <c r="M35" s="134"/>
      <c r="N35" s="134"/>
      <c r="O35" s="134"/>
      <c r="P35" s="134"/>
      <c r="Q35" s="134"/>
      <c r="R35" s="134"/>
      <c r="S35" s="134"/>
      <c r="T35" s="135"/>
      <c r="U35" s="127"/>
      <c r="V35" s="128"/>
      <c r="W35" s="140"/>
      <c r="X35" s="140"/>
      <c r="Y35" s="140"/>
      <c r="Z35" s="128"/>
      <c r="AA35" s="140"/>
      <c r="AB35" s="140"/>
      <c r="AC35" s="140"/>
      <c r="AD35" s="128"/>
      <c r="AE35" s="128"/>
      <c r="AF35" s="128"/>
      <c r="AG35" s="128"/>
      <c r="AH35" s="128"/>
      <c r="AI35" s="128"/>
      <c r="AJ35" s="128"/>
      <c r="AK35" s="128"/>
      <c r="AL35" s="128"/>
    </row>
    <row r="36" spans="1:38" s="122" customFormat="1" ht="14.25">
      <c r="B36" s="123"/>
      <c r="C36" s="128"/>
      <c r="D36" s="128"/>
      <c r="E36" s="128"/>
      <c r="F36" s="127"/>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40"/>
      <c r="AF36" s="140"/>
      <c r="AG36" s="140"/>
      <c r="AH36" s="128"/>
      <c r="AI36" s="140"/>
      <c r="AJ36" s="140"/>
      <c r="AK36" s="140"/>
      <c r="AL36" s="128"/>
    </row>
    <row r="37" spans="1:38" s="122" customFormat="1" ht="14.25">
      <c r="B37" s="123"/>
      <c r="C37" s="124"/>
      <c r="D37" s="125"/>
      <c r="E37" s="126"/>
      <c r="F37" s="128"/>
      <c r="G37" s="124"/>
      <c r="H37" s="125"/>
      <c r="I37" s="126"/>
      <c r="J37" s="127"/>
      <c r="K37" s="127"/>
      <c r="L37" s="127"/>
      <c r="M37" s="127"/>
      <c r="N37" s="127"/>
      <c r="O37" s="127"/>
      <c r="P37" s="127"/>
      <c r="Q37" s="127"/>
      <c r="R37" s="127"/>
      <c r="S37" s="127"/>
      <c r="T37" s="127"/>
      <c r="U37" s="127"/>
      <c r="V37" s="128"/>
      <c r="W37" s="128"/>
      <c r="X37" s="128"/>
      <c r="Y37" s="128"/>
      <c r="Z37" s="128"/>
      <c r="AA37" s="128"/>
      <c r="AB37" s="128"/>
      <c r="AC37" s="128"/>
      <c r="AD37" s="128"/>
      <c r="AE37" s="140"/>
      <c r="AF37" s="140"/>
      <c r="AG37" s="140"/>
      <c r="AH37" s="128"/>
      <c r="AI37" s="140"/>
      <c r="AJ37" s="140"/>
      <c r="AK37" s="140"/>
      <c r="AL37" s="128"/>
    </row>
    <row r="38" spans="1:38" s="122" customFormat="1" ht="14.25">
      <c r="B38" s="123"/>
      <c r="C38" s="129"/>
      <c r="D38" s="130" t="s">
        <v>689</v>
      </c>
      <c r="E38" s="131"/>
      <c r="F38" s="128"/>
      <c r="G38" s="129"/>
      <c r="H38" s="204" t="s">
        <v>690</v>
      </c>
      <c r="I38" s="131"/>
      <c r="J38" s="127"/>
      <c r="K38" s="127"/>
      <c r="L38" s="127"/>
      <c r="M38" s="127"/>
      <c r="N38" s="127"/>
      <c r="O38" s="127"/>
      <c r="P38" s="127"/>
      <c r="Q38" s="127"/>
      <c r="R38" s="127"/>
      <c r="S38" s="127"/>
      <c r="T38" s="127"/>
      <c r="U38" s="127"/>
      <c r="V38" s="128"/>
      <c r="W38" s="128"/>
      <c r="X38" s="128"/>
      <c r="Y38" s="128"/>
      <c r="Z38" s="128"/>
      <c r="AA38" s="128"/>
      <c r="AB38" s="128"/>
      <c r="AC38" s="128"/>
      <c r="AD38" s="128"/>
      <c r="AE38" s="140"/>
      <c r="AF38" s="140"/>
      <c r="AG38" s="140"/>
      <c r="AH38" s="128"/>
      <c r="AI38" s="140"/>
      <c r="AJ38" s="140"/>
      <c r="AK38" s="140"/>
      <c r="AL38" s="128"/>
    </row>
    <row r="39" spans="1:38" s="122" customFormat="1" ht="14.25">
      <c r="B39" s="123"/>
      <c r="C39" s="133"/>
      <c r="D39" s="134"/>
      <c r="E39" s="135"/>
      <c r="F39" s="128"/>
      <c r="G39" s="133"/>
      <c r="H39" s="134"/>
      <c r="I39" s="135"/>
      <c r="J39" s="127"/>
      <c r="K39" s="127"/>
      <c r="L39" s="127"/>
      <c r="M39" s="127"/>
      <c r="N39" s="127"/>
      <c r="O39" s="127"/>
      <c r="P39" s="127"/>
      <c r="Q39" s="127"/>
      <c r="R39" s="127"/>
      <c r="S39" s="127"/>
      <c r="T39" s="127"/>
      <c r="U39" s="127"/>
      <c r="V39" s="128"/>
      <c r="W39" s="128"/>
      <c r="X39" s="128"/>
      <c r="Y39" s="128"/>
      <c r="Z39" s="128"/>
      <c r="AA39" s="128"/>
      <c r="AB39" s="128"/>
      <c r="AC39" s="128"/>
      <c r="AD39" s="128"/>
      <c r="AE39" s="140"/>
      <c r="AF39" s="141"/>
      <c r="AG39" s="140"/>
      <c r="AH39" s="128"/>
      <c r="AI39" s="140"/>
      <c r="AJ39" s="141"/>
      <c r="AK39" s="140"/>
      <c r="AL39" s="128"/>
    </row>
    <row r="40" spans="1:38" s="122" customFormat="1" ht="14.25">
      <c r="A40" s="128"/>
      <c r="B40" s="123"/>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40"/>
      <c r="AF40" s="140"/>
      <c r="AG40" s="140"/>
      <c r="AH40" s="128"/>
      <c r="AI40" s="140"/>
      <c r="AJ40" s="140"/>
      <c r="AK40" s="140"/>
      <c r="AL40" s="128"/>
    </row>
    <row r="41" spans="1:38" s="122" customFormat="1" ht="14.25">
      <c r="A41" s="128"/>
      <c r="B41" s="123"/>
      <c r="C41" s="124"/>
      <c r="D41" s="125"/>
      <c r="E41" s="126"/>
      <c r="F41" s="127"/>
      <c r="G41" s="140"/>
      <c r="H41" s="140"/>
      <c r="I41" s="140"/>
      <c r="J41" s="140"/>
      <c r="K41" s="140"/>
      <c r="L41" s="140"/>
      <c r="M41" s="140"/>
      <c r="N41" s="140"/>
      <c r="O41" s="140"/>
      <c r="P41" s="140"/>
      <c r="Q41" s="140"/>
      <c r="R41" s="140"/>
      <c r="S41" s="140"/>
      <c r="T41" s="140"/>
      <c r="U41" s="140"/>
      <c r="V41" s="128"/>
      <c r="W41" s="128"/>
      <c r="X41" s="128"/>
      <c r="Y41" s="128"/>
      <c r="Z41" s="128"/>
      <c r="AA41" s="128"/>
      <c r="AB41" s="128"/>
      <c r="AC41" s="128"/>
      <c r="AD41" s="128"/>
      <c r="AE41" s="142"/>
      <c r="AF41" s="128"/>
      <c r="AG41" s="128"/>
      <c r="AH41" s="128"/>
      <c r="AI41" s="142"/>
      <c r="AJ41" s="128"/>
      <c r="AK41" s="128"/>
      <c r="AL41" s="128"/>
    </row>
    <row r="42" spans="1:38" s="122" customFormat="1" ht="14.25">
      <c r="A42" s="128"/>
      <c r="B42" s="123"/>
      <c r="C42" s="129"/>
      <c r="D42" s="130" t="s">
        <v>40</v>
      </c>
      <c r="E42" s="131"/>
      <c r="F42" s="127"/>
      <c r="G42" s="140"/>
      <c r="H42" s="141"/>
      <c r="I42" s="140"/>
      <c r="J42" s="140"/>
      <c r="K42" s="140"/>
      <c r="L42" s="140"/>
      <c r="M42" s="140"/>
      <c r="N42" s="140"/>
      <c r="O42" s="140"/>
      <c r="P42" s="140"/>
      <c r="Q42" s="140"/>
      <c r="R42" s="140"/>
      <c r="S42" s="140"/>
      <c r="T42" s="140"/>
      <c r="U42" s="140"/>
      <c r="V42" s="128"/>
      <c r="W42" s="128"/>
      <c r="X42" s="128"/>
      <c r="Y42" s="128"/>
      <c r="Z42" s="128"/>
      <c r="AA42" s="128"/>
      <c r="AB42" s="128"/>
      <c r="AC42" s="128"/>
      <c r="AD42" s="128"/>
      <c r="AE42" s="142"/>
      <c r="AF42" s="128"/>
      <c r="AG42" s="128"/>
      <c r="AH42" s="128"/>
      <c r="AI42" s="142"/>
      <c r="AJ42" s="128"/>
      <c r="AK42" s="128"/>
      <c r="AL42" s="128"/>
    </row>
    <row r="43" spans="1:38" s="122" customFormat="1" ht="14.25">
      <c r="A43" s="128"/>
      <c r="B43" s="123"/>
      <c r="C43" s="133"/>
      <c r="D43" s="134"/>
      <c r="E43" s="135"/>
      <c r="F43" s="127"/>
      <c r="G43" s="140"/>
      <c r="H43" s="140"/>
      <c r="I43" s="140"/>
      <c r="J43" s="140"/>
      <c r="K43" s="140"/>
      <c r="L43" s="140"/>
      <c r="M43" s="140"/>
      <c r="N43" s="140"/>
      <c r="O43" s="140"/>
      <c r="P43" s="140"/>
      <c r="Q43" s="140"/>
      <c r="R43" s="140"/>
      <c r="S43" s="140"/>
      <c r="T43" s="140"/>
      <c r="U43" s="140"/>
      <c r="V43" s="128"/>
      <c r="W43" s="128"/>
      <c r="X43" s="128"/>
      <c r="Y43" s="128"/>
      <c r="Z43" s="128"/>
      <c r="AA43" s="128"/>
      <c r="AB43" s="128"/>
      <c r="AC43" s="128"/>
      <c r="AD43" s="128"/>
      <c r="AE43" s="142"/>
      <c r="AF43" s="128"/>
      <c r="AG43" s="128"/>
      <c r="AH43" s="128"/>
      <c r="AI43" s="142"/>
      <c r="AJ43" s="128"/>
      <c r="AK43" s="128"/>
      <c r="AL43" s="128"/>
    </row>
    <row r="44" spans="1:38" ht="14.25">
      <c r="B44" s="128"/>
      <c r="C44" s="128"/>
      <c r="D44" s="128"/>
      <c r="E44" s="128"/>
      <c r="F44" s="128"/>
      <c r="G44" s="123"/>
      <c r="H44" s="123"/>
      <c r="I44" s="123"/>
      <c r="J44" s="123"/>
      <c r="K44" s="123"/>
      <c r="L44" s="123"/>
      <c r="M44" s="123"/>
      <c r="N44" s="123"/>
      <c r="O44" s="123"/>
      <c r="P44" s="123"/>
      <c r="Q44" s="123"/>
      <c r="R44" s="123"/>
      <c r="S44" s="123"/>
      <c r="T44" s="123"/>
      <c r="U44" s="123"/>
      <c r="V44" s="123"/>
      <c r="W44" s="128"/>
      <c r="X44" s="123"/>
      <c r="Y44" s="128"/>
      <c r="Z44" s="128"/>
      <c r="AA44" s="128"/>
      <c r="AB44" s="123"/>
      <c r="AC44" s="128"/>
      <c r="AD44" s="128"/>
      <c r="AE44" s="128"/>
      <c r="AF44" s="128"/>
      <c r="AG44" s="128"/>
      <c r="AH44" s="128"/>
      <c r="AI44" s="128"/>
      <c r="AJ44" s="128"/>
      <c r="AK44" s="128"/>
      <c r="AL44" s="128"/>
    </row>
    <row r="46" spans="1:38" s="8" customFormat="1">
      <c r="B46" s="8" t="s">
        <v>41</v>
      </c>
    </row>
    <row r="47" spans="1:38">
      <c r="C47" s="9"/>
    </row>
    <row r="48" spans="1:38">
      <c r="B48" s="26" t="s">
        <v>42</v>
      </c>
      <c r="C48" s="9"/>
      <c r="D48" s="26" t="s">
        <v>43</v>
      </c>
      <c r="F48" s="12"/>
    </row>
    <row r="49" spans="2:7">
      <c r="C49" s="9"/>
    </row>
    <row r="50" spans="2:7">
      <c r="B50" s="32">
        <v>123</v>
      </c>
      <c r="C50" s="9"/>
      <c r="D50" s="23" t="s">
        <v>44</v>
      </c>
    </row>
    <row r="51" spans="2:7">
      <c r="B51" s="33">
        <f>B50</f>
        <v>123</v>
      </c>
      <c r="C51" s="9"/>
      <c r="D51" s="2" t="s">
        <v>45</v>
      </c>
    </row>
    <row r="52" spans="2:7">
      <c r="B52" s="31">
        <f>B51+B50</f>
        <v>246</v>
      </c>
      <c r="C52" s="9"/>
      <c r="D52" s="2" t="s">
        <v>46</v>
      </c>
    </row>
    <row r="53" spans="2:7">
      <c r="B53" s="29">
        <f>B51+B52</f>
        <v>369</v>
      </c>
      <c r="C53" s="9"/>
      <c r="D53" s="23" t="s">
        <v>47</v>
      </c>
      <c r="E53" s="12"/>
      <c r="F53" s="5"/>
    </row>
    <row r="54" spans="2:7">
      <c r="B54" s="13"/>
      <c r="C54" s="9"/>
      <c r="D54" s="23" t="s">
        <v>48</v>
      </c>
      <c r="E54" s="12"/>
    </row>
    <row r="55" spans="2:7">
      <c r="B55" s="50">
        <v>963</v>
      </c>
      <c r="C55" s="9"/>
      <c r="D55" s="23" t="s">
        <v>49</v>
      </c>
      <c r="E55" s="12"/>
    </row>
    <row r="56" spans="2:7">
      <c r="B56" s="9"/>
      <c r="C56" s="9"/>
    </row>
    <row r="57" spans="2:7">
      <c r="B57" s="27" t="s">
        <v>50</v>
      </c>
      <c r="C57" s="9"/>
    </row>
    <row r="58" spans="2:7">
      <c r="B58" s="34">
        <f>B53+16</f>
        <v>385</v>
      </c>
      <c r="C58" s="9"/>
      <c r="D58" s="2" t="s">
        <v>698</v>
      </c>
    </row>
    <row r="59" spans="2:7">
      <c r="B59" s="35">
        <f>B51*PI()</f>
        <v>386.41589639154455</v>
      </c>
      <c r="C59" s="15"/>
      <c r="D59" s="2" t="s">
        <v>51</v>
      </c>
    </row>
    <row r="60" spans="2:7">
      <c r="B60" s="15"/>
      <c r="C60" s="15"/>
    </row>
    <row r="61" spans="2:7">
      <c r="B61" s="27" t="s">
        <v>52</v>
      </c>
      <c r="C61" s="16"/>
    </row>
    <row r="62" spans="2:7">
      <c r="B62" s="169">
        <v>123</v>
      </c>
      <c r="C62" s="16"/>
      <c r="D62" s="23" t="s">
        <v>53</v>
      </c>
      <c r="G62" s="12"/>
    </row>
    <row r="63" spans="2:7">
      <c r="B63" s="36">
        <v>124</v>
      </c>
      <c r="C63" s="16"/>
      <c r="D63" s="23" t="s">
        <v>54</v>
      </c>
    </row>
    <row r="64" spans="2:7">
      <c r="B64" s="112">
        <v>123</v>
      </c>
      <c r="C64" s="16"/>
      <c r="D64" s="23" t="s">
        <v>55</v>
      </c>
    </row>
    <row r="65" spans="2:4">
      <c r="B65" s="37">
        <f>B62-B63</f>
        <v>-1</v>
      </c>
      <c r="C65" s="17"/>
      <c r="D65" s="2" t="s">
        <v>56</v>
      </c>
    </row>
    <row r="67" spans="2:4">
      <c r="B67" s="26" t="s">
        <v>57</v>
      </c>
    </row>
    <row r="68" spans="2:4">
      <c r="B68" s="1"/>
    </row>
    <row r="69" spans="2:4">
      <c r="B69" s="27" t="s">
        <v>58</v>
      </c>
    </row>
    <row r="70" spans="2:4">
      <c r="B70" s="170" t="s">
        <v>59</v>
      </c>
      <c r="C70" s="9"/>
      <c r="D70" s="23" t="s">
        <v>60</v>
      </c>
    </row>
    <row r="71" spans="2:4">
      <c r="B71" s="171" t="s">
        <v>61</v>
      </c>
      <c r="C71" s="9"/>
      <c r="D71" s="23" t="s">
        <v>62</v>
      </c>
    </row>
    <row r="72" spans="2:4">
      <c r="B72" s="172" t="s">
        <v>63</v>
      </c>
      <c r="C72" s="9"/>
      <c r="D72" s="23" t="s">
        <v>64</v>
      </c>
    </row>
    <row r="73" spans="2:4">
      <c r="B73" s="14" t="s">
        <v>63</v>
      </c>
      <c r="C73" s="9"/>
      <c r="D73" s="23" t="s">
        <v>65</v>
      </c>
    </row>
    <row r="74" spans="2:4">
      <c r="C74" s="9"/>
      <c r="D74" s="23"/>
    </row>
    <row r="75" spans="2:4">
      <c r="B75" s="27" t="s">
        <v>66</v>
      </c>
      <c r="C75" s="9"/>
      <c r="D75" s="23"/>
    </row>
    <row r="76" spans="2:4">
      <c r="B76" s="22" t="s">
        <v>67</v>
      </c>
      <c r="C76" s="9"/>
      <c r="D76" s="23" t="s">
        <v>68</v>
      </c>
    </row>
    <row r="77" spans="2:4">
      <c r="B77" s="173" t="s">
        <v>69</v>
      </c>
      <c r="D77" s="23" t="s">
        <v>70</v>
      </c>
    </row>
  </sheetData>
  <pageMargins left="0.75" right="0.75" top="1" bottom="1" header="0.5" footer="0.5"/>
  <pageSetup paperSize="9" scale="2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Q64"/>
  <sheetViews>
    <sheetView showGridLines="0" zoomScale="90" zoomScaleNormal="90" workbookViewId="0">
      <pane xSplit="4" ySplit="9" topLeftCell="E34"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45.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5.7109375" style="2" customWidth="1"/>
    <col min="9" max="9" width="2.7109375" style="2" customWidth="1"/>
    <col min="10" max="15" width="15.7109375" style="2" customWidth="1"/>
    <col min="16" max="16" width="2.7109375" style="2" customWidth="1"/>
    <col min="17" max="29" width="13.7109375" style="2" customWidth="1"/>
    <col min="30" max="16384" width="9.140625" style="2"/>
  </cols>
  <sheetData>
    <row r="2" spans="2:15" s="19" customFormat="1" ht="18">
      <c r="B2" s="218" t="s">
        <v>664</v>
      </c>
    </row>
    <row r="4" spans="2:15">
      <c r="B4" s="26" t="s">
        <v>469</v>
      </c>
      <c r="C4" s="1"/>
    </row>
    <row r="5" spans="2:15" ht="127.5" customHeight="1">
      <c r="B5" s="242" t="s">
        <v>685</v>
      </c>
      <c r="C5" s="242"/>
      <c r="D5" s="242"/>
      <c r="F5" s="20"/>
    </row>
    <row r="6" spans="2:15">
      <c r="B6" s="23"/>
      <c r="C6" s="23"/>
      <c r="F6" s="20"/>
    </row>
    <row r="8" spans="2:15" s="8" customFormat="1">
      <c r="B8" s="8" t="s">
        <v>108</v>
      </c>
      <c r="D8" s="8" t="s">
        <v>109</v>
      </c>
      <c r="F8" s="8" t="s">
        <v>146</v>
      </c>
      <c r="H8" s="8" t="s">
        <v>147</v>
      </c>
      <c r="J8" s="152" t="s">
        <v>375</v>
      </c>
      <c r="K8" s="152" t="s">
        <v>376</v>
      </c>
      <c r="L8" s="152" t="s">
        <v>377</v>
      </c>
      <c r="M8" s="152" t="s">
        <v>317</v>
      </c>
      <c r="N8" s="152" t="s">
        <v>299</v>
      </c>
      <c r="O8" s="152" t="s">
        <v>378</v>
      </c>
    </row>
    <row r="11" spans="2:15" s="8" customFormat="1">
      <c r="B11" s="8" t="s">
        <v>110</v>
      </c>
    </row>
    <row r="13" spans="2:15">
      <c r="B13" s="26" t="s">
        <v>435</v>
      </c>
    </row>
    <row r="14" spans="2:15">
      <c r="B14" s="2" t="s">
        <v>591</v>
      </c>
      <c r="D14" s="2" t="s">
        <v>153</v>
      </c>
      <c r="J14" s="103">
        <f>'2. Parameters'!F13</f>
        <v>5.0799999999999998E-2</v>
      </c>
      <c r="K14" s="103">
        <f>'2. Parameters'!F14</f>
        <v>4.2799999999999998E-2</v>
      </c>
      <c r="L14" s="103">
        <f>'2. Parameters'!F15</f>
        <v>5.5300000000000002E-2</v>
      </c>
      <c r="M14" s="103">
        <f>'2. Parameters'!F16</f>
        <v>-2.53E-2</v>
      </c>
      <c r="N14" s="103">
        <f>'2. Parameters'!F17</f>
        <v>1.54E-2</v>
      </c>
      <c r="O14" s="82"/>
    </row>
    <row r="16" spans="2:15">
      <c r="B16" s="26" t="s">
        <v>159</v>
      </c>
    </row>
    <row r="17" spans="2:15">
      <c r="B17" s="2" t="s">
        <v>592</v>
      </c>
      <c r="D17" s="2" t="s">
        <v>161</v>
      </c>
      <c r="H17" s="81">
        <f>SUM(J17:O17)</f>
        <v>1002925465</v>
      </c>
      <c r="J17" s="80">
        <f>'2. Parameters'!F21</f>
        <v>828255592</v>
      </c>
      <c r="K17" s="80">
        <f>'2. Parameters'!F22</f>
        <v>31681908</v>
      </c>
      <c r="L17" s="80">
        <f>'2. Parameters'!F23</f>
        <v>45096691</v>
      </c>
      <c r="M17" s="80">
        <f>'2. Parameters'!F24</f>
        <v>540922</v>
      </c>
      <c r="N17" s="80">
        <f>'2. Parameters'!F25</f>
        <v>97350352</v>
      </c>
      <c r="O17" s="82"/>
    </row>
    <row r="19" spans="2:15" s="9" customFormat="1">
      <c r="B19" s="26" t="s">
        <v>187</v>
      </c>
      <c r="F19" s="104"/>
    </row>
    <row r="20" spans="2:15" s="9" customFormat="1">
      <c r="B20" s="9" t="s">
        <v>518</v>
      </c>
      <c r="F20" s="63">
        <f>'2. Parameters'!F83</f>
        <v>1.002</v>
      </c>
    </row>
    <row r="21" spans="2:15" s="9" customFormat="1">
      <c r="B21" s="9" t="s">
        <v>519</v>
      </c>
      <c r="F21" s="63">
        <f>'2. Parameters'!F84</f>
        <v>1.014</v>
      </c>
    </row>
    <row r="22" spans="2:15" s="9" customFormat="1">
      <c r="B22" s="9" t="s">
        <v>520</v>
      </c>
      <c r="F22" s="63">
        <f>'2. Parameters'!F85</f>
        <v>1.012</v>
      </c>
    </row>
    <row r="23" spans="2:15" s="9" customFormat="1">
      <c r="B23" s="9" t="s">
        <v>521</v>
      </c>
      <c r="F23" s="63">
        <f>'2. Parameters'!F86</f>
        <v>1.026</v>
      </c>
    </row>
    <row r="24" spans="2:15" s="9" customFormat="1">
      <c r="B24" s="9" t="s">
        <v>522</v>
      </c>
      <c r="F24" s="55">
        <f>'2. Parameters'!F87</f>
        <v>1.02</v>
      </c>
    </row>
    <row r="26" spans="2:15" s="8" customFormat="1">
      <c r="B26" s="8" t="s">
        <v>683</v>
      </c>
    </row>
    <row r="28" spans="2:15">
      <c r="B28" s="2" t="s">
        <v>593</v>
      </c>
      <c r="D28" s="2" t="s">
        <v>446</v>
      </c>
      <c r="H28" s="81">
        <f t="shared" ref="H28:H31" si="0">SUM(J28:O28)</f>
        <v>957520589.0875001</v>
      </c>
      <c r="J28" s="81">
        <f>J17*($F20-J$14)</f>
        <v>787836719.11040008</v>
      </c>
      <c r="K28" s="81">
        <f>K17*($F20-K$14)</f>
        <v>30389286.1536</v>
      </c>
      <c r="L28" s="81">
        <f>L17*($F20-L$14)</f>
        <v>42693037.3697</v>
      </c>
      <c r="M28" s="81">
        <f>M17*($F20-M$14)</f>
        <v>555689.17060000007</v>
      </c>
      <c r="N28" s="81">
        <f>N17*($F20-N$14)</f>
        <v>96045857.283199996</v>
      </c>
      <c r="O28" s="82"/>
    </row>
    <row r="29" spans="2:15">
      <c r="B29" s="2" t="s">
        <v>594</v>
      </c>
      <c r="D29" s="2" t="s">
        <v>381</v>
      </c>
      <c r="H29" s="81">
        <f t="shared" si="0"/>
        <v>925777138.32385325</v>
      </c>
      <c r="J29" s="81">
        <f>J28*($F21-J$14)</f>
        <v>758844327.84713745</v>
      </c>
      <c r="K29" s="81">
        <f t="shared" ref="K29:N29" si="1">K28*($F21-K$14)</f>
        <v>29514074.712376323</v>
      </c>
      <c r="L29" s="81">
        <f t="shared" si="1"/>
        <v>40929814.926331386</v>
      </c>
      <c r="M29" s="81">
        <f t="shared" si="1"/>
        <v>577527.75500458013</v>
      </c>
      <c r="N29" s="81">
        <f t="shared" si="1"/>
        <v>95911393.083003521</v>
      </c>
      <c r="O29" s="82"/>
    </row>
    <row r="30" spans="2:15">
      <c r="B30" s="2" t="s">
        <v>595</v>
      </c>
      <c r="D30" s="2" t="s">
        <v>385</v>
      </c>
      <c r="H30" s="81">
        <f t="shared" si="0"/>
        <v>893348126.96471262</v>
      </c>
      <c r="J30" s="81">
        <f t="shared" ref="J30:J32" si="2">J29*($F22-J$14)</f>
        <v>729401167.92666852</v>
      </c>
      <c r="K30" s="81">
        <f t="shared" ref="K30:K32" si="3">K29*($F22-K$14)</f>
        <v>28605041.211235132</v>
      </c>
      <c r="L30" s="81">
        <f t="shared" ref="L30:L32" si="4">L29*($F22-L$14)</f>
        <v>39157553.940021239</v>
      </c>
      <c r="M30" s="81">
        <f t="shared" ref="M30:M32" si="5">M29*($F22-M$14)</f>
        <v>599069.54026625108</v>
      </c>
      <c r="N30" s="81">
        <f t="shared" ref="N30:N32" si="6">N29*($F22-N$14)</f>
        <v>95585294.346521318</v>
      </c>
      <c r="O30" s="82"/>
    </row>
    <row r="31" spans="2:15">
      <c r="B31" s="2" t="s">
        <v>596</v>
      </c>
      <c r="D31" s="2" t="s">
        <v>391</v>
      </c>
      <c r="H31" s="81">
        <f t="shared" si="0"/>
        <v>874675033.36482847</v>
      </c>
      <c r="J31" s="81">
        <f t="shared" si="2"/>
        <v>711312018.96208715</v>
      </c>
      <c r="K31" s="81">
        <f t="shared" si="3"/>
        <v>28124476.518886384</v>
      </c>
      <c r="L31" s="81">
        <f t="shared" si="4"/>
        <v>38010237.609578617</v>
      </c>
      <c r="M31" s="81">
        <f t="shared" si="5"/>
        <v>629801.80768190988</v>
      </c>
      <c r="N31" s="81">
        <f t="shared" si="6"/>
        <v>96598498.466594443</v>
      </c>
      <c r="O31" s="82"/>
    </row>
    <row r="32" spans="2:15">
      <c r="B32" s="2" t="s">
        <v>597</v>
      </c>
      <c r="D32" s="2" t="s">
        <v>527</v>
      </c>
      <c r="H32" s="82">
        <f>SUM(J32:O32)</f>
        <v>851256506.843382</v>
      </c>
      <c r="J32" s="82">
        <f t="shared" si="2"/>
        <v>689403608.77805495</v>
      </c>
      <c r="K32" s="82">
        <f t="shared" si="3"/>
        <v>27483238.454255775</v>
      </c>
      <c r="L32" s="82">
        <f t="shared" si="4"/>
        <v>36668476.221960492</v>
      </c>
      <c r="M32" s="82">
        <f t="shared" si="5"/>
        <v>658331.82956990052</v>
      </c>
      <c r="N32" s="82">
        <f t="shared" si="6"/>
        <v>97042851.559540778</v>
      </c>
      <c r="O32" s="82"/>
    </row>
    <row r="34" spans="2:15" s="8" customFormat="1">
      <c r="B34" s="8" t="s">
        <v>680</v>
      </c>
    </row>
    <row r="36" spans="2:15">
      <c r="B36" s="2" t="s">
        <v>598</v>
      </c>
      <c r="D36" s="2" t="s">
        <v>391</v>
      </c>
      <c r="H36" s="81">
        <f t="shared" ref="H36:H41" si="7">SUM(J36:O36)</f>
        <v>410492.23455382406</v>
      </c>
      <c r="J36" s="80">
        <f>'9. NRUI'!H159</f>
        <v>286706.12302662327</v>
      </c>
      <c r="K36" s="80">
        <f>'9. NRUI'!I159</f>
        <v>10966.900880799794</v>
      </c>
      <c r="L36" s="82"/>
      <c r="M36" s="80">
        <f>'9. NRUI'!K159</f>
        <v>0</v>
      </c>
      <c r="N36" s="80">
        <f>'9. NRUI'!L159</f>
        <v>112819.21064640096</v>
      </c>
      <c r="O36" s="82"/>
    </row>
    <row r="37" spans="2:15">
      <c r="B37" s="2" t="s">
        <v>599</v>
      </c>
      <c r="D37" s="2" t="s">
        <v>391</v>
      </c>
      <c r="H37" s="81">
        <f t="shared" si="7"/>
        <v>-16576113.797595704</v>
      </c>
      <c r="J37" s="80">
        <f>'10. Nacalculaties 18-20'!J35</f>
        <v>-12102567.067159856</v>
      </c>
      <c r="K37" s="80">
        <f>'10. Nacalculaties 18-20'!K35</f>
        <v>-2897627.8342790492</v>
      </c>
      <c r="L37" s="80">
        <f>'10. Nacalculaties 18-20'!L35</f>
        <v>1267809.9256889215</v>
      </c>
      <c r="M37" s="80">
        <f>'10. Nacalculaties 18-20'!M35</f>
        <v>-192092.95484643028</v>
      </c>
      <c r="N37" s="80">
        <f>'10. Nacalculaties 18-20'!N35</f>
        <v>-2651635.8669992886</v>
      </c>
      <c r="O37" s="82"/>
    </row>
    <row r="38" spans="2:15">
      <c r="B38" s="2" t="s">
        <v>600</v>
      </c>
      <c r="D38" s="2" t="s">
        <v>391</v>
      </c>
      <c r="H38" s="81">
        <f t="shared" si="7"/>
        <v>-3119935.9048000001</v>
      </c>
      <c r="J38" s="80">
        <f>'10. Nacalculaties 18-20'!J42</f>
        <v>-3119935.9048000001</v>
      </c>
      <c r="K38" s="82"/>
      <c r="L38" s="82"/>
      <c r="M38" s="82"/>
      <c r="N38" s="82"/>
      <c r="O38" s="82"/>
    </row>
    <row r="39" spans="2:15">
      <c r="B39" s="2" t="s">
        <v>601</v>
      </c>
      <c r="D39" s="2" t="s">
        <v>391</v>
      </c>
      <c r="H39" s="81">
        <f t="shared" si="7"/>
        <v>-1376373.4666240001</v>
      </c>
      <c r="J39" s="80">
        <f>'10. Nacalculaties 18-20'!J52</f>
        <v>-1376373.4666240001</v>
      </c>
      <c r="K39" s="82"/>
      <c r="L39" s="82"/>
      <c r="M39" s="82"/>
      <c r="N39" s="82"/>
      <c r="O39" s="82"/>
    </row>
    <row r="40" spans="2:15">
      <c r="B40" s="2" t="s">
        <v>602</v>
      </c>
      <c r="D40" s="2" t="s">
        <v>391</v>
      </c>
      <c r="H40" s="81">
        <f t="shared" si="7"/>
        <v>10109732.951544743</v>
      </c>
      <c r="J40" s="82"/>
      <c r="K40" s="82"/>
      <c r="L40" s="82"/>
      <c r="M40" s="82"/>
      <c r="N40" s="80">
        <f>'10. Nacalculaties 18-20'!N64</f>
        <v>10109732.951544743</v>
      </c>
      <c r="O40" s="82"/>
    </row>
    <row r="41" spans="2:15">
      <c r="B41" s="2" t="s">
        <v>603</v>
      </c>
      <c r="D41" s="2" t="s">
        <v>391</v>
      </c>
      <c r="H41" s="81">
        <f t="shared" si="7"/>
        <v>6152086.0548160011</v>
      </c>
      <c r="J41" s="80">
        <f>'10. Nacalculaties 18-20'!J71</f>
        <v>6152086.0548160011</v>
      </c>
      <c r="K41" s="82"/>
      <c r="L41" s="82"/>
      <c r="M41" s="82"/>
      <c r="N41" s="82"/>
      <c r="O41" s="82"/>
    </row>
    <row r="42" spans="2:15">
      <c r="B42" s="2" t="s">
        <v>604</v>
      </c>
      <c r="D42" s="2" t="s">
        <v>391</v>
      </c>
      <c r="H42" s="81">
        <f>SUM(J42:O42)</f>
        <v>37151999.236507796</v>
      </c>
      <c r="J42" s="80">
        <f>'14. Incidentele correcties'!J37</f>
        <v>30669184.845355801</v>
      </c>
      <c r="K42" s="80">
        <f>'14. Incidentele correcties'!K37</f>
        <v>1212809.2367471384</v>
      </c>
      <c r="L42" s="80">
        <f>'14. Incidentele correcties'!L37</f>
        <v>1622559.5209984076</v>
      </c>
      <c r="M42" s="80">
        <f>'14. Incidentele correcties'!M37</f>
        <v>25600.034395088842</v>
      </c>
      <c r="N42" s="80">
        <f>'14. Incidentele correcties'!N37</f>
        <v>3317442.2197608119</v>
      </c>
      <c r="O42" s="80">
        <f>'14. Incidentele correcties'!O37</f>
        <v>304403.37925055064</v>
      </c>
    </row>
    <row r="44" spans="2:15" s="8" customFormat="1">
      <c r="B44" s="8" t="s">
        <v>684</v>
      </c>
    </row>
    <row r="46" spans="2:15">
      <c r="B46" s="2" t="s">
        <v>593</v>
      </c>
      <c r="D46" s="2" t="s">
        <v>446</v>
      </c>
      <c r="H46" s="81">
        <f t="shared" ref="H46:H49" si="8">SUM(J46:O46)</f>
        <v>957520589.0875001</v>
      </c>
      <c r="J46" s="97">
        <f>J28</f>
        <v>787836719.11040008</v>
      </c>
      <c r="K46" s="97">
        <f>K28</f>
        <v>30389286.1536</v>
      </c>
      <c r="L46" s="82"/>
      <c r="M46" s="82"/>
      <c r="N46" s="97">
        <f>N28</f>
        <v>96045857.283199996</v>
      </c>
      <c r="O46" s="81">
        <f>L28+M28</f>
        <v>43248726.540299997</v>
      </c>
    </row>
    <row r="47" spans="2:15">
      <c r="B47" s="2" t="s">
        <v>594</v>
      </c>
      <c r="D47" s="2" t="s">
        <v>381</v>
      </c>
      <c r="H47" s="81">
        <f t="shared" si="8"/>
        <v>925777138.32385325</v>
      </c>
      <c r="J47" s="97">
        <f t="shared" ref="J47:K50" si="9">J29</f>
        <v>758844327.84713745</v>
      </c>
      <c r="K47" s="97">
        <f t="shared" si="9"/>
        <v>29514074.712376323</v>
      </c>
      <c r="L47" s="82"/>
      <c r="M47" s="82"/>
      <c r="N47" s="97">
        <f t="shared" ref="N47" si="10">N29</f>
        <v>95911393.083003521</v>
      </c>
      <c r="O47" s="81">
        <f>L29+M29</f>
        <v>41507342.681335963</v>
      </c>
    </row>
    <row r="48" spans="2:15">
      <c r="B48" s="2" t="s">
        <v>595</v>
      </c>
      <c r="D48" s="2" t="s">
        <v>385</v>
      </c>
      <c r="H48" s="81">
        <f t="shared" si="8"/>
        <v>893348126.96471262</v>
      </c>
      <c r="J48" s="97">
        <f t="shared" si="9"/>
        <v>729401167.92666852</v>
      </c>
      <c r="K48" s="97">
        <f t="shared" si="9"/>
        <v>28605041.211235132</v>
      </c>
      <c r="L48" s="82"/>
      <c r="M48" s="82"/>
      <c r="N48" s="97">
        <f t="shared" ref="N48" si="11">N30</f>
        <v>95585294.346521318</v>
      </c>
      <c r="O48" s="81">
        <f>L30+M30</f>
        <v>39756623.480287492</v>
      </c>
    </row>
    <row r="49" spans="2:17">
      <c r="B49" s="2" t="s">
        <v>596</v>
      </c>
      <c r="D49" s="2" t="s">
        <v>391</v>
      </c>
      <c r="H49" s="81">
        <f t="shared" si="8"/>
        <v>874675033.36482847</v>
      </c>
      <c r="J49" s="97">
        <f t="shared" si="9"/>
        <v>711312018.96208715</v>
      </c>
      <c r="K49" s="97">
        <f t="shared" si="9"/>
        <v>28124476.518886384</v>
      </c>
      <c r="L49" s="82"/>
      <c r="M49" s="82"/>
      <c r="N49" s="97">
        <f t="shared" ref="N49" si="12">N31</f>
        <v>96598498.466594443</v>
      </c>
      <c r="O49" s="81">
        <f>L31+M31</f>
        <v>38640039.417260528</v>
      </c>
    </row>
    <row r="50" spans="2:17">
      <c r="B50" s="2" t="s">
        <v>597</v>
      </c>
      <c r="D50" s="2" t="s">
        <v>527</v>
      </c>
      <c r="H50" s="82">
        <f>SUM(J50:O50)</f>
        <v>851256506.84338188</v>
      </c>
      <c r="J50" s="82">
        <f t="shared" si="9"/>
        <v>689403608.77805495</v>
      </c>
      <c r="K50" s="82">
        <f t="shared" si="9"/>
        <v>27483238.454255775</v>
      </c>
      <c r="L50" s="82"/>
      <c r="M50" s="82"/>
      <c r="N50" s="82">
        <f t="shared" ref="N50" si="13">N32</f>
        <v>97042851.559540778</v>
      </c>
      <c r="O50" s="82">
        <f>L32+M32</f>
        <v>37326808.051530391</v>
      </c>
    </row>
    <row r="52" spans="2:17" s="8" customFormat="1">
      <c r="B52" s="8" t="s">
        <v>681</v>
      </c>
    </row>
    <row r="54" spans="2:17">
      <c r="B54" s="2" t="s">
        <v>598</v>
      </c>
      <c r="D54" s="2" t="s">
        <v>391</v>
      </c>
      <c r="H54" s="81">
        <f t="shared" ref="H54:H59" si="14">SUM(J54:O54)</f>
        <v>410492.23455382406</v>
      </c>
      <c r="J54" s="80">
        <f>J36</f>
        <v>286706.12302662327</v>
      </c>
      <c r="K54" s="80">
        <f>K36</f>
        <v>10966.900880799794</v>
      </c>
      <c r="L54" s="82"/>
      <c r="M54" s="82"/>
      <c r="N54" s="80">
        <f>N36</f>
        <v>112819.21064640096</v>
      </c>
      <c r="O54" s="81">
        <f>L36+M36+O36</f>
        <v>0</v>
      </c>
    </row>
    <row r="55" spans="2:17">
      <c r="B55" s="2" t="s">
        <v>599</v>
      </c>
      <c r="D55" s="2" t="s">
        <v>391</v>
      </c>
      <c r="H55" s="81">
        <f t="shared" si="14"/>
        <v>-16576113.797595702</v>
      </c>
      <c r="J55" s="80">
        <f>J37</f>
        <v>-12102567.067159856</v>
      </c>
      <c r="K55" s="80">
        <f>K37</f>
        <v>-2897627.8342790492</v>
      </c>
      <c r="L55" s="82"/>
      <c r="M55" s="82"/>
      <c r="N55" s="80">
        <f>N37</f>
        <v>-2651635.8669992886</v>
      </c>
      <c r="O55" s="81">
        <f>L37+M37+O37</f>
        <v>1075716.9708424911</v>
      </c>
    </row>
    <row r="56" spans="2:17">
      <c r="B56" s="2" t="s">
        <v>600</v>
      </c>
      <c r="D56" s="2" t="s">
        <v>391</v>
      </c>
      <c r="H56" s="81">
        <f t="shared" si="14"/>
        <v>-3119935.9048000001</v>
      </c>
      <c r="J56" s="80">
        <f>J38</f>
        <v>-3119935.9048000001</v>
      </c>
      <c r="K56" s="82"/>
      <c r="L56" s="82"/>
      <c r="M56" s="82"/>
      <c r="N56" s="82"/>
      <c r="O56" s="82"/>
      <c r="Q56" s="2" t="s">
        <v>682</v>
      </c>
    </row>
    <row r="57" spans="2:17">
      <c r="B57" s="2" t="s">
        <v>601</v>
      </c>
      <c r="D57" s="2" t="s">
        <v>391</v>
      </c>
      <c r="H57" s="81">
        <f t="shared" si="14"/>
        <v>-1376373.4666240001</v>
      </c>
      <c r="J57" s="80">
        <f>J39</f>
        <v>-1376373.4666240001</v>
      </c>
      <c r="K57" s="82"/>
      <c r="L57" s="82"/>
      <c r="M57" s="82"/>
      <c r="N57" s="82"/>
      <c r="O57" s="82"/>
    </row>
    <row r="58" spans="2:17">
      <c r="B58" s="2" t="s">
        <v>602</v>
      </c>
      <c r="D58" s="2" t="s">
        <v>391</v>
      </c>
      <c r="H58" s="81">
        <f t="shared" si="14"/>
        <v>10109732.951544743</v>
      </c>
      <c r="J58" s="82"/>
      <c r="K58" s="82"/>
      <c r="L58" s="82"/>
      <c r="M58" s="82"/>
      <c r="N58" s="80">
        <f>N40</f>
        <v>10109732.951544743</v>
      </c>
      <c r="O58" s="82"/>
    </row>
    <row r="59" spans="2:17">
      <c r="B59" s="2" t="s">
        <v>603</v>
      </c>
      <c r="D59" s="2" t="s">
        <v>391</v>
      </c>
      <c r="H59" s="81">
        <f t="shared" si="14"/>
        <v>6152086.0548160011</v>
      </c>
      <c r="J59" s="80">
        <f>J41</f>
        <v>6152086.0548160011</v>
      </c>
      <c r="K59" s="82"/>
      <c r="L59" s="82"/>
      <c r="M59" s="82"/>
      <c r="N59" s="82"/>
      <c r="O59" s="82"/>
    </row>
    <row r="60" spans="2:17">
      <c r="B60" s="2" t="s">
        <v>604</v>
      </c>
      <c r="D60" s="2" t="s">
        <v>391</v>
      </c>
      <c r="H60" s="81">
        <f>SUM(J60:O60)</f>
        <v>37151999.236507803</v>
      </c>
      <c r="J60" s="80">
        <f>J42</f>
        <v>30669184.845355801</v>
      </c>
      <c r="K60" s="80">
        <f>K42</f>
        <v>1212809.2367471384</v>
      </c>
      <c r="L60" s="82"/>
      <c r="M60" s="82"/>
      <c r="N60" s="80">
        <f>N42</f>
        <v>3317442.2197608119</v>
      </c>
      <c r="O60" s="81">
        <f>L42+M42+O42</f>
        <v>1952562.9346440472</v>
      </c>
    </row>
    <row r="62" spans="2:17" s="8" customFormat="1">
      <c r="B62" s="8" t="s">
        <v>605</v>
      </c>
    </row>
    <row r="64" spans="2:17">
      <c r="B64" s="2" t="s">
        <v>606</v>
      </c>
      <c r="D64" s="2" t="s">
        <v>391</v>
      </c>
      <c r="H64" s="94">
        <f>SUM(J64:O64)</f>
        <v>907426920.67323112</v>
      </c>
      <c r="J64" s="81">
        <f>J49+SUM(J54:J60)</f>
        <v>731821119.54670167</v>
      </c>
      <c r="K64" s="81">
        <f>K49+SUM(K54:K60)</f>
        <v>26450624.822235271</v>
      </c>
      <c r="L64" s="82"/>
      <c r="M64" s="82"/>
      <c r="N64" s="81">
        <f>N49+SUM(N54:N60)</f>
        <v>107486856.98154712</v>
      </c>
      <c r="O64" s="81">
        <f>O49+SUM(O54:O60)</f>
        <v>41668319.322747067</v>
      </c>
    </row>
  </sheetData>
  <mergeCells count="1">
    <mergeCell ref="B5:D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H52"/>
  <sheetViews>
    <sheetView showGridLines="0" zoomScale="90" zoomScaleNormal="90" workbookViewId="0">
      <pane xSplit="4" ySplit="9" topLeftCell="E19"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45.7109375" style="2" customWidth="1"/>
    <col min="3" max="3" width="2.7109375" style="2" customWidth="1"/>
    <col min="4" max="4" width="25.7109375" style="2" customWidth="1"/>
    <col min="5" max="5" width="2.7109375" style="2" customWidth="1"/>
    <col min="6" max="6" width="14.7109375" style="2" bestFit="1" customWidth="1"/>
    <col min="7" max="7" width="2.7109375" style="2" customWidth="1"/>
    <col min="8" max="8" width="15.7109375" style="2" customWidth="1"/>
    <col min="9" max="9" width="2.7109375" style="2" customWidth="1"/>
    <col min="10" max="24" width="13.7109375" style="2" customWidth="1"/>
    <col min="25" max="16384" width="9.140625" style="2"/>
  </cols>
  <sheetData>
    <row r="2" spans="2:8" s="19" customFormat="1" ht="18">
      <c r="B2" s="218" t="s">
        <v>665</v>
      </c>
    </row>
    <row r="4" spans="2:8">
      <c r="B4" s="26" t="s">
        <v>469</v>
      </c>
      <c r="C4" s="1"/>
    </row>
    <row r="5" spans="2:8" ht="102" customHeight="1">
      <c r="B5" s="242" t="s">
        <v>607</v>
      </c>
      <c r="C5" s="242"/>
      <c r="D5" s="242"/>
      <c r="F5" s="20"/>
    </row>
    <row r="6" spans="2:8">
      <c r="B6" s="23"/>
      <c r="C6" s="23"/>
    </row>
    <row r="8" spans="2:8" s="8" customFormat="1" ht="25.5">
      <c r="B8" s="8" t="s">
        <v>108</v>
      </c>
      <c r="D8" s="8" t="s">
        <v>109</v>
      </c>
      <c r="F8" s="8" t="s">
        <v>146</v>
      </c>
      <c r="H8" s="106" t="s">
        <v>670</v>
      </c>
    </row>
    <row r="11" spans="2:8" s="8" customFormat="1">
      <c r="B11" s="8" t="s">
        <v>608</v>
      </c>
    </row>
    <row r="13" spans="2:8">
      <c r="B13" s="26" t="s">
        <v>462</v>
      </c>
    </row>
    <row r="14" spans="2:8">
      <c r="B14" s="2" t="s">
        <v>463</v>
      </c>
      <c r="D14" s="2" t="s">
        <v>464</v>
      </c>
      <c r="F14" s="80">
        <f>'8. Input capaciteit'!F14</f>
        <v>271246755</v>
      </c>
    </row>
    <row r="15" spans="2:8">
      <c r="B15" s="2" t="s">
        <v>465</v>
      </c>
      <c r="D15" s="2" t="s">
        <v>464</v>
      </c>
      <c r="F15" s="80">
        <f>'8. Input capaciteit'!F15</f>
        <v>290605940</v>
      </c>
    </row>
    <row r="17" spans="2:8">
      <c r="B17" s="2" t="s">
        <v>466</v>
      </c>
      <c r="D17" s="2" t="s">
        <v>464</v>
      </c>
      <c r="F17" s="80">
        <f>'8. Input capaciteit'!F17</f>
        <v>133733008</v>
      </c>
    </row>
    <row r="18" spans="2:8">
      <c r="B18" s="2" t="s">
        <v>467</v>
      </c>
      <c r="D18" s="2" t="s">
        <v>464</v>
      </c>
      <c r="F18" s="80">
        <f>'8. Input capaciteit'!F18</f>
        <v>44977035</v>
      </c>
    </row>
    <row r="20" spans="2:8">
      <c r="B20" s="1" t="s">
        <v>248</v>
      </c>
    </row>
    <row r="21" spans="2:8">
      <c r="B21" s="2" t="s">
        <v>249</v>
      </c>
      <c r="D21" s="2" t="s">
        <v>153</v>
      </c>
      <c r="F21" s="157">
        <f>'2. Parameters'!F142</f>
        <v>0.6</v>
      </c>
    </row>
    <row r="22" spans="2:8">
      <c r="B22" s="2" t="s">
        <v>250</v>
      </c>
      <c r="D22" s="2" t="s">
        <v>153</v>
      </c>
      <c r="F22" s="157">
        <f>'2. Parameters'!F143</f>
        <v>0.94</v>
      </c>
    </row>
    <row r="23" spans="2:8">
      <c r="F23" s="30"/>
    </row>
    <row r="24" spans="2:8">
      <c r="B24" s="1" t="s">
        <v>245</v>
      </c>
      <c r="F24" s="30"/>
    </row>
    <row r="25" spans="2:8">
      <c r="B25" s="2" t="s">
        <v>246</v>
      </c>
      <c r="D25" s="2" t="s">
        <v>153</v>
      </c>
      <c r="F25" s="157">
        <f>'2. Parameters'!F137</f>
        <v>0.4</v>
      </c>
    </row>
    <row r="26" spans="2:8">
      <c r="B26" s="2" t="s">
        <v>247</v>
      </c>
      <c r="D26" s="2" t="s">
        <v>153</v>
      </c>
      <c r="F26" s="157">
        <f>'2. Parameters'!F138</f>
        <v>0.6</v>
      </c>
    </row>
    <row r="28" spans="2:8" s="8" customFormat="1">
      <c r="B28" s="8" t="s">
        <v>609</v>
      </c>
    </row>
    <row r="30" spans="2:8">
      <c r="B30" s="2" t="s">
        <v>605</v>
      </c>
      <c r="D30" s="2" t="s">
        <v>391</v>
      </c>
      <c r="F30" s="80">
        <f>'15. Toegestane inkomsten'!H64</f>
        <v>907426920.67323112</v>
      </c>
    </row>
    <row r="32" spans="2:8">
      <c r="B32" s="2" t="s">
        <v>610</v>
      </c>
      <c r="D32" s="2" t="s">
        <v>140</v>
      </c>
      <c r="H32" s="53">
        <f>(F$30*F25)/F14</f>
        <v>1.3381570897292117</v>
      </c>
    </row>
    <row r="33" spans="2:8">
      <c r="B33" s="2" t="s">
        <v>611</v>
      </c>
      <c r="D33" s="2" t="s">
        <v>140</v>
      </c>
      <c r="H33" s="53">
        <f>(F$30*F26)/F15</f>
        <v>1.8735203843525656</v>
      </c>
    </row>
    <row r="35" spans="2:8" s="8" customFormat="1">
      <c r="B35" s="8" t="s">
        <v>612</v>
      </c>
    </row>
    <row r="37" spans="2:8">
      <c r="B37" s="2" t="s">
        <v>613</v>
      </c>
      <c r="D37" s="2" t="s">
        <v>391</v>
      </c>
      <c r="F37" s="81">
        <f>F21*(F17*H32+F18*H33)</f>
        <v>157932698.81175131</v>
      </c>
    </row>
    <row r="38" spans="2:8">
      <c r="B38" s="2" t="s">
        <v>614</v>
      </c>
      <c r="F38" s="53">
        <f>F30/(F30-F37)</f>
        <v>1.2107190345237113</v>
      </c>
    </row>
    <row r="40" spans="2:8" s="8" customFormat="1">
      <c r="B40" s="8" t="s">
        <v>615</v>
      </c>
    </row>
    <row r="42" spans="2:8">
      <c r="B42" s="2" t="s">
        <v>616</v>
      </c>
      <c r="D42" s="2" t="s">
        <v>140</v>
      </c>
      <c r="H42" s="108">
        <f>H32*F$38</f>
        <v>1.6201322597180106</v>
      </c>
    </row>
    <row r="43" spans="2:8">
      <c r="B43" s="2" t="s">
        <v>617</v>
      </c>
      <c r="D43" s="2" t="s">
        <v>140</v>
      </c>
      <c r="H43" s="108">
        <f>H33*F$38</f>
        <v>2.2683067909038308</v>
      </c>
    </row>
    <row r="44" spans="2:8">
      <c r="B44" s="2" t="s">
        <v>618</v>
      </c>
      <c r="D44" s="2" t="s">
        <v>140</v>
      </c>
      <c r="H44" s="108">
        <f>(1-F$21)*H32*F$38</f>
        <v>0.64805290388720416</v>
      </c>
    </row>
    <row r="45" spans="2:8">
      <c r="B45" s="2" t="s">
        <v>619</v>
      </c>
      <c r="D45" s="2" t="s">
        <v>140</v>
      </c>
      <c r="H45" s="108">
        <f>(1-F$21)*H33*F$38</f>
        <v>0.90732271636153239</v>
      </c>
    </row>
    <row r="47" spans="2:8" s="8" customFormat="1">
      <c r="B47" s="8" t="s">
        <v>620</v>
      </c>
    </row>
    <row r="49" spans="2:6">
      <c r="B49" s="2" t="s">
        <v>621</v>
      </c>
      <c r="D49" s="2" t="s">
        <v>391</v>
      </c>
      <c r="F49" s="81">
        <f>F14*H32+F15*H33</f>
        <v>907426920.67323112</v>
      </c>
    </row>
    <row r="50" spans="2:6">
      <c r="B50" s="2" t="s">
        <v>622</v>
      </c>
      <c r="D50" s="2" t="s">
        <v>391</v>
      </c>
      <c r="F50" s="81">
        <f>(F14-F17)*H42+(F15-F18)*H43+F17*H44+F18*H45</f>
        <v>907426920.67323112</v>
      </c>
    </row>
    <row r="52" spans="2:6">
      <c r="B52" s="2" t="s">
        <v>623</v>
      </c>
      <c r="F52" s="74" t="b">
        <f>ROUND(F49,3)=ROUND(F50,3)</f>
        <v>1</v>
      </c>
    </row>
  </sheetData>
  <mergeCells count="1">
    <mergeCell ref="B5:D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V191"/>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45.7109375" style="2" customWidth="1"/>
    <col min="3" max="3" width="2.7109375" style="2" customWidth="1"/>
    <col min="4" max="4" width="25.7109375" style="2" customWidth="1"/>
    <col min="5" max="5" width="2.7109375" style="2" customWidth="1"/>
    <col min="6" max="6" width="13.7109375" style="2" customWidth="1"/>
    <col min="7" max="7" width="2.7109375" style="2" customWidth="1"/>
    <col min="8" max="12" width="20.7109375" style="2" customWidth="1"/>
    <col min="13" max="13" width="2.7109375" style="2" customWidth="1"/>
    <col min="14" max="18" width="20.7109375" style="2" customWidth="1"/>
    <col min="19" max="19" width="8.28515625" style="2" customWidth="1"/>
    <col min="20" max="23" width="15.7109375" style="2" customWidth="1"/>
    <col min="24" max="26" width="2.7109375" style="2" customWidth="1"/>
    <col min="27" max="41" width="13.7109375" style="2" customWidth="1"/>
    <col min="42" max="16384" width="9.140625" style="2"/>
  </cols>
  <sheetData>
    <row r="2" spans="2:20" s="19" customFormat="1" ht="18">
      <c r="B2" s="218" t="s">
        <v>666</v>
      </c>
    </row>
    <row r="4" spans="2:20">
      <c r="B4" s="26" t="s">
        <v>469</v>
      </c>
      <c r="C4" s="1"/>
    </row>
    <row r="5" spans="2:20" ht="100.5" customHeight="1">
      <c r="B5" s="242" t="s">
        <v>699</v>
      </c>
      <c r="C5" s="242"/>
      <c r="D5" s="242"/>
      <c r="F5" s="20"/>
    </row>
    <row r="6" spans="2:20">
      <c r="B6" s="4"/>
      <c r="C6" s="23"/>
    </row>
    <row r="8" spans="2:20" s="107" customFormat="1">
      <c r="B8" s="107" t="s">
        <v>108</v>
      </c>
      <c r="D8" s="107" t="s">
        <v>109</v>
      </c>
      <c r="F8" s="107" t="s">
        <v>146</v>
      </c>
      <c r="T8" s="8" t="s">
        <v>150</v>
      </c>
    </row>
    <row r="11" spans="2:20" s="8" customFormat="1">
      <c r="B11" s="8" t="s">
        <v>110</v>
      </c>
    </row>
    <row r="13" spans="2:20">
      <c r="B13" s="26" t="s">
        <v>251</v>
      </c>
    </row>
    <row r="14" spans="2:20">
      <c r="B14" s="2" t="s">
        <v>252</v>
      </c>
      <c r="F14" s="73">
        <f>'2. Parameters'!F147</f>
        <v>1.25</v>
      </c>
    </row>
    <row r="15" spans="2:20">
      <c r="B15" s="2" t="s">
        <v>253</v>
      </c>
      <c r="F15" s="73">
        <f>'2. Parameters'!F148</f>
        <v>1.5</v>
      </c>
    </row>
    <row r="16" spans="2:20">
      <c r="B16" s="2" t="s">
        <v>254</v>
      </c>
      <c r="F16" s="73">
        <f>'2. Parameters'!F149</f>
        <v>1.75</v>
      </c>
    </row>
    <row r="17" spans="2:6">
      <c r="B17" s="2" t="s">
        <v>255</v>
      </c>
      <c r="F17" s="73">
        <f>'2. Parameters'!F150</f>
        <v>1.75</v>
      </c>
    </row>
    <row r="19" spans="2:6">
      <c r="B19" s="1" t="s">
        <v>257</v>
      </c>
    </row>
    <row r="20" spans="2:6">
      <c r="B20" s="2" t="s">
        <v>258</v>
      </c>
      <c r="F20" s="73">
        <f>'2. Parameters'!F155</f>
        <v>1.5529999999999999</v>
      </c>
    </row>
    <row r="21" spans="2:6">
      <c r="B21" s="2" t="s">
        <v>259</v>
      </c>
      <c r="F21" s="73">
        <f>'2. Parameters'!F156</f>
        <v>0.71199999999999997</v>
      </c>
    </row>
    <row r="22" spans="2:6">
      <c r="B22" s="2" t="s">
        <v>260</v>
      </c>
      <c r="F22" s="73">
        <f>'2. Parameters'!F157</f>
        <v>0.55200000000000005</v>
      </c>
    </row>
    <row r="23" spans="2:6">
      <c r="B23" s="2" t="s">
        <v>261</v>
      </c>
      <c r="F23" s="73">
        <f>'2. Parameters'!F158</f>
        <v>1.1830000000000001</v>
      </c>
    </row>
    <row r="25" spans="2:6">
      <c r="B25" s="1" t="s">
        <v>262</v>
      </c>
    </row>
    <row r="26" spans="2:6">
      <c r="B26" s="2" t="s">
        <v>121</v>
      </c>
      <c r="F26" s="73">
        <f>'2. Parameters'!F161</f>
        <v>1.7849999999999999</v>
      </c>
    </row>
    <row r="27" spans="2:6">
      <c r="B27" s="2" t="s">
        <v>122</v>
      </c>
      <c r="F27" s="102">
        <f>'2. Parameters'!F162</f>
        <v>1.667</v>
      </c>
    </row>
    <row r="28" spans="2:6">
      <c r="B28" s="2" t="s">
        <v>123</v>
      </c>
      <c r="F28" s="73">
        <f>'2. Parameters'!F163</f>
        <v>1.2070000000000001</v>
      </c>
    </row>
    <row r="29" spans="2:6">
      <c r="B29" s="2" t="s">
        <v>124</v>
      </c>
      <c r="F29" s="73">
        <f>'2. Parameters'!F164</f>
        <v>0.85899999999999999</v>
      </c>
    </row>
    <row r="30" spans="2:6">
      <c r="B30" s="2" t="s">
        <v>125</v>
      </c>
      <c r="F30" s="73">
        <f>'2. Parameters'!F165</f>
        <v>0.67600000000000005</v>
      </c>
    </row>
    <row r="31" spans="2:6">
      <c r="B31" s="2" t="s">
        <v>126</v>
      </c>
      <c r="F31" s="73">
        <f>'2. Parameters'!F166</f>
        <v>0.6</v>
      </c>
    </row>
    <row r="32" spans="2:6">
      <c r="B32" s="2" t="s">
        <v>127</v>
      </c>
      <c r="F32" s="73">
        <f>'2. Parameters'!F167</f>
        <v>0.55500000000000005</v>
      </c>
    </row>
    <row r="33" spans="2:6">
      <c r="B33" s="2" t="s">
        <v>128</v>
      </c>
      <c r="F33" s="73">
        <f>'2. Parameters'!F168</f>
        <v>0.52800000000000002</v>
      </c>
    </row>
    <row r="34" spans="2:6">
      <c r="B34" s="2" t="s">
        <v>129</v>
      </c>
      <c r="F34" s="73">
        <f>'2. Parameters'!F169</f>
        <v>0.57399999999999995</v>
      </c>
    </row>
    <row r="35" spans="2:6">
      <c r="B35" s="2" t="s">
        <v>130</v>
      </c>
      <c r="F35" s="73">
        <f>'2. Parameters'!F170</f>
        <v>0.745</v>
      </c>
    </row>
    <row r="36" spans="2:6">
      <c r="B36" s="2" t="s">
        <v>131</v>
      </c>
      <c r="F36" s="73">
        <f>'2. Parameters'!F171</f>
        <v>1.2070000000000001</v>
      </c>
    </row>
    <row r="37" spans="2:6">
      <c r="B37" s="2" t="s">
        <v>132</v>
      </c>
      <c r="F37" s="73">
        <f>'2. Parameters'!F172</f>
        <v>1.595</v>
      </c>
    </row>
    <row r="39" spans="2:6">
      <c r="B39" s="1" t="s">
        <v>263</v>
      </c>
    </row>
    <row r="40" spans="2:6">
      <c r="B40" s="2" t="s">
        <v>121</v>
      </c>
      <c r="F40" s="102">
        <f>'2. Parameters'!F175</f>
        <v>1.877</v>
      </c>
    </row>
    <row r="41" spans="2:6">
      <c r="B41" s="2" t="s">
        <v>122</v>
      </c>
      <c r="F41" s="102">
        <f>'2. Parameters'!F176</f>
        <v>1.7529999999999999</v>
      </c>
    </row>
    <row r="42" spans="2:6">
      <c r="B42" s="2" t="s">
        <v>123</v>
      </c>
      <c r="F42" s="102">
        <f>'2. Parameters'!F177</f>
        <v>1.2689999999999999</v>
      </c>
    </row>
    <row r="43" spans="2:6">
      <c r="B43" s="2" t="s">
        <v>124</v>
      </c>
      <c r="F43" s="102">
        <f>'2. Parameters'!F178</f>
        <v>0.90300000000000002</v>
      </c>
    </row>
    <row r="44" spans="2:6">
      <c r="B44" s="2" t="s">
        <v>125</v>
      </c>
      <c r="F44" s="102">
        <f>'2. Parameters'!F179</f>
        <v>0.71099999999999997</v>
      </c>
    </row>
    <row r="45" spans="2:6">
      <c r="B45" s="2" t="s">
        <v>126</v>
      </c>
      <c r="F45" s="102">
        <f>'2. Parameters'!F180</f>
        <v>0.63100000000000001</v>
      </c>
    </row>
    <row r="46" spans="2:6">
      <c r="B46" s="2" t="s">
        <v>127</v>
      </c>
      <c r="F46" s="102">
        <f>'2. Parameters'!F181</f>
        <v>0.58299999999999996</v>
      </c>
    </row>
    <row r="47" spans="2:6">
      <c r="B47" s="2" t="s">
        <v>128</v>
      </c>
      <c r="F47" s="102">
        <f>'2. Parameters'!F182</f>
        <v>0.55500000000000005</v>
      </c>
    </row>
    <row r="48" spans="2:6">
      <c r="B48" s="2" t="s">
        <v>129</v>
      </c>
      <c r="F48" s="102">
        <f>'2. Parameters'!F183</f>
        <v>0.60399999999999998</v>
      </c>
    </row>
    <row r="49" spans="2:6">
      <c r="B49" s="2" t="s">
        <v>130</v>
      </c>
      <c r="F49" s="102">
        <f>'2. Parameters'!F184</f>
        <v>0.78400000000000003</v>
      </c>
    </row>
    <row r="50" spans="2:6">
      <c r="B50" s="2" t="s">
        <v>131</v>
      </c>
      <c r="F50" s="102">
        <f>'2. Parameters'!F185</f>
        <v>1.2689999999999999</v>
      </c>
    </row>
    <row r="51" spans="2:6">
      <c r="B51" s="2" t="s">
        <v>132</v>
      </c>
      <c r="F51" s="102">
        <f>'2. Parameters'!F186</f>
        <v>1.677</v>
      </c>
    </row>
    <row r="52" spans="2:6">
      <c r="F52" s="9"/>
    </row>
    <row r="53" spans="2:6">
      <c r="B53" s="1" t="s">
        <v>265</v>
      </c>
      <c r="F53" s="9"/>
    </row>
    <row r="54" spans="2:6">
      <c r="B54" s="2" t="s">
        <v>121</v>
      </c>
      <c r="F54" s="73">
        <f>'2. Parameters'!F191</f>
        <v>31</v>
      </c>
    </row>
    <row r="55" spans="2:6">
      <c r="B55" s="2" t="s">
        <v>122</v>
      </c>
      <c r="F55" s="73">
        <f>'2. Parameters'!F192</f>
        <v>29</v>
      </c>
    </row>
    <row r="56" spans="2:6">
      <c r="B56" s="2" t="s">
        <v>123</v>
      </c>
      <c r="F56" s="73">
        <f>'2. Parameters'!F193</f>
        <v>31</v>
      </c>
    </row>
    <row r="57" spans="2:6">
      <c r="B57" s="2" t="s">
        <v>124</v>
      </c>
      <c r="F57" s="73">
        <f>'2. Parameters'!F194</f>
        <v>30</v>
      </c>
    </row>
    <row r="58" spans="2:6">
      <c r="B58" s="2" t="s">
        <v>125</v>
      </c>
      <c r="F58" s="73">
        <f>'2. Parameters'!F195</f>
        <v>31</v>
      </c>
    </row>
    <row r="59" spans="2:6">
      <c r="B59" s="2" t="s">
        <v>126</v>
      </c>
      <c r="F59" s="73">
        <f>'2. Parameters'!F196</f>
        <v>30</v>
      </c>
    </row>
    <row r="60" spans="2:6">
      <c r="B60" s="2" t="s">
        <v>127</v>
      </c>
      <c r="F60" s="73">
        <f>'2. Parameters'!F197</f>
        <v>31</v>
      </c>
    </row>
    <row r="61" spans="2:6">
      <c r="B61" s="2" t="s">
        <v>128</v>
      </c>
      <c r="F61" s="73">
        <f>'2. Parameters'!F198</f>
        <v>31</v>
      </c>
    </row>
    <row r="62" spans="2:6">
      <c r="B62" s="2" t="s">
        <v>129</v>
      </c>
      <c r="F62" s="73">
        <f>'2. Parameters'!F199</f>
        <v>30</v>
      </c>
    </row>
    <row r="63" spans="2:6">
      <c r="B63" s="2" t="s">
        <v>130</v>
      </c>
      <c r="F63" s="73">
        <f>'2. Parameters'!F200</f>
        <v>31</v>
      </c>
    </row>
    <row r="64" spans="2:6">
      <c r="B64" s="2" t="s">
        <v>131</v>
      </c>
      <c r="F64" s="73">
        <f>'2. Parameters'!F201</f>
        <v>30</v>
      </c>
    </row>
    <row r="65" spans="2:6">
      <c r="B65" s="2" t="s">
        <v>132</v>
      </c>
      <c r="F65" s="73">
        <f>'2. Parameters'!F202</f>
        <v>31</v>
      </c>
    </row>
    <row r="66" spans="2:6">
      <c r="F66" s="9"/>
    </row>
    <row r="67" spans="2:6">
      <c r="B67" s="1" t="s">
        <v>266</v>
      </c>
      <c r="F67" s="9"/>
    </row>
    <row r="68" spans="2:6">
      <c r="B68" s="2" t="s">
        <v>258</v>
      </c>
      <c r="F68" s="73">
        <f>'2. Parameters'!F205</f>
        <v>91</v>
      </c>
    </row>
    <row r="69" spans="2:6">
      <c r="B69" s="2" t="s">
        <v>259</v>
      </c>
      <c r="F69" s="73">
        <f>'2. Parameters'!F206</f>
        <v>91</v>
      </c>
    </row>
    <row r="70" spans="2:6">
      <c r="B70" s="2" t="s">
        <v>260</v>
      </c>
      <c r="F70" s="73">
        <f>'2. Parameters'!F207</f>
        <v>92</v>
      </c>
    </row>
    <row r="71" spans="2:6">
      <c r="B71" s="2" t="s">
        <v>261</v>
      </c>
      <c r="F71" s="73">
        <f>'2. Parameters'!F208</f>
        <v>92</v>
      </c>
    </row>
    <row r="72" spans="2:6">
      <c r="F72" s="9"/>
    </row>
    <row r="73" spans="2:6">
      <c r="B73" s="1" t="s">
        <v>267</v>
      </c>
      <c r="F73" s="9"/>
    </row>
    <row r="74" spans="2:6">
      <c r="B74" s="2" t="s">
        <v>268</v>
      </c>
      <c r="F74" s="73">
        <f>'2. Parameters'!F211</f>
        <v>24</v>
      </c>
    </row>
    <row r="75" spans="2:6">
      <c r="B75" s="2" t="s">
        <v>269</v>
      </c>
      <c r="F75" s="73">
        <f>'2. Parameters'!F212</f>
        <v>366</v>
      </c>
    </row>
    <row r="76" spans="2:6">
      <c r="B76" s="2" t="s">
        <v>270</v>
      </c>
      <c r="F76" s="73">
        <f>'2. Parameters'!F213</f>
        <v>8784</v>
      </c>
    </row>
    <row r="77" spans="2:6">
      <c r="B77" s="1"/>
      <c r="F77" s="9"/>
    </row>
    <row r="78" spans="2:6">
      <c r="B78" s="1" t="s">
        <v>248</v>
      </c>
    </row>
    <row r="79" spans="2:6">
      <c r="B79" s="2" t="s">
        <v>272</v>
      </c>
      <c r="D79" s="2" t="s">
        <v>153</v>
      </c>
      <c r="F79" s="145">
        <f>'2. Parameters'!F217</f>
        <v>1E-4</v>
      </c>
    </row>
    <row r="80" spans="2:6">
      <c r="B80" s="2" t="s">
        <v>250</v>
      </c>
      <c r="D80" s="2" t="s">
        <v>153</v>
      </c>
      <c r="F80" s="145">
        <f>'2. Parameters'!F143</f>
        <v>0.94</v>
      </c>
    </row>
    <row r="82" spans="2:22" s="8" customFormat="1">
      <c r="B82" s="8" t="s">
        <v>671</v>
      </c>
    </row>
    <row r="84" spans="2:22">
      <c r="B84" s="2" t="s">
        <v>616</v>
      </c>
      <c r="D84" s="2" t="s">
        <v>140</v>
      </c>
      <c r="F84" s="63">
        <f>'16. RPM'!H42</f>
        <v>1.6201322597180106</v>
      </c>
    </row>
    <row r="85" spans="2:22">
      <c r="B85" s="2" t="s">
        <v>617</v>
      </c>
      <c r="D85" s="2" t="s">
        <v>140</v>
      </c>
      <c r="F85" s="63">
        <f>'16. RPM'!H43</f>
        <v>2.2683067909038308</v>
      </c>
    </row>
    <row r="86" spans="2:22">
      <c r="B86" s="2" t="s">
        <v>618</v>
      </c>
      <c r="D86" s="2" t="s">
        <v>140</v>
      </c>
      <c r="F86" s="63">
        <f>'16. RPM'!H44</f>
        <v>0.64805290388720416</v>
      </c>
    </row>
    <row r="87" spans="2:22">
      <c r="B87" s="2" t="s">
        <v>619</v>
      </c>
      <c r="D87" s="2" t="s">
        <v>140</v>
      </c>
      <c r="F87" s="63">
        <f>'16. RPM'!H45</f>
        <v>0.90732271636153239</v>
      </c>
    </row>
    <row r="89" spans="2:22" s="64" customFormat="1">
      <c r="B89" s="64" t="s">
        <v>111</v>
      </c>
      <c r="H89" s="64" t="s">
        <v>112</v>
      </c>
      <c r="N89" s="64" t="s">
        <v>113</v>
      </c>
    </row>
    <row r="90" spans="2:22" s="72" customFormat="1">
      <c r="B90" s="72" t="s">
        <v>114</v>
      </c>
      <c r="H90" s="72" t="s">
        <v>115</v>
      </c>
      <c r="I90" s="72" t="s">
        <v>116</v>
      </c>
      <c r="J90" s="72" t="s">
        <v>117</v>
      </c>
      <c r="K90" s="72" t="s">
        <v>118</v>
      </c>
      <c r="L90" s="72" t="s">
        <v>119</v>
      </c>
      <c r="N90" s="72" t="s">
        <v>115</v>
      </c>
      <c r="O90" s="72" t="s">
        <v>116</v>
      </c>
      <c r="P90" s="72" t="s">
        <v>117</v>
      </c>
      <c r="Q90" s="72" t="s">
        <v>118</v>
      </c>
      <c r="R90" s="72" t="s">
        <v>119</v>
      </c>
    </row>
    <row r="91" spans="2:22" s="65" customFormat="1">
      <c r="H91" s="66" t="s">
        <v>120</v>
      </c>
      <c r="I91" s="66" t="s">
        <v>627</v>
      </c>
      <c r="J91" s="66" t="s">
        <v>628</v>
      </c>
      <c r="K91" s="66" t="s">
        <v>629</v>
      </c>
      <c r="L91" s="66" t="s">
        <v>630</v>
      </c>
      <c r="M91" s="66"/>
      <c r="N91" s="66" t="s">
        <v>120</v>
      </c>
      <c r="O91" s="66" t="s">
        <v>627</v>
      </c>
      <c r="P91" s="66" t="s">
        <v>628</v>
      </c>
      <c r="Q91" s="66" t="s">
        <v>629</v>
      </c>
      <c r="R91" s="66" t="s">
        <v>630</v>
      </c>
    </row>
    <row r="93" spans="2:22" ht="12.75" customHeight="1">
      <c r="B93" s="2" t="s">
        <v>121</v>
      </c>
      <c r="H93" s="240">
        <f>ROUND(F84,8)</f>
        <v>1.6201322600000001</v>
      </c>
      <c r="I93" s="247">
        <f>ROUND($F$14*$F$20*$F$68/$F$75*$F$84,8)</f>
        <v>0.78197388000000001</v>
      </c>
      <c r="J93" s="222">
        <f>ROUND($F$15*$F$26*$F$54/$F$75*$F$84,8)</f>
        <v>0.36741811000000002</v>
      </c>
      <c r="K93" s="222">
        <f>ROUND($F$16*$F$40/$F$75*$F$84,8)</f>
        <v>1.4540239999999999E-2</v>
      </c>
      <c r="L93" s="221">
        <f>ROUNDUP($F$17*$F40/$F$76*$F$84,8)</f>
        <v>6.0585000000000001E-4</v>
      </c>
      <c r="M93" s="223"/>
      <c r="N93" s="240">
        <f>ROUND(F86,8)</f>
        <v>0.64805290000000004</v>
      </c>
      <c r="O93" s="247">
        <f>ROUND($F$14*$F$20*$F$68/$F$75*$F$86,8)</f>
        <v>0.31278955000000003</v>
      </c>
      <c r="P93" s="222">
        <f>ROUND($F$15*$F$26*$F$54/$F$75*$F$86,8)</f>
        <v>0.14696724</v>
      </c>
      <c r="Q93" s="222">
        <f>ROUND($F$16*$F$40/$F$75*$F$86,8)</f>
        <v>5.8161000000000003E-3</v>
      </c>
      <c r="R93" s="221">
        <f>ROUNDUP($F$17*$F40/$F$76*$F$86,8)</f>
        <v>2.4233999999999999E-4</v>
      </c>
      <c r="T93" s="246" t="s">
        <v>672</v>
      </c>
      <c r="U93" s="246"/>
      <c r="V93" s="246"/>
    </row>
    <row r="94" spans="2:22">
      <c r="B94" s="2" t="s">
        <v>122</v>
      </c>
      <c r="H94" s="240"/>
      <c r="I94" s="247"/>
      <c r="J94" s="222">
        <f>ROUND($F$15*$F$27*$F$55/$F$75*$F$84,8)</f>
        <v>0.32099201999999999</v>
      </c>
      <c r="K94" s="222">
        <f>ROUND($F$16*$F$41/$F$75*$F$84,8)</f>
        <v>1.357967E-2</v>
      </c>
      <c r="L94" s="221">
        <f t="shared" ref="L94:L104" si="0">ROUNDUP($F$17*$F41/$F$76*$F$84,8)</f>
        <v>5.6582000000000008E-4</v>
      </c>
      <c r="M94" s="223"/>
      <c r="N94" s="240"/>
      <c r="O94" s="247"/>
      <c r="P94" s="222">
        <f>ROUND($F$15*$F$27*$F$55/$F$75*$F$86,8)</f>
        <v>0.12839681</v>
      </c>
      <c r="Q94" s="222">
        <f>ROUND($F$16*$F$41/$F$75*$F$86,8)</f>
        <v>5.4318700000000001E-3</v>
      </c>
      <c r="R94" s="221">
        <f t="shared" ref="R94:R104" si="1">ROUNDUP($F$17*$F41/$F$76*$F$86,8)</f>
        <v>2.2632999999999998E-4</v>
      </c>
      <c r="T94" s="246"/>
      <c r="U94" s="246"/>
      <c r="V94" s="246"/>
    </row>
    <row r="95" spans="2:22">
      <c r="B95" s="2" t="s">
        <v>123</v>
      </c>
      <c r="H95" s="240"/>
      <c r="I95" s="247"/>
      <c r="J95" s="222">
        <f>ROUND($F$15*$F$28*$F$56/$F$75*$F$84,8)</f>
        <v>0.24844463</v>
      </c>
      <c r="K95" s="222">
        <f>ROUND($F$16*$F$42/$F$75*$F$84,8)</f>
        <v>9.8303499999999999E-3</v>
      </c>
      <c r="L95" s="221">
        <f t="shared" si="0"/>
        <v>4.0959999999999998E-4</v>
      </c>
      <c r="M95" s="223"/>
      <c r="N95" s="240"/>
      <c r="O95" s="247"/>
      <c r="P95" s="222">
        <f>ROUND($F$15*$F$28*$F$56/$F$75*$F$86,8)</f>
        <v>9.9377850000000004E-2</v>
      </c>
      <c r="Q95" s="222">
        <f>ROUND($F$16*$F$42/$F$75*$F$86,8)</f>
        <v>3.9321399999999998E-3</v>
      </c>
      <c r="R95" s="221">
        <f t="shared" si="1"/>
        <v>1.6384E-4</v>
      </c>
      <c r="T95" s="246"/>
      <c r="U95" s="246"/>
      <c r="V95" s="246"/>
    </row>
    <row r="96" spans="2:22">
      <c r="B96" s="2" t="s">
        <v>124</v>
      </c>
      <c r="H96" s="240"/>
      <c r="I96" s="247">
        <f>ROUND($F$14*$F$21*$F$69/$F$75*$F$84,8)</f>
        <v>0.35850958999999999</v>
      </c>
      <c r="J96" s="222">
        <f>ROUND($F$15*$F$29*$F$57/$F$75*$F$84,8)</f>
        <v>0.17110987</v>
      </c>
      <c r="K96" s="222">
        <f>ROUND($F$16*$F$43/$F$75*$F$84,8)</f>
        <v>6.9951199999999996E-3</v>
      </c>
      <c r="L96" s="221">
        <f t="shared" si="0"/>
        <v>2.9147E-4</v>
      </c>
      <c r="M96" s="223"/>
      <c r="N96" s="240"/>
      <c r="O96" s="247">
        <f>ROUND($F$14*$F$21*$F$69/$F$75*$F$86,8)</f>
        <v>0.14340384</v>
      </c>
      <c r="P96" s="222">
        <f>ROUND($F$15*$F$29*$F$57/$F$75*$F$86,8)</f>
        <v>6.8443950000000003E-2</v>
      </c>
      <c r="Q96" s="222">
        <f>ROUND($F$16*$F$43/$F$75*$F$86,8)</f>
        <v>2.7980499999999998E-3</v>
      </c>
      <c r="R96" s="221">
        <f t="shared" si="1"/>
        <v>1.1658999999999999E-4</v>
      </c>
      <c r="T96" s="246"/>
      <c r="U96" s="246"/>
      <c r="V96" s="246"/>
    </row>
    <row r="97" spans="2:22">
      <c r="B97" s="2" t="s">
        <v>125</v>
      </c>
      <c r="H97" s="240"/>
      <c r="I97" s="247"/>
      <c r="J97" s="222">
        <f>ROUND($F$15*$F$30*$F$58/$F$75*$F$84,8)</f>
        <v>0.13914546</v>
      </c>
      <c r="K97" s="222">
        <f>ROUND($F$16*$F$44/$F$75*$F$84,8)</f>
        <v>5.5077900000000003E-3</v>
      </c>
      <c r="L97" s="221">
        <f t="shared" si="0"/>
        <v>2.2949999999999999E-4</v>
      </c>
      <c r="M97" s="223"/>
      <c r="N97" s="240"/>
      <c r="O97" s="247"/>
      <c r="P97" s="222">
        <f>ROUND($F$15*$F$30*$F$58/$F$75*$F$86,8)</f>
        <v>5.5658180000000002E-2</v>
      </c>
      <c r="Q97" s="222">
        <f>ROUND($F$16*$F$44/$F$75*$F$86,8)</f>
        <v>2.2031099999999999E-3</v>
      </c>
      <c r="R97" s="221">
        <f t="shared" si="1"/>
        <v>9.1799999999999995E-5</v>
      </c>
      <c r="T97" s="246"/>
      <c r="U97" s="246"/>
      <c r="V97" s="246"/>
    </row>
    <row r="98" spans="2:22">
      <c r="B98" s="2" t="s">
        <v>126</v>
      </c>
      <c r="H98" s="240"/>
      <c r="I98" s="247"/>
      <c r="J98" s="222">
        <f>ROUND($F$15*$F$31*$F$59/$F$75*$F$84,8)</f>
        <v>0.11951795</v>
      </c>
      <c r="K98" s="222">
        <f>ROUND($F$16*$F$45/$F$75*$F$84,8)</f>
        <v>4.8880599999999996E-3</v>
      </c>
      <c r="L98" s="221">
        <f t="shared" si="0"/>
        <v>2.0367000000000001E-4</v>
      </c>
      <c r="M98" s="223"/>
      <c r="N98" s="240"/>
      <c r="O98" s="247"/>
      <c r="P98" s="222">
        <f>ROUND($F$15*$F$31*$F$59/$F$75*$F$86,8)</f>
        <v>4.7807179999999998E-2</v>
      </c>
      <c r="Q98" s="222">
        <f>ROUND($F$16*$F$45/$F$75*$F$86,8)</f>
        <v>1.9552300000000001E-3</v>
      </c>
      <c r="R98" s="221">
        <f t="shared" si="1"/>
        <v>8.1469999999999991E-5</v>
      </c>
      <c r="T98" s="246"/>
      <c r="U98" s="246"/>
      <c r="V98" s="246"/>
    </row>
    <row r="99" spans="2:22">
      <c r="B99" s="2" t="s">
        <v>127</v>
      </c>
      <c r="H99" s="240"/>
      <c r="I99" s="247">
        <f>ROUND($F$14*$F$22*$F$70/$F$75*$F$84,8)</f>
        <v>0.28099998999999998</v>
      </c>
      <c r="J99" s="222">
        <f>ROUND($F$15*$F$32*$F$60/$F$75*$F$84,8)</f>
        <v>0.11423924000000001</v>
      </c>
      <c r="K99" s="222">
        <f>ROUND($F$16*$F$46/$F$75*$F$84,8)</f>
        <v>4.5162300000000004E-3</v>
      </c>
      <c r="L99" s="221">
        <f t="shared" si="0"/>
        <v>1.8818E-4</v>
      </c>
      <c r="M99" s="223"/>
      <c r="N99" s="240"/>
      <c r="O99" s="247">
        <f>ROUND($F$14*$F$22*$F$70/$F$75*$F$86,8)</f>
        <v>0.1124</v>
      </c>
      <c r="P99" s="222">
        <f>ROUND($F$15*$F$32*$F$60/$F$75*$F$86,8)</f>
        <v>4.5695699999999999E-2</v>
      </c>
      <c r="Q99" s="222">
        <f>ROUND($F$16*$F$46/$F$75*$F$86,8)</f>
        <v>1.80649E-3</v>
      </c>
      <c r="R99" s="221">
        <f t="shared" si="1"/>
        <v>7.5279999999999998E-5</v>
      </c>
      <c r="T99" s="246"/>
      <c r="U99" s="246"/>
      <c r="V99" s="246"/>
    </row>
    <row r="100" spans="2:22">
      <c r="B100" s="2" t="s">
        <v>128</v>
      </c>
      <c r="H100" s="240"/>
      <c r="I100" s="247"/>
      <c r="J100" s="222">
        <f>ROUND($F$15*$F$33*$F$61/$F$75*$F$84,8)</f>
        <v>0.10868166</v>
      </c>
      <c r="K100" s="222">
        <f>ROUND($F$16*$F$47/$F$75*$F$84,8)</f>
        <v>4.2993299999999996E-3</v>
      </c>
      <c r="L100" s="221">
        <f t="shared" si="0"/>
        <v>1.7914E-4</v>
      </c>
      <c r="M100" s="223"/>
      <c r="N100" s="240"/>
      <c r="O100" s="247"/>
      <c r="P100" s="222">
        <f>ROUND($F$15*$F$33*$F$61/$F$75*$F$86,8)</f>
        <v>4.3472660000000003E-2</v>
      </c>
      <c r="Q100" s="222">
        <f>ROUND($F$16*$F$47/$F$75*$F$86,8)</f>
        <v>1.71973E-3</v>
      </c>
      <c r="R100" s="221">
        <f t="shared" si="1"/>
        <v>7.1659999999999988E-5</v>
      </c>
      <c r="T100" s="246"/>
      <c r="U100" s="246"/>
      <c r="V100" s="246"/>
    </row>
    <row r="101" spans="2:22">
      <c r="B101" s="2" t="s">
        <v>129</v>
      </c>
      <c r="H101" s="240"/>
      <c r="I101" s="247"/>
      <c r="J101" s="222">
        <f>ROUND($F$15*$F$34*$F$62/$F$75*$F$84,8)</f>
        <v>0.11433884</v>
      </c>
      <c r="K101" s="222">
        <f>ROUND($F$16*$F$48/$F$75*$F$84,8)</f>
        <v>4.6789099999999997E-3</v>
      </c>
      <c r="L101" s="221">
        <f t="shared" si="0"/>
        <v>1.9495999999999999E-4</v>
      </c>
      <c r="M101" s="223"/>
      <c r="N101" s="240"/>
      <c r="O101" s="247"/>
      <c r="P101" s="222">
        <f>ROUND($F$15*$F$34*$F$62/$F$75*$F$86,8)</f>
        <v>4.5735539999999998E-2</v>
      </c>
      <c r="Q101" s="222">
        <f>ROUND($F$16*$F$48/$F$75*$F$86,8)</f>
        <v>1.87156E-3</v>
      </c>
      <c r="R101" s="221">
        <f t="shared" si="1"/>
        <v>7.798999999999999E-5</v>
      </c>
      <c r="T101" s="246"/>
      <c r="U101" s="246"/>
      <c r="V101" s="246"/>
    </row>
    <row r="102" spans="2:22">
      <c r="B102" s="2" t="s">
        <v>130</v>
      </c>
      <c r="H102" s="240"/>
      <c r="I102" s="247">
        <f>ROUND($F$14*$F$23*$F$71/$F$75*$F$84,8)</f>
        <v>0.60221555999999998</v>
      </c>
      <c r="J102" s="222">
        <f>ROUND($F$15*$F$35*$F$63/$F$75*$F$84,8)</f>
        <v>0.15334817000000001</v>
      </c>
      <c r="K102" s="222">
        <f>ROUND($F$16*$F$49/$F$75*$F$84,8)</f>
        <v>6.0732800000000003E-3</v>
      </c>
      <c r="L102" s="221">
        <f t="shared" si="0"/>
        <v>2.5305999999999999E-4</v>
      </c>
      <c r="M102" s="223"/>
      <c r="N102" s="240"/>
      <c r="O102" s="247">
        <f>ROUND($F$14*$F$23*$F$71/$F$75*$F$86,8)</f>
        <v>0.24088622000000001</v>
      </c>
      <c r="P102" s="222">
        <f>ROUND($F$15*$F$35*$F$63/$F$75*$F$86,8)</f>
        <v>6.1339270000000001E-2</v>
      </c>
      <c r="Q102" s="222">
        <f>ROUND($F$16*$F$49/$F$75*$F$86,8)</f>
        <v>2.4293100000000001E-3</v>
      </c>
      <c r="R102" s="221">
        <f t="shared" si="1"/>
        <v>1.0122999999999999E-4</v>
      </c>
      <c r="T102" s="246"/>
      <c r="U102" s="246"/>
      <c r="V102" s="246"/>
    </row>
    <row r="103" spans="2:22">
      <c r="B103" s="2" t="s">
        <v>131</v>
      </c>
      <c r="H103" s="240"/>
      <c r="I103" s="247"/>
      <c r="J103" s="222">
        <f>ROUND($F$15*$F$36*$F$64/$F$75*$F$84,8)</f>
        <v>0.24043028</v>
      </c>
      <c r="K103" s="222">
        <f>ROUND($F$16*$F$50/$F$75*$F$84,8)</f>
        <v>9.8303499999999999E-3</v>
      </c>
      <c r="L103" s="221">
        <f t="shared" si="0"/>
        <v>4.0959999999999998E-4</v>
      </c>
      <c r="M103" s="223"/>
      <c r="N103" s="240"/>
      <c r="O103" s="247"/>
      <c r="P103" s="222">
        <f>ROUND($F$15*$F$36*$F$64/$F$75*$F$86,8)</f>
        <v>9.6172110000000005E-2</v>
      </c>
      <c r="Q103" s="222">
        <f>ROUND($F$16*$F$50/$F$75*$F$86,8)</f>
        <v>3.9321399999999998E-3</v>
      </c>
      <c r="R103" s="221">
        <f t="shared" si="1"/>
        <v>1.6384E-4</v>
      </c>
      <c r="T103" s="246"/>
      <c r="U103" s="246"/>
      <c r="V103" s="246"/>
    </row>
    <row r="104" spans="2:22">
      <c r="B104" s="2" t="s">
        <v>132</v>
      </c>
      <c r="H104" s="240"/>
      <c r="I104" s="247"/>
      <c r="J104" s="222">
        <f>ROUND($F$15*$F$37*$F$65/$F$75*$F$84,8)</f>
        <v>0.32830917999999998</v>
      </c>
      <c r="K104" s="222">
        <f>ROUND($F$16*$F$51/$F$75*$F$84,8)</f>
        <v>1.2990939999999999E-2</v>
      </c>
      <c r="L104" s="221">
        <f t="shared" si="0"/>
        <v>5.4129000000000004E-4</v>
      </c>
      <c r="M104" s="223"/>
      <c r="N104" s="240"/>
      <c r="O104" s="247"/>
      <c r="P104" s="222">
        <f>ROUND($F$15*$F$37*$F$65/$F$75*$F$86,8)</f>
        <v>0.13132367</v>
      </c>
      <c r="Q104" s="222">
        <f>ROUND($F$16*$F$51/$F$75*$F$86,8)</f>
        <v>5.1963799999999996E-3</v>
      </c>
      <c r="R104" s="221">
        <f t="shared" si="1"/>
        <v>2.1651999999999999E-4</v>
      </c>
      <c r="T104" s="246"/>
      <c r="U104" s="246"/>
      <c r="V104" s="246"/>
    </row>
    <row r="107" spans="2:22" s="64" customFormat="1">
      <c r="B107" s="64" t="s">
        <v>133</v>
      </c>
      <c r="H107" s="64" t="s">
        <v>112</v>
      </c>
      <c r="N107" s="64" t="s">
        <v>113</v>
      </c>
    </row>
    <row r="108" spans="2:22" s="72" customFormat="1">
      <c r="B108" s="72" t="s">
        <v>624</v>
      </c>
      <c r="H108" s="72" t="s">
        <v>115</v>
      </c>
      <c r="I108" s="72" t="s">
        <v>116</v>
      </c>
      <c r="J108" s="72" t="s">
        <v>117</v>
      </c>
      <c r="K108" s="72" t="s">
        <v>118</v>
      </c>
      <c r="L108" s="72" t="s">
        <v>119</v>
      </c>
      <c r="N108" s="72" t="s">
        <v>115</v>
      </c>
      <c r="O108" s="72" t="s">
        <v>116</v>
      </c>
      <c r="P108" s="72" t="s">
        <v>117</v>
      </c>
      <c r="Q108" s="72" t="s">
        <v>118</v>
      </c>
      <c r="R108" s="72" t="s">
        <v>119</v>
      </c>
    </row>
    <row r="109" spans="2:22" s="65" customFormat="1">
      <c r="H109" s="66" t="s">
        <v>120</v>
      </c>
      <c r="I109" s="66" t="s">
        <v>627</v>
      </c>
      <c r="J109" s="66" t="s">
        <v>628</v>
      </c>
      <c r="K109" s="66" t="s">
        <v>629</v>
      </c>
      <c r="L109" s="66" t="s">
        <v>630</v>
      </c>
      <c r="M109" s="66"/>
      <c r="N109" s="66" t="s">
        <v>120</v>
      </c>
      <c r="O109" s="66" t="s">
        <v>627</v>
      </c>
      <c r="P109" s="66" t="s">
        <v>628</v>
      </c>
      <c r="Q109" s="66" t="s">
        <v>629</v>
      </c>
      <c r="R109" s="66" t="s">
        <v>630</v>
      </c>
    </row>
    <row r="111" spans="2:22" ht="12.75" customHeight="1">
      <c r="B111" s="2" t="s">
        <v>121</v>
      </c>
      <c r="H111" s="240">
        <f>ROUND(F85,8)</f>
        <v>2.26830679</v>
      </c>
      <c r="I111" s="247">
        <f>ROUND($F$14*$F$20*$F$68/$F$75*$F$85,8)</f>
        <v>1.0948221300000001</v>
      </c>
      <c r="J111" s="222">
        <f>ROUND($F$15*$F$26*$F$54/$F$75*$F$85,8)</f>
        <v>0.51441294000000004</v>
      </c>
      <c r="K111" s="222">
        <f>ROUND($F$16*$F$40/$F$75*$F$85,8)</f>
        <v>2.0357429999999999E-2</v>
      </c>
      <c r="L111" s="220">
        <f>ROUNDUP($F$17*$F40/$F$76*$F$85,8)</f>
        <v>8.4823000000000006E-4</v>
      </c>
      <c r="N111" s="240">
        <f>ROUND(F87,8)</f>
        <v>0.90732272000000003</v>
      </c>
      <c r="O111" s="247">
        <f>ROUND($F$14*$F$20*$F$68/$F$75*$F$87,8)</f>
        <v>0.43792884999999998</v>
      </c>
      <c r="P111" s="222">
        <f>ROUND($F$15*$F$26*$F$54/$F$75*$F$87,8)</f>
        <v>0.20576517</v>
      </c>
      <c r="Q111" s="222">
        <f>ROUND($F$16*$F$40/$F$75*$F$87,8)</f>
        <v>8.1429699999999994E-3</v>
      </c>
      <c r="R111" s="220">
        <f>ROUNDUP($F$17*$F40/$F$76*$F$87,8)</f>
        <v>3.3930000000000001E-4</v>
      </c>
      <c r="T111" s="246" t="s">
        <v>672</v>
      </c>
      <c r="U111" s="246"/>
      <c r="V111" s="246"/>
    </row>
    <row r="112" spans="2:22">
      <c r="B112" s="2" t="s">
        <v>122</v>
      </c>
      <c r="H112" s="240"/>
      <c r="I112" s="247"/>
      <c r="J112" s="222">
        <f>ROUND($F$15*$F$27*$F$55/$F$75*$F$85,8)</f>
        <v>0.44941292999999999</v>
      </c>
      <c r="K112" s="222">
        <f>ROUND($F$16*$F$41/$F$75*$F$85,8)</f>
        <v>1.9012560000000001E-2</v>
      </c>
      <c r="L112" s="220">
        <f t="shared" ref="L112:L122" si="2">ROUNDUP($F$17*$F41/$F$76*$F$85,8)</f>
        <v>7.9220000000000007E-4</v>
      </c>
      <c r="N112" s="240"/>
      <c r="O112" s="247"/>
      <c r="P112" s="222">
        <f>ROUND($F$15*$F$27*$F$55/$F$75*$F$87,8)</f>
        <v>0.17976517</v>
      </c>
      <c r="Q112" s="222">
        <f>ROUND($F$16*$F$41/$F$75*$F$87,8)</f>
        <v>7.6050299999999996E-3</v>
      </c>
      <c r="R112" s="220">
        <f t="shared" ref="R112:R122" si="3">ROUNDUP($F$17*$F41/$F$76*$F$87,8)</f>
        <v>3.1688000000000002E-4</v>
      </c>
      <c r="T112" s="246"/>
      <c r="U112" s="246"/>
      <c r="V112" s="246"/>
    </row>
    <row r="113" spans="2:22">
      <c r="B113" s="2" t="s">
        <v>123</v>
      </c>
      <c r="H113" s="240"/>
      <c r="I113" s="247"/>
      <c r="J113" s="222">
        <f>ROUND($F$15*$F$28*$F$56/$F$75*$F$85,8)</f>
        <v>0.34784113</v>
      </c>
      <c r="K113" s="222">
        <f>ROUND($F$16*$F$42/$F$75*$F$85,8)</f>
        <v>1.376323E-2</v>
      </c>
      <c r="L113" s="220">
        <f t="shared" si="2"/>
        <v>5.7347000000000008E-4</v>
      </c>
      <c r="N113" s="240"/>
      <c r="O113" s="247"/>
      <c r="P113" s="222">
        <f>ROUND($F$15*$F$28*$F$56/$F$75*$F$87,8)</f>
        <v>0.13913644999999999</v>
      </c>
      <c r="Q113" s="222">
        <f>ROUND($F$16*$F$42/$F$75*$F$87,8)</f>
        <v>5.5052900000000004E-3</v>
      </c>
      <c r="R113" s="220">
        <f t="shared" si="3"/>
        <v>2.2939E-4</v>
      </c>
      <c r="T113" s="246"/>
      <c r="U113" s="246"/>
      <c r="V113" s="246"/>
    </row>
    <row r="114" spans="2:22">
      <c r="B114" s="2" t="s">
        <v>124</v>
      </c>
      <c r="H114" s="240"/>
      <c r="I114" s="247">
        <f>ROUND($F$14*$F$21*$F$69/$F$75*$F$85,8)</f>
        <v>0.50194035000000004</v>
      </c>
      <c r="J114" s="222">
        <f>ROUND($F$15*$F$29*$F$57/$F$75*$F$85,8)</f>
        <v>0.23956665999999999</v>
      </c>
      <c r="K114" s="222">
        <f>ROUND($F$16*$F$43/$F$75*$F$85,8)</f>
        <v>9.7936900000000007E-3</v>
      </c>
      <c r="L114" s="220">
        <f t="shared" si="2"/>
        <v>4.0808000000000001E-4</v>
      </c>
      <c r="N114" s="240"/>
      <c r="O114" s="247">
        <f>ROUND($F$14*$F$21*$F$69/$F$75*$F$87,8)</f>
        <v>0.20077613999999999</v>
      </c>
      <c r="P114" s="222">
        <f>ROUND($F$15*$F$29*$F$57/$F$75*$F$87,8)</f>
        <v>9.5826670000000003E-2</v>
      </c>
      <c r="Q114" s="222">
        <f>ROUND($F$16*$F$43/$F$75*$F$87,8)</f>
        <v>3.9174800000000001E-3</v>
      </c>
      <c r="R114" s="220">
        <f t="shared" si="3"/>
        <v>1.6322999999999999E-4</v>
      </c>
      <c r="T114" s="246"/>
      <c r="U114" s="246"/>
      <c r="V114" s="246"/>
    </row>
    <row r="115" spans="2:22">
      <c r="B115" s="2" t="s">
        <v>125</v>
      </c>
      <c r="H115" s="240"/>
      <c r="I115" s="247"/>
      <c r="J115" s="222">
        <f>ROUND($F$15*$F$30*$F$58/$F$75*$F$85,8)</f>
        <v>0.19481409</v>
      </c>
      <c r="K115" s="222">
        <f>ROUND($F$16*$F$44/$F$75*$F$85,8)</f>
        <v>7.7113099999999999E-3</v>
      </c>
      <c r="L115" s="220">
        <f t="shared" si="2"/>
        <v>3.2131E-4</v>
      </c>
      <c r="N115" s="240"/>
      <c r="O115" s="247"/>
      <c r="P115" s="222">
        <f>ROUND($F$15*$F$30*$F$58/$F$75*$F$87,8)</f>
        <v>7.7925629999999996E-2</v>
      </c>
      <c r="Q115" s="222">
        <f>ROUND($F$16*$F$44/$F$75*$F$87,8)</f>
        <v>3.0845299999999998E-3</v>
      </c>
      <c r="R115" s="220">
        <f t="shared" si="3"/>
        <v>1.2852999999999999E-4</v>
      </c>
      <c r="T115" s="246"/>
      <c r="U115" s="246"/>
      <c r="V115" s="246"/>
    </row>
    <row r="116" spans="2:22">
      <c r="B116" s="2" t="s">
        <v>126</v>
      </c>
      <c r="H116" s="240"/>
      <c r="I116" s="247"/>
      <c r="J116" s="222">
        <f>ROUND($F$15*$F$31*$F$59/$F$75*$F$85,8)</f>
        <v>0.16733411000000001</v>
      </c>
      <c r="K116" s="222">
        <f>ROUND($F$16*$F$45/$F$75*$F$85,8)</f>
        <v>6.8436599999999997E-3</v>
      </c>
      <c r="L116" s="220">
        <f t="shared" si="2"/>
        <v>2.8516000000000001E-4</v>
      </c>
      <c r="N116" s="240"/>
      <c r="O116" s="247"/>
      <c r="P116" s="222">
        <f>ROUND($F$15*$F$31*$F$59/$F$75*$F$87,8)</f>
        <v>6.6933640000000003E-2</v>
      </c>
      <c r="Q116" s="222">
        <f>ROUND($F$16*$F$45/$F$75*$F$87,8)</f>
        <v>2.7374600000000002E-3</v>
      </c>
      <c r="R116" s="220">
        <f t="shared" si="3"/>
        <v>1.1407E-4</v>
      </c>
      <c r="T116" s="246"/>
      <c r="U116" s="246"/>
      <c r="V116" s="246"/>
    </row>
    <row r="117" spans="2:22">
      <c r="B117" s="2" t="s">
        <v>127</v>
      </c>
      <c r="H117" s="240"/>
      <c r="I117" s="247">
        <f>ROUND($F$14*$F$22*$F$70/$F$75*$F$85,8)</f>
        <v>0.39342107999999998</v>
      </c>
      <c r="J117" s="222">
        <f>ROUND($F$15*$F$32*$F$60/$F$75*$F$85,8)</f>
        <v>0.15994352000000001</v>
      </c>
      <c r="K117" s="222">
        <f>ROUND($F$16*$F$46/$F$75*$F$85,8)</f>
        <v>6.3230600000000001E-3</v>
      </c>
      <c r="L117" s="220">
        <f t="shared" si="2"/>
        <v>2.6346999999999997E-4</v>
      </c>
      <c r="N117" s="240"/>
      <c r="O117" s="247">
        <f>ROUND($F$14*$F$22*$F$70/$F$75*$F$87,8)</f>
        <v>0.15736843</v>
      </c>
      <c r="P117" s="222">
        <f>ROUND($F$15*$F$32*$F$60/$F$75*$F$87,8)</f>
        <v>6.3977409999999998E-2</v>
      </c>
      <c r="Q117" s="222">
        <f>ROUND($F$16*$F$46/$F$75*$F$87,8)</f>
        <v>2.52922E-3</v>
      </c>
      <c r="R117" s="220">
        <f t="shared" si="3"/>
        <v>1.0538999999999999E-4</v>
      </c>
      <c r="T117" s="246"/>
      <c r="U117" s="246"/>
      <c r="V117" s="246"/>
    </row>
    <row r="118" spans="2:22">
      <c r="B118" s="2" t="s">
        <v>128</v>
      </c>
      <c r="H118" s="240"/>
      <c r="I118" s="247"/>
      <c r="J118" s="222">
        <f>ROUND($F$15*$F$33*$F$61/$F$75*$F$85,8)</f>
        <v>0.15216247999999999</v>
      </c>
      <c r="K118" s="222">
        <f>ROUND($F$16*$F$47/$F$75*$F$85,8)</f>
        <v>6.0193800000000004E-3</v>
      </c>
      <c r="L118" s="220">
        <f t="shared" si="2"/>
        <v>2.5081000000000002E-4</v>
      </c>
      <c r="N118" s="240"/>
      <c r="O118" s="247"/>
      <c r="P118" s="222">
        <f>ROUND($F$15*$F$33*$F$61/$F$75*$F$87,8)</f>
        <v>6.0864990000000001E-2</v>
      </c>
      <c r="Q118" s="222">
        <f>ROUND($F$16*$F$47/$F$75*$F$87,8)</f>
        <v>2.4077500000000002E-3</v>
      </c>
      <c r="R118" s="220">
        <f t="shared" si="3"/>
        <v>1.0033E-4</v>
      </c>
      <c r="T118" s="246"/>
      <c r="U118" s="246"/>
      <c r="V118" s="246"/>
    </row>
    <row r="119" spans="2:22">
      <c r="B119" s="2" t="s">
        <v>129</v>
      </c>
      <c r="H119" s="240"/>
      <c r="I119" s="247"/>
      <c r="J119" s="222">
        <f>ROUND($F$15*$F$34*$F$62/$F$75*$F$85,8)</f>
        <v>0.16008296</v>
      </c>
      <c r="K119" s="222">
        <f>ROUND($F$16*$F$48/$F$75*$F$85,8)</f>
        <v>6.5508199999999997E-3</v>
      </c>
      <c r="L119" s="220">
        <f t="shared" si="2"/>
        <v>2.7295999999999999E-4</v>
      </c>
      <c r="N119" s="240"/>
      <c r="O119" s="247"/>
      <c r="P119" s="222">
        <f>ROUND($F$15*$F$34*$F$62/$F$75*$F$87,8)</f>
        <v>6.4033190000000004E-2</v>
      </c>
      <c r="Q119" s="222">
        <f>ROUND($F$16*$F$48/$F$75*$F$87,8)</f>
        <v>2.6203300000000001E-3</v>
      </c>
      <c r="R119" s="220">
        <f t="shared" si="3"/>
        <v>1.0918999999999999E-4</v>
      </c>
      <c r="T119" s="246"/>
      <c r="U119" s="246"/>
      <c r="V119" s="246"/>
    </row>
    <row r="120" spans="2:22">
      <c r="B120" s="2" t="s">
        <v>130</v>
      </c>
      <c r="H120" s="240"/>
      <c r="I120" s="247">
        <f>ROUND($F$14*$F$23*$F$71/$F$75*$F$85,8)</f>
        <v>0.84314699000000004</v>
      </c>
      <c r="J120" s="222">
        <f>ROUND($F$15*$F$35*$F$63/$F$75*$F$85,8)</f>
        <v>0.21469895999999999</v>
      </c>
      <c r="K120" s="222">
        <f>ROUND($F$16*$F$49/$F$75*$F$85,8)</f>
        <v>8.5030499999999998E-3</v>
      </c>
      <c r="L120" s="220">
        <f t="shared" si="2"/>
        <v>3.5429999999999999E-4</v>
      </c>
      <c r="N120" s="240"/>
      <c r="O120" s="247">
        <f>ROUND($F$14*$F$23*$F$71/$F$75*$F$87,8)</f>
        <v>0.33725878999999997</v>
      </c>
      <c r="P120" s="222">
        <f>ROUND($F$15*$F$35*$F$63/$F$75*$F$87,8)</f>
        <v>8.5879579999999997E-2</v>
      </c>
      <c r="Q120" s="222">
        <f>ROUND($F$16*$F$49/$F$75*$F$87,8)</f>
        <v>3.4012199999999999E-3</v>
      </c>
      <c r="R120" s="220">
        <f t="shared" si="3"/>
        <v>1.4171999999999999E-4</v>
      </c>
      <c r="T120" s="246"/>
      <c r="U120" s="246"/>
      <c r="V120" s="246"/>
    </row>
    <row r="121" spans="2:22">
      <c r="B121" s="2" t="s">
        <v>131</v>
      </c>
      <c r="H121" s="240"/>
      <c r="I121" s="247"/>
      <c r="J121" s="222">
        <f>ROUND($F$15*$F$36*$F$64/$F$75*$F$85,8)</f>
        <v>0.33662045000000002</v>
      </c>
      <c r="K121" s="222">
        <f>ROUND($F$16*$F$50/$F$75*$F$85,8)</f>
        <v>1.376323E-2</v>
      </c>
      <c r="L121" s="220">
        <f t="shared" si="2"/>
        <v>5.7347000000000008E-4</v>
      </c>
      <c r="N121" s="240"/>
      <c r="O121" s="247"/>
      <c r="P121" s="222">
        <f>ROUND($F$15*$F$36*$F$64/$F$75*$F$87,8)</f>
        <v>0.13464818000000001</v>
      </c>
      <c r="Q121" s="222">
        <f>ROUND($F$16*$F$50/$F$75*$F$87,8)</f>
        <v>5.5052900000000004E-3</v>
      </c>
      <c r="R121" s="220">
        <f t="shared" si="3"/>
        <v>2.2939E-4</v>
      </c>
      <c r="T121" s="246"/>
      <c r="U121" s="246"/>
      <c r="V121" s="246"/>
    </row>
    <row r="122" spans="2:22">
      <c r="B122" s="2" t="s">
        <v>132</v>
      </c>
      <c r="H122" s="240"/>
      <c r="I122" s="247"/>
      <c r="J122" s="222">
        <f>ROUND($F$15*$F$37*$F$65/$F$75*$F$85,8)</f>
        <v>0.4596575</v>
      </c>
      <c r="K122" s="222">
        <f>ROUND($F$16*$F$51/$F$75*$F$85,8)</f>
        <v>1.8188289999999999E-2</v>
      </c>
      <c r="L122" s="220">
        <f t="shared" si="2"/>
        <v>7.5785000000000002E-4</v>
      </c>
      <c r="N122" s="240"/>
      <c r="O122" s="247"/>
      <c r="P122" s="222">
        <f>ROUND($F$15*$F$37*$F$65/$F$75*$F$87,8)</f>
        <v>0.183863</v>
      </c>
      <c r="Q122" s="222">
        <f>ROUND($F$16*$F$51/$F$75*$F$87,8)</f>
        <v>7.2753200000000001E-3</v>
      </c>
      <c r="R122" s="220">
        <f t="shared" si="3"/>
        <v>3.0313999999999997E-4</v>
      </c>
      <c r="T122" s="246"/>
      <c r="U122" s="246"/>
      <c r="V122" s="246"/>
    </row>
    <row r="125" spans="2:22" s="64" customFormat="1">
      <c r="B125" s="64" t="s">
        <v>625</v>
      </c>
      <c r="H125" s="64" t="s">
        <v>112</v>
      </c>
      <c r="N125" s="64" t="s">
        <v>113</v>
      </c>
    </row>
    <row r="126" spans="2:22" s="72" customFormat="1">
      <c r="B126" s="72" t="s">
        <v>136</v>
      </c>
      <c r="H126" s="72" t="s">
        <v>115</v>
      </c>
      <c r="I126" s="72" t="s">
        <v>116</v>
      </c>
      <c r="J126" s="72" t="s">
        <v>117</v>
      </c>
      <c r="K126" s="72" t="s">
        <v>118</v>
      </c>
      <c r="L126" s="72" t="s">
        <v>119</v>
      </c>
      <c r="N126" s="72" t="s">
        <v>115</v>
      </c>
      <c r="O126" s="72" t="s">
        <v>116</v>
      </c>
      <c r="P126" s="72" t="s">
        <v>117</v>
      </c>
      <c r="Q126" s="72" t="s">
        <v>118</v>
      </c>
      <c r="R126" s="72" t="s">
        <v>119</v>
      </c>
    </row>
    <row r="127" spans="2:22" s="65" customFormat="1">
      <c r="H127" s="66" t="s">
        <v>120</v>
      </c>
      <c r="I127" s="66" t="s">
        <v>627</v>
      </c>
      <c r="J127" s="66" t="s">
        <v>628</v>
      </c>
      <c r="K127" s="66" t="s">
        <v>629</v>
      </c>
      <c r="L127" s="66" t="s">
        <v>630</v>
      </c>
      <c r="M127" s="66"/>
      <c r="N127" s="66" t="s">
        <v>120</v>
      </c>
      <c r="O127" s="66" t="s">
        <v>627</v>
      </c>
      <c r="P127" s="66" t="s">
        <v>628</v>
      </c>
      <c r="Q127" s="66" t="s">
        <v>629</v>
      </c>
      <c r="R127" s="66" t="s">
        <v>630</v>
      </c>
    </row>
    <row r="129" spans="2:20">
      <c r="B129" s="2" t="s">
        <v>121</v>
      </c>
      <c r="H129" s="82"/>
      <c r="I129" s="82"/>
      <c r="J129" s="82"/>
      <c r="K129" s="222">
        <f>ROUND((1-$F$79)*($F$16*$F40/$F$75*$F$84),8)</f>
        <v>1.4538789999999999E-2</v>
      </c>
      <c r="L129" s="82"/>
      <c r="N129" s="82"/>
      <c r="O129" s="82"/>
      <c r="P129" s="82"/>
      <c r="Q129" s="222">
        <f>ROUND((1-$F$79)*($F$16*$F40/$F$75*$F$86),8)</f>
        <v>5.8155200000000002E-3</v>
      </c>
      <c r="R129" s="82"/>
    </row>
    <row r="130" spans="2:20">
      <c r="B130" s="2" t="s">
        <v>122</v>
      </c>
      <c r="H130" s="82"/>
      <c r="I130" s="82"/>
      <c r="J130" s="82"/>
      <c r="K130" s="222">
        <f t="shared" ref="K130:K140" si="4">ROUND((1-$F$79)*($F$16*$F41/$F$75*$F$84),8)</f>
        <v>1.357832E-2</v>
      </c>
      <c r="L130" s="82"/>
      <c r="N130" s="82"/>
      <c r="O130" s="82"/>
      <c r="P130" s="82"/>
      <c r="Q130" s="222">
        <f t="shared" ref="Q130:Q140" si="5">ROUND((1-$F$79)*($F$16*$F41/$F$75*$F$86),8)</f>
        <v>5.4313299999999998E-3</v>
      </c>
      <c r="R130" s="82"/>
    </row>
    <row r="131" spans="2:20">
      <c r="B131" s="2" t="s">
        <v>123</v>
      </c>
      <c r="H131" s="82"/>
      <c r="I131" s="82"/>
      <c r="J131" s="82"/>
      <c r="K131" s="222">
        <f t="shared" si="4"/>
        <v>9.8293700000000005E-3</v>
      </c>
      <c r="L131" s="82"/>
      <c r="N131" s="82"/>
      <c r="O131" s="82"/>
      <c r="P131" s="82"/>
      <c r="Q131" s="222">
        <f t="shared" si="5"/>
        <v>3.9317500000000003E-3</v>
      </c>
      <c r="R131" s="82"/>
    </row>
    <row r="132" spans="2:20">
      <c r="B132" s="2" t="s">
        <v>124</v>
      </c>
      <c r="H132" s="82"/>
      <c r="I132" s="82"/>
      <c r="J132" s="82"/>
      <c r="K132" s="222">
        <f t="shared" si="4"/>
        <v>6.9944200000000003E-3</v>
      </c>
      <c r="L132" s="82"/>
      <c r="N132" s="82"/>
      <c r="O132" s="82"/>
      <c r="P132" s="82"/>
      <c r="Q132" s="222">
        <f t="shared" si="5"/>
        <v>2.7977700000000002E-3</v>
      </c>
      <c r="R132" s="82"/>
    </row>
    <row r="133" spans="2:20">
      <c r="B133" s="2" t="s">
        <v>125</v>
      </c>
      <c r="H133" s="82"/>
      <c r="I133" s="82"/>
      <c r="J133" s="82"/>
      <c r="K133" s="222">
        <f t="shared" si="4"/>
        <v>5.5072300000000001E-3</v>
      </c>
      <c r="L133" s="82"/>
      <c r="N133" s="82"/>
      <c r="O133" s="82"/>
      <c r="P133" s="82"/>
      <c r="Q133" s="222">
        <f t="shared" si="5"/>
        <v>2.2028899999999999E-3</v>
      </c>
      <c r="R133" s="82"/>
    </row>
    <row r="134" spans="2:20">
      <c r="B134" s="2" t="s">
        <v>126</v>
      </c>
      <c r="H134" s="82"/>
      <c r="I134" s="82"/>
      <c r="J134" s="82"/>
      <c r="K134" s="222">
        <f t="shared" si="4"/>
        <v>4.8875699999999999E-3</v>
      </c>
      <c r="L134" s="82"/>
      <c r="N134" s="82"/>
      <c r="O134" s="82"/>
      <c r="P134" s="82"/>
      <c r="Q134" s="222">
        <f t="shared" si="5"/>
        <v>1.95503E-3</v>
      </c>
      <c r="R134" s="82"/>
    </row>
    <row r="135" spans="2:20">
      <c r="B135" s="2" t="s">
        <v>127</v>
      </c>
      <c r="H135" s="82"/>
      <c r="I135" s="82"/>
      <c r="J135" s="82"/>
      <c r="K135" s="222">
        <f t="shared" si="4"/>
        <v>4.5157799999999996E-3</v>
      </c>
      <c r="L135" s="82"/>
      <c r="N135" s="82"/>
      <c r="O135" s="82"/>
      <c r="P135" s="82"/>
      <c r="Q135" s="222">
        <f t="shared" si="5"/>
        <v>1.80631E-3</v>
      </c>
      <c r="R135" s="82"/>
    </row>
    <row r="136" spans="2:20">
      <c r="B136" s="2" t="s">
        <v>128</v>
      </c>
      <c r="H136" s="82"/>
      <c r="I136" s="82"/>
      <c r="J136" s="82"/>
      <c r="K136" s="222">
        <f t="shared" si="4"/>
        <v>4.2988999999999996E-3</v>
      </c>
      <c r="L136" s="82"/>
      <c r="N136" s="82"/>
      <c r="O136" s="82"/>
      <c r="P136" s="82"/>
      <c r="Q136" s="222">
        <f t="shared" si="5"/>
        <v>1.71956E-3</v>
      </c>
      <c r="R136" s="82"/>
    </row>
    <row r="137" spans="2:20">
      <c r="B137" s="2" t="s">
        <v>129</v>
      </c>
      <c r="H137" s="82"/>
      <c r="I137" s="82"/>
      <c r="J137" s="82"/>
      <c r="K137" s="222">
        <f t="shared" si="4"/>
        <v>4.6784399999999999E-3</v>
      </c>
      <c r="L137" s="82"/>
      <c r="N137" s="82"/>
      <c r="O137" s="82"/>
      <c r="P137" s="82"/>
      <c r="Q137" s="222">
        <f t="shared" si="5"/>
        <v>1.87138E-3</v>
      </c>
      <c r="R137" s="82"/>
    </row>
    <row r="138" spans="2:20">
      <c r="B138" s="2" t="s">
        <v>130</v>
      </c>
      <c r="H138" s="82"/>
      <c r="I138" s="82"/>
      <c r="J138" s="82"/>
      <c r="K138" s="222">
        <f t="shared" si="4"/>
        <v>6.0726799999999996E-3</v>
      </c>
      <c r="L138" s="82"/>
      <c r="N138" s="82"/>
      <c r="O138" s="82"/>
      <c r="P138" s="82"/>
      <c r="Q138" s="222">
        <f t="shared" si="5"/>
        <v>2.4290700000000002E-3</v>
      </c>
      <c r="R138" s="82"/>
    </row>
    <row r="139" spans="2:20">
      <c r="B139" s="2" t="s">
        <v>131</v>
      </c>
      <c r="H139" s="82"/>
      <c r="I139" s="82"/>
      <c r="J139" s="82"/>
      <c r="K139" s="222">
        <f t="shared" si="4"/>
        <v>9.8293700000000005E-3</v>
      </c>
      <c r="L139" s="82"/>
      <c r="N139" s="82"/>
      <c r="O139" s="82"/>
      <c r="P139" s="82"/>
      <c r="Q139" s="222">
        <f t="shared" si="5"/>
        <v>3.9317500000000003E-3</v>
      </c>
      <c r="R139" s="82"/>
    </row>
    <row r="140" spans="2:20">
      <c r="B140" s="2" t="s">
        <v>132</v>
      </c>
      <c r="H140" s="82"/>
      <c r="I140" s="82"/>
      <c r="J140" s="82"/>
      <c r="K140" s="222">
        <f t="shared" si="4"/>
        <v>1.298964E-2</v>
      </c>
      <c r="L140" s="82"/>
      <c r="N140" s="82"/>
      <c r="O140" s="82"/>
      <c r="P140" s="82"/>
      <c r="Q140" s="222">
        <f t="shared" si="5"/>
        <v>5.1958600000000001E-3</v>
      </c>
      <c r="R140" s="82"/>
    </row>
    <row r="142" spans="2:20" s="64" customFormat="1">
      <c r="B142" s="64" t="s">
        <v>626</v>
      </c>
      <c r="H142" s="64" t="s">
        <v>112</v>
      </c>
      <c r="N142" s="64" t="s">
        <v>113</v>
      </c>
    </row>
    <row r="143" spans="2:20" s="72" customFormat="1">
      <c r="B143" s="72" t="s">
        <v>138</v>
      </c>
      <c r="H143" s="72" t="s">
        <v>115</v>
      </c>
      <c r="I143" s="72" t="s">
        <v>116</v>
      </c>
      <c r="J143" s="72" t="s">
        <v>117</v>
      </c>
      <c r="K143" s="72" t="s">
        <v>118</v>
      </c>
      <c r="L143" s="72" t="s">
        <v>119</v>
      </c>
      <c r="N143" s="72" t="s">
        <v>115</v>
      </c>
      <c r="O143" s="72" t="s">
        <v>116</v>
      </c>
      <c r="P143" s="72" t="s">
        <v>117</v>
      </c>
      <c r="Q143" s="72" t="s">
        <v>118</v>
      </c>
      <c r="R143" s="72" t="s">
        <v>119</v>
      </c>
    </row>
    <row r="144" spans="2:20" s="65" customFormat="1">
      <c r="H144" s="66" t="s">
        <v>120</v>
      </c>
      <c r="I144" s="66" t="s">
        <v>627</v>
      </c>
      <c r="J144" s="66" t="s">
        <v>628</v>
      </c>
      <c r="K144" s="66" t="s">
        <v>629</v>
      </c>
      <c r="L144" s="66" t="s">
        <v>630</v>
      </c>
      <c r="M144" s="66"/>
      <c r="N144" s="66" t="s">
        <v>120</v>
      </c>
      <c r="O144" s="66" t="s">
        <v>627</v>
      </c>
      <c r="P144" s="66" t="s">
        <v>628</v>
      </c>
      <c r="Q144" s="66" t="s">
        <v>629</v>
      </c>
      <c r="R144" s="66" t="s">
        <v>630</v>
      </c>
      <c r="S144" s="66"/>
      <c r="T144" s="66"/>
    </row>
    <row r="146" spans="2:18">
      <c r="B146" s="2" t="s">
        <v>121</v>
      </c>
      <c r="H146" s="82"/>
      <c r="I146" s="82"/>
      <c r="J146" s="82"/>
      <c r="K146" s="222">
        <f>ROUND((1-$F$79)*($F$16*$F40/$F$75*$F$85),8)</f>
        <v>2.0355399999999999E-2</v>
      </c>
      <c r="L146" s="82"/>
      <c r="N146" s="82"/>
      <c r="O146" s="82"/>
      <c r="P146" s="82"/>
      <c r="Q146" s="222">
        <f>ROUND((1-$F$79)*($F$16*$F40/$F$75*$F$87),8)</f>
        <v>8.1421600000000007E-3</v>
      </c>
      <c r="R146" s="82"/>
    </row>
    <row r="147" spans="2:18">
      <c r="B147" s="2" t="s">
        <v>122</v>
      </c>
      <c r="H147" s="82"/>
      <c r="I147" s="82"/>
      <c r="J147" s="82"/>
      <c r="K147" s="222">
        <f t="shared" ref="K147:K157" si="6">ROUND((1-$F$79)*($F$16*$F41/$F$75*$F$85),8)</f>
        <v>1.9010659999999999E-2</v>
      </c>
      <c r="L147" s="82"/>
      <c r="N147" s="82"/>
      <c r="O147" s="82"/>
      <c r="P147" s="82"/>
      <c r="Q147" s="222">
        <f t="shared" ref="Q147:Q157" si="7">ROUND((1-$F$79)*($F$16*$F41/$F$75*$F$87),8)</f>
        <v>7.6042599999999998E-3</v>
      </c>
      <c r="R147" s="82"/>
    </row>
    <row r="148" spans="2:18">
      <c r="B148" s="2" t="s">
        <v>123</v>
      </c>
      <c r="H148" s="82"/>
      <c r="I148" s="82"/>
      <c r="J148" s="82"/>
      <c r="K148" s="222">
        <f t="shared" si="6"/>
        <v>1.3761850000000001E-2</v>
      </c>
      <c r="L148" s="82"/>
      <c r="N148" s="82"/>
      <c r="O148" s="82"/>
      <c r="P148" s="82"/>
      <c r="Q148" s="222">
        <f t="shared" si="7"/>
        <v>5.5047400000000002E-3</v>
      </c>
      <c r="R148" s="82"/>
    </row>
    <row r="149" spans="2:18">
      <c r="B149" s="2" t="s">
        <v>124</v>
      </c>
      <c r="H149" s="82"/>
      <c r="I149" s="82"/>
      <c r="J149" s="82"/>
      <c r="K149" s="222">
        <f t="shared" si="6"/>
        <v>9.7927099999999996E-3</v>
      </c>
      <c r="L149" s="82"/>
      <c r="N149" s="82"/>
      <c r="O149" s="82"/>
      <c r="P149" s="82"/>
      <c r="Q149" s="222">
        <f t="shared" si="7"/>
        <v>3.9170899999999998E-3</v>
      </c>
      <c r="R149" s="82"/>
    </row>
    <row r="150" spans="2:18">
      <c r="B150" s="2" t="s">
        <v>125</v>
      </c>
      <c r="H150" s="82"/>
      <c r="I150" s="82"/>
      <c r="J150" s="82"/>
      <c r="K150" s="222">
        <f t="shared" si="6"/>
        <v>7.7105400000000001E-3</v>
      </c>
      <c r="L150" s="82"/>
      <c r="N150" s="82"/>
      <c r="O150" s="82"/>
      <c r="P150" s="82"/>
      <c r="Q150" s="222">
        <f t="shared" si="7"/>
        <v>3.0842199999999999E-3</v>
      </c>
      <c r="R150" s="82"/>
    </row>
    <row r="151" spans="2:18">
      <c r="B151" s="2" t="s">
        <v>126</v>
      </c>
      <c r="H151" s="82"/>
      <c r="I151" s="82"/>
      <c r="J151" s="82"/>
      <c r="K151" s="222">
        <f t="shared" si="6"/>
        <v>6.8429700000000003E-3</v>
      </c>
      <c r="L151" s="82"/>
      <c r="N151" s="82"/>
      <c r="O151" s="82"/>
      <c r="P151" s="82"/>
      <c r="Q151" s="222">
        <f t="shared" si="7"/>
        <v>2.73719E-3</v>
      </c>
      <c r="R151" s="82"/>
    </row>
    <row r="152" spans="2:18">
      <c r="B152" s="2" t="s">
        <v>127</v>
      </c>
      <c r="H152" s="82"/>
      <c r="I152" s="82"/>
      <c r="J152" s="82"/>
      <c r="K152" s="222">
        <f t="shared" si="6"/>
        <v>6.3224300000000004E-3</v>
      </c>
      <c r="L152" s="82"/>
      <c r="N152" s="82"/>
      <c r="O152" s="82"/>
      <c r="P152" s="82"/>
      <c r="Q152" s="222">
        <f t="shared" si="7"/>
        <v>2.5289700000000002E-3</v>
      </c>
      <c r="R152" s="82"/>
    </row>
    <row r="153" spans="2:18">
      <c r="B153" s="2" t="s">
        <v>128</v>
      </c>
      <c r="H153" s="82"/>
      <c r="I153" s="82"/>
      <c r="J153" s="82"/>
      <c r="K153" s="222">
        <f t="shared" si="6"/>
        <v>6.0187799999999996E-3</v>
      </c>
      <c r="L153" s="82"/>
      <c r="N153" s="82"/>
      <c r="O153" s="82"/>
      <c r="P153" s="82"/>
      <c r="Q153" s="222">
        <f t="shared" si="7"/>
        <v>2.4075099999999999E-3</v>
      </c>
      <c r="R153" s="82"/>
    </row>
    <row r="154" spans="2:18">
      <c r="B154" s="2" t="s">
        <v>129</v>
      </c>
      <c r="H154" s="82"/>
      <c r="I154" s="82"/>
      <c r="J154" s="82"/>
      <c r="K154" s="222">
        <f t="shared" si="6"/>
        <v>6.5501700000000001E-3</v>
      </c>
      <c r="L154" s="82"/>
      <c r="N154" s="82"/>
      <c r="O154" s="82"/>
      <c r="P154" s="82"/>
      <c r="Q154" s="222">
        <f t="shared" si="7"/>
        <v>2.62007E-3</v>
      </c>
      <c r="R154" s="82"/>
    </row>
    <row r="155" spans="2:18">
      <c r="B155" s="2" t="s">
        <v>130</v>
      </c>
      <c r="H155" s="82"/>
      <c r="I155" s="82"/>
      <c r="J155" s="82"/>
      <c r="K155" s="222">
        <f t="shared" si="6"/>
        <v>8.5021999999999997E-3</v>
      </c>
      <c r="L155" s="82"/>
      <c r="N155" s="82"/>
      <c r="O155" s="82"/>
      <c r="P155" s="82"/>
      <c r="Q155" s="222">
        <f t="shared" si="7"/>
        <v>3.4008799999999998E-3</v>
      </c>
      <c r="R155" s="82"/>
    </row>
    <row r="156" spans="2:18">
      <c r="B156" s="2" t="s">
        <v>131</v>
      </c>
      <c r="H156" s="82"/>
      <c r="I156" s="82"/>
      <c r="J156" s="82"/>
      <c r="K156" s="222">
        <f t="shared" si="6"/>
        <v>1.3761850000000001E-2</v>
      </c>
      <c r="L156" s="82"/>
      <c r="N156" s="82"/>
      <c r="O156" s="82"/>
      <c r="P156" s="82"/>
      <c r="Q156" s="222">
        <f t="shared" si="7"/>
        <v>5.5047400000000002E-3</v>
      </c>
      <c r="R156" s="82"/>
    </row>
    <row r="157" spans="2:18">
      <c r="B157" s="2" t="s">
        <v>132</v>
      </c>
      <c r="H157" s="82"/>
      <c r="I157" s="82"/>
      <c r="J157" s="82"/>
      <c r="K157" s="222">
        <f t="shared" si="6"/>
        <v>1.818647E-2</v>
      </c>
      <c r="L157" s="82"/>
      <c r="N157" s="82"/>
      <c r="O157" s="82"/>
      <c r="P157" s="82"/>
      <c r="Q157" s="222">
        <f t="shared" si="7"/>
        <v>7.27459E-3</v>
      </c>
      <c r="R157" s="82"/>
    </row>
    <row r="159" spans="2:18" s="64" customFormat="1">
      <c r="B159" s="64" t="s">
        <v>692</v>
      </c>
      <c r="H159" s="64" t="s">
        <v>139</v>
      </c>
      <c r="N159" s="64" t="s">
        <v>141</v>
      </c>
    </row>
    <row r="160" spans="2:18" s="72" customFormat="1">
      <c r="H160" s="72" t="s">
        <v>115</v>
      </c>
      <c r="I160" s="72" t="s">
        <v>116</v>
      </c>
      <c r="J160" s="72" t="s">
        <v>117</v>
      </c>
      <c r="K160" s="72" t="s">
        <v>118</v>
      </c>
      <c r="L160" s="72" t="s">
        <v>119</v>
      </c>
      <c r="N160" s="72" t="s">
        <v>115</v>
      </c>
      <c r="O160" s="72" t="s">
        <v>116</v>
      </c>
      <c r="P160" s="72" t="s">
        <v>117</v>
      </c>
      <c r="Q160" s="72" t="s">
        <v>118</v>
      </c>
      <c r="R160" s="72" t="s">
        <v>119</v>
      </c>
    </row>
    <row r="161" spans="2:18" s="65" customFormat="1">
      <c r="H161" s="66" t="s">
        <v>120</v>
      </c>
      <c r="I161" s="66" t="s">
        <v>627</v>
      </c>
      <c r="J161" s="66" t="s">
        <v>628</v>
      </c>
      <c r="K161" s="66" t="s">
        <v>629</v>
      </c>
      <c r="L161" s="66" t="s">
        <v>630</v>
      </c>
      <c r="M161" s="66"/>
      <c r="N161" s="66" t="s">
        <v>120</v>
      </c>
      <c r="O161" s="66" t="s">
        <v>627</v>
      </c>
      <c r="P161" s="66" t="s">
        <v>628</v>
      </c>
      <c r="Q161" s="66" t="s">
        <v>629</v>
      </c>
      <c r="R161" s="66" t="s">
        <v>630</v>
      </c>
    </row>
    <row r="163" spans="2:18">
      <c r="B163" s="2" t="s">
        <v>121</v>
      </c>
      <c r="H163" s="240">
        <f>ROUND((1-F80)*(F84+F85),8)</f>
        <v>0.23330634</v>
      </c>
      <c r="I163" s="247">
        <f>ROUND($F$14*$F$20*$F$68/$F$75*(1-$F$80)*($F$84+$F$85),8)</f>
        <v>0.11260776</v>
      </c>
      <c r="J163" s="222">
        <f>ROUND($F$15*$F26*$F54/$F$75*(1-$F$80)*($F$84+$F$85),8)</f>
        <v>5.2909860000000003E-2</v>
      </c>
      <c r="K163" s="82"/>
      <c r="L163" s="82"/>
      <c r="N163" s="240">
        <f>ROUND((1-F80)*(F84+F87),8)</f>
        <v>0.15164730000000001</v>
      </c>
      <c r="O163" s="247">
        <f>ROUND($F$14*$F$20*$F$68/$F$75*(1-$F$80)*($F$84+$F$87),8)</f>
        <v>7.3194159999999994E-2</v>
      </c>
      <c r="P163" s="222">
        <f>ROUND($F$15*$F26*$F54/$F$75*(1-$F$80)*($F$84+$F$87),8)</f>
        <v>3.4390999999999998E-2</v>
      </c>
      <c r="Q163" s="82"/>
      <c r="R163" s="82"/>
    </row>
    <row r="164" spans="2:18">
      <c r="B164" s="2" t="s">
        <v>122</v>
      </c>
      <c r="H164" s="240"/>
      <c r="I164" s="247"/>
      <c r="J164" s="222">
        <f t="shared" ref="J164:J174" si="8">ROUND($F$15*$F27*$F55/$F$75*(1-$F$80)*($F$84+$F$85),8)</f>
        <v>4.6224300000000003E-2</v>
      </c>
      <c r="K164" s="82"/>
      <c r="L164" s="82"/>
      <c r="N164" s="240"/>
      <c r="O164" s="247"/>
      <c r="P164" s="222">
        <f t="shared" ref="P164:P174" si="9">ROUND($F$15*$F27*$F55/$F$75*(1-$F$80)*($F$84+$F$87),8)</f>
        <v>3.0045430000000001E-2</v>
      </c>
      <c r="Q164" s="82"/>
      <c r="R164" s="82"/>
    </row>
    <row r="165" spans="2:18">
      <c r="B165" s="2" t="s">
        <v>123</v>
      </c>
      <c r="H165" s="240"/>
      <c r="I165" s="247"/>
      <c r="J165" s="222">
        <f t="shared" si="8"/>
        <v>3.5777150000000001E-2</v>
      </c>
      <c r="K165" s="82"/>
      <c r="L165" s="82"/>
      <c r="N165" s="240"/>
      <c r="O165" s="247"/>
      <c r="P165" s="222">
        <f t="shared" si="9"/>
        <v>2.3254859999999999E-2</v>
      </c>
      <c r="Q165" s="82"/>
      <c r="R165" s="82"/>
    </row>
    <row r="166" spans="2:18">
      <c r="B166" s="2" t="s">
        <v>124</v>
      </c>
      <c r="H166" s="240"/>
      <c r="I166" s="247">
        <f>ROUND($F$14*$F$21*$F$69/$F$75*(1-$F$80)*($F$84+$F$85),8)</f>
        <v>5.1626999999999999E-2</v>
      </c>
      <c r="J166" s="222">
        <f t="shared" si="8"/>
        <v>2.464059E-2</v>
      </c>
      <c r="K166" s="82"/>
      <c r="L166" s="82"/>
      <c r="N166" s="240"/>
      <c r="O166" s="247">
        <f>ROUND($F$14*$F$21*$F$69/$F$75*(1-$F$80)*($F$84+$F$87),8)</f>
        <v>3.3557139999999999E-2</v>
      </c>
      <c r="P166" s="222">
        <f t="shared" si="9"/>
        <v>1.601619E-2</v>
      </c>
      <c r="Q166" s="82"/>
      <c r="R166" s="82"/>
    </row>
    <row r="167" spans="2:18">
      <c r="B167" s="2" t="s">
        <v>125</v>
      </c>
      <c r="H167" s="240"/>
      <c r="I167" s="247"/>
      <c r="J167" s="222">
        <f t="shared" si="8"/>
        <v>2.0037570000000001E-2</v>
      </c>
      <c r="K167" s="82"/>
      <c r="L167" s="82"/>
      <c r="N167" s="240"/>
      <c r="O167" s="247"/>
      <c r="P167" s="222">
        <f t="shared" si="9"/>
        <v>1.3024269999999999E-2</v>
      </c>
      <c r="Q167" s="82"/>
      <c r="R167" s="82"/>
    </row>
    <row r="168" spans="2:18">
      <c r="B168" s="2" t="s">
        <v>126</v>
      </c>
      <c r="H168" s="240"/>
      <c r="I168" s="247"/>
      <c r="J168" s="222">
        <f t="shared" si="8"/>
        <v>1.721112E-2</v>
      </c>
      <c r="K168" s="82"/>
      <c r="L168" s="82"/>
      <c r="N168" s="240"/>
      <c r="O168" s="247"/>
      <c r="P168" s="222">
        <f t="shared" si="9"/>
        <v>1.11871E-2</v>
      </c>
      <c r="Q168" s="82"/>
      <c r="R168" s="82"/>
    </row>
    <row r="169" spans="2:18">
      <c r="B169" s="2" t="s">
        <v>127</v>
      </c>
      <c r="H169" s="240"/>
      <c r="I169" s="247">
        <f>ROUND($F$14*$F$22*$F$70/$F$75*(1-$F$80)*($F$84+$F$85),8)</f>
        <v>4.0465260000000003E-2</v>
      </c>
      <c r="J169" s="222">
        <f t="shared" si="8"/>
        <v>1.6450969999999999E-2</v>
      </c>
      <c r="K169" s="82"/>
      <c r="L169" s="82"/>
      <c r="N169" s="240"/>
      <c r="O169" s="247">
        <f>ROUND($F$14*$F$22*$F$70/$F$75*(1-$F$80)*($F$84+$F$87),8)</f>
        <v>2.630211E-2</v>
      </c>
      <c r="P169" s="222">
        <f t="shared" si="9"/>
        <v>1.0692999999999999E-2</v>
      </c>
      <c r="Q169" s="82"/>
      <c r="R169" s="82"/>
    </row>
    <row r="170" spans="2:18">
      <c r="B170" s="2" t="s">
        <v>128</v>
      </c>
      <c r="H170" s="240"/>
      <c r="I170" s="247"/>
      <c r="J170" s="222">
        <f t="shared" si="8"/>
        <v>1.5650649999999999E-2</v>
      </c>
      <c r="K170" s="82"/>
      <c r="L170" s="82"/>
      <c r="N170" s="240"/>
      <c r="O170" s="247"/>
      <c r="P170" s="222">
        <f t="shared" si="9"/>
        <v>1.0172799999999999E-2</v>
      </c>
      <c r="Q170" s="82"/>
      <c r="R170" s="82"/>
    </row>
    <row r="171" spans="2:18">
      <c r="B171" s="2" t="s">
        <v>129</v>
      </c>
      <c r="H171" s="240"/>
      <c r="I171" s="247"/>
      <c r="J171" s="222">
        <f t="shared" si="8"/>
        <v>1.646531E-2</v>
      </c>
      <c r="K171" s="82"/>
      <c r="L171" s="82"/>
      <c r="N171" s="240"/>
      <c r="O171" s="247"/>
      <c r="P171" s="222">
        <f t="shared" si="9"/>
        <v>1.070232E-2</v>
      </c>
      <c r="Q171" s="82"/>
      <c r="R171" s="82"/>
    </row>
    <row r="172" spans="2:18">
      <c r="B172" s="2" t="s">
        <v>130</v>
      </c>
      <c r="H172" s="240"/>
      <c r="I172" s="247">
        <f>ROUND($F$14*$F$23*$F$71/$F$75*(1-$F$80)*($F$84+$F$85),8)</f>
        <v>8.672175E-2</v>
      </c>
      <c r="J172" s="222">
        <f t="shared" si="8"/>
        <v>2.2082830000000001E-2</v>
      </c>
      <c r="K172" s="82"/>
      <c r="L172" s="82"/>
      <c r="N172" s="240"/>
      <c r="O172" s="247">
        <f>ROUND($F$14*$F$23*$F$71/$F$75*(1-$F$80)*($F$84+$F$87),8)</f>
        <v>5.6368460000000002E-2</v>
      </c>
      <c r="P172" s="222">
        <f t="shared" si="9"/>
        <v>1.4353670000000001E-2</v>
      </c>
      <c r="Q172" s="82"/>
      <c r="R172" s="82"/>
    </row>
    <row r="173" spans="2:18">
      <c r="B173" s="2" t="s">
        <v>131</v>
      </c>
      <c r="H173" s="240"/>
      <c r="I173" s="247"/>
      <c r="J173" s="222">
        <f t="shared" si="8"/>
        <v>3.4623040000000001E-2</v>
      </c>
      <c r="K173" s="82"/>
      <c r="L173" s="82"/>
      <c r="N173" s="240"/>
      <c r="O173" s="247"/>
      <c r="P173" s="222">
        <f t="shared" si="9"/>
        <v>2.2504710000000001E-2</v>
      </c>
      <c r="Q173" s="82"/>
      <c r="R173" s="82"/>
    </row>
    <row r="174" spans="2:18">
      <c r="B174" s="2" t="s">
        <v>132</v>
      </c>
      <c r="H174" s="240"/>
      <c r="I174" s="247"/>
      <c r="J174" s="222">
        <f t="shared" si="8"/>
        <v>4.7278000000000001E-2</v>
      </c>
      <c r="K174" s="82"/>
      <c r="L174" s="82"/>
      <c r="N174" s="240"/>
      <c r="O174" s="247"/>
      <c r="P174" s="222">
        <f t="shared" si="9"/>
        <v>3.073033E-2</v>
      </c>
      <c r="Q174" s="82"/>
      <c r="R174" s="82"/>
    </row>
    <row r="176" spans="2:18" s="64" customFormat="1">
      <c r="B176" s="64" t="s">
        <v>692</v>
      </c>
      <c r="H176" s="64" t="s">
        <v>142</v>
      </c>
      <c r="N176" s="64" t="s">
        <v>669</v>
      </c>
    </row>
    <row r="177" spans="2:18" s="72" customFormat="1">
      <c r="H177" s="72" t="s">
        <v>115</v>
      </c>
      <c r="I177" s="72" t="s">
        <v>116</v>
      </c>
      <c r="J177" s="72" t="s">
        <v>117</v>
      </c>
      <c r="K177" s="72" t="s">
        <v>118</v>
      </c>
      <c r="L177" s="72" t="s">
        <v>119</v>
      </c>
      <c r="N177" s="72" t="s">
        <v>115</v>
      </c>
      <c r="O177" s="72" t="s">
        <v>116</v>
      </c>
      <c r="P177" s="72" t="s">
        <v>117</v>
      </c>
      <c r="Q177" s="72" t="s">
        <v>118</v>
      </c>
      <c r="R177" s="72" t="s">
        <v>119</v>
      </c>
    </row>
    <row r="178" spans="2:18" s="65" customFormat="1">
      <c r="H178" s="66" t="s">
        <v>120</v>
      </c>
      <c r="I178" s="66" t="s">
        <v>627</v>
      </c>
      <c r="J178" s="66" t="s">
        <v>628</v>
      </c>
      <c r="K178" s="66" t="s">
        <v>629</v>
      </c>
      <c r="L178" s="66" t="s">
        <v>630</v>
      </c>
      <c r="M178" s="66"/>
      <c r="N178" s="66" t="s">
        <v>120</v>
      </c>
      <c r="O178" s="66" t="s">
        <v>627</v>
      </c>
      <c r="P178" s="66" t="s">
        <v>628</v>
      </c>
      <c r="Q178" s="66" t="s">
        <v>629</v>
      </c>
      <c r="R178" s="66" t="s">
        <v>630</v>
      </c>
    </row>
    <row r="180" spans="2:18">
      <c r="B180" s="2" t="s">
        <v>121</v>
      </c>
      <c r="H180" s="240">
        <f>ROUND((1-F80)*(F85+F86),8)</f>
        <v>0.17498158</v>
      </c>
      <c r="I180" s="247">
        <f>ROUND($F$14*$F$20*$F$68/$F$75*(1-$F$80)*($F$85+$F$86),8)</f>
        <v>8.4456699999999996E-2</v>
      </c>
      <c r="J180" s="222">
        <f>ROUND($F$15*$F26*$F54/$F$75*(1-$F$80)*($F$85+$F$86),8)</f>
        <v>3.9682809999999999E-2</v>
      </c>
      <c r="K180" s="82"/>
      <c r="L180" s="82"/>
      <c r="N180" s="248">
        <f>ROUND((1-F80)*(F86+F87),8)</f>
        <v>9.3322539999999995E-2</v>
      </c>
      <c r="O180" s="241">
        <f>ROUND($F$14*$F$20*$F$68/$F$75*(1-$F$80)*($F$86+$F$87),8)</f>
        <v>4.5043100000000003E-2</v>
      </c>
      <c r="P180" s="108">
        <f>ROUND($F$15*$F26*$F54/$F$75*(1-$F$80)*($F$86+$F$87),8)</f>
        <v>2.1163950000000001E-2</v>
      </c>
      <c r="Q180" s="82"/>
      <c r="R180" s="82"/>
    </row>
    <row r="181" spans="2:18">
      <c r="B181" s="2" t="s">
        <v>122</v>
      </c>
      <c r="H181" s="240"/>
      <c r="I181" s="247"/>
      <c r="J181" s="222">
        <f t="shared" ref="J181:J191" si="10">ROUND($F$15*$F27*$F55/$F$75*(1-$F$80)*($F$85+$F$86),8)</f>
        <v>3.4668579999999997E-2</v>
      </c>
      <c r="K181" s="82"/>
      <c r="L181" s="82"/>
      <c r="N181" s="248"/>
      <c r="O181" s="241"/>
      <c r="P181" s="108">
        <f t="shared" ref="P181:P191" si="11">ROUND($F$15*$F27*$F55/$F$75*(1-$F$80)*($F$86+$F$87),8)</f>
        <v>1.8489720000000001E-2</v>
      </c>
      <c r="Q181" s="82"/>
      <c r="R181" s="82"/>
    </row>
    <row r="182" spans="2:18">
      <c r="B182" s="2" t="s">
        <v>123</v>
      </c>
      <c r="H182" s="240"/>
      <c r="I182" s="247"/>
      <c r="J182" s="222">
        <f t="shared" si="10"/>
        <v>2.6833139999999998E-2</v>
      </c>
      <c r="K182" s="82"/>
      <c r="L182" s="82"/>
      <c r="N182" s="248"/>
      <c r="O182" s="241"/>
      <c r="P182" s="108">
        <f t="shared" si="11"/>
        <v>1.431086E-2</v>
      </c>
      <c r="Q182" s="82"/>
      <c r="R182" s="82"/>
    </row>
    <row r="183" spans="2:18">
      <c r="B183" s="2" t="s">
        <v>124</v>
      </c>
      <c r="H183" s="240"/>
      <c r="I183" s="247">
        <f>ROUND($F$14*$F$21*$F$69/$F$75*(1-$F$80)*($F$85+$F$86),8)</f>
        <v>3.8720650000000002E-2</v>
      </c>
      <c r="J183" s="222">
        <f t="shared" si="10"/>
        <v>1.848064E-2</v>
      </c>
      <c r="K183" s="82"/>
      <c r="L183" s="82"/>
      <c r="N183" s="248"/>
      <c r="O183" s="241">
        <f>ROUND($F$14*$F$21*$F$69/$F$75*(1-$F$80)*($F$86+$F$87),8)</f>
        <v>2.06508E-2</v>
      </c>
      <c r="P183" s="108">
        <f t="shared" si="11"/>
        <v>9.8562400000000005E-3</v>
      </c>
      <c r="Q183" s="82"/>
      <c r="R183" s="82"/>
    </row>
    <row r="184" spans="2:18">
      <c r="B184" s="2" t="s">
        <v>125</v>
      </c>
      <c r="H184" s="240"/>
      <c r="I184" s="247"/>
      <c r="J184" s="222">
        <f t="shared" si="10"/>
        <v>1.5028339999999999E-2</v>
      </c>
      <c r="K184" s="82"/>
      <c r="L184" s="82"/>
      <c r="N184" s="248"/>
      <c r="O184" s="241"/>
      <c r="P184" s="108">
        <f t="shared" si="11"/>
        <v>8.0150299999999994E-3</v>
      </c>
      <c r="Q184" s="82"/>
      <c r="R184" s="82"/>
    </row>
    <row r="185" spans="2:18">
      <c r="B185" s="2" t="s">
        <v>126</v>
      </c>
      <c r="H185" s="240"/>
      <c r="I185" s="247"/>
      <c r="J185" s="222">
        <f t="shared" si="10"/>
        <v>1.290848E-2</v>
      </c>
      <c r="K185" s="82"/>
      <c r="L185" s="82"/>
      <c r="N185" s="248"/>
      <c r="O185" s="241"/>
      <c r="P185" s="108">
        <f t="shared" si="11"/>
        <v>6.8844500000000003E-3</v>
      </c>
      <c r="Q185" s="82"/>
      <c r="R185" s="82"/>
    </row>
    <row r="186" spans="2:18">
      <c r="B186" s="2" t="s">
        <v>127</v>
      </c>
      <c r="H186" s="240"/>
      <c r="I186" s="247">
        <f>ROUND($F$14*$F$22*$F$70/$F$75*(1-$F$80)*($F$85+$F$86),8)</f>
        <v>3.0349259999999999E-2</v>
      </c>
      <c r="J186" s="222">
        <f t="shared" si="10"/>
        <v>1.233835E-2</v>
      </c>
      <c r="K186" s="82"/>
      <c r="L186" s="82"/>
      <c r="N186" s="248"/>
      <c r="O186" s="241">
        <f>ROUND($F$14*$F$22*$F$70/$F$75*(1-$F$80)*($F$86+$F$87),8)</f>
        <v>1.618611E-2</v>
      </c>
      <c r="P186" s="108">
        <f t="shared" si="11"/>
        <v>6.5803900000000002E-3</v>
      </c>
      <c r="Q186" s="82"/>
      <c r="R186" s="82"/>
    </row>
    <row r="187" spans="2:18">
      <c r="B187" s="2" t="s">
        <v>128</v>
      </c>
      <c r="H187" s="240"/>
      <c r="I187" s="247"/>
      <c r="J187" s="222">
        <f t="shared" si="10"/>
        <v>1.173811E-2</v>
      </c>
      <c r="K187" s="82"/>
      <c r="L187" s="82"/>
      <c r="N187" s="248"/>
      <c r="O187" s="241"/>
      <c r="P187" s="108">
        <f t="shared" si="11"/>
        <v>6.2602600000000001E-3</v>
      </c>
      <c r="Q187" s="82"/>
      <c r="R187" s="82"/>
    </row>
    <row r="188" spans="2:18">
      <c r="B188" s="2" t="s">
        <v>129</v>
      </c>
      <c r="H188" s="240"/>
      <c r="I188" s="247"/>
      <c r="J188" s="222">
        <f t="shared" si="10"/>
        <v>1.234911E-2</v>
      </c>
      <c r="K188" s="82"/>
      <c r="L188" s="82"/>
      <c r="N188" s="248"/>
      <c r="O188" s="241"/>
      <c r="P188" s="108">
        <f t="shared" si="11"/>
        <v>6.58612E-3</v>
      </c>
      <c r="Q188" s="82"/>
      <c r="R188" s="82"/>
    </row>
    <row r="189" spans="2:18">
      <c r="B189" s="2" t="s">
        <v>130</v>
      </c>
      <c r="H189" s="240"/>
      <c r="I189" s="247">
        <f>ROUND($F$14*$F$23*$F$71/$F$75*(1-$F$80)*($F$85+$F$86),8)</f>
        <v>6.5041989999999994E-2</v>
      </c>
      <c r="J189" s="222">
        <f t="shared" si="10"/>
        <v>1.656229E-2</v>
      </c>
      <c r="K189" s="82"/>
      <c r="L189" s="82"/>
      <c r="N189" s="248"/>
      <c r="O189" s="241">
        <f>ROUND($F$14*$F$23*$F$71/$F$75*(1-$F$80)*($F$86+$F$87),8)</f>
        <v>3.4688700000000003E-2</v>
      </c>
      <c r="P189" s="108">
        <f t="shared" si="11"/>
        <v>8.8331299999999998E-3</v>
      </c>
      <c r="Q189" s="82"/>
      <c r="R189" s="82"/>
    </row>
    <row r="190" spans="2:18">
      <c r="B190" s="2" t="s">
        <v>131</v>
      </c>
      <c r="H190" s="240"/>
      <c r="I190" s="247"/>
      <c r="J190" s="222">
        <f t="shared" si="10"/>
        <v>2.5967549999999999E-2</v>
      </c>
      <c r="K190" s="82"/>
      <c r="L190" s="82"/>
      <c r="N190" s="248"/>
      <c r="O190" s="241"/>
      <c r="P190" s="108">
        <f t="shared" si="11"/>
        <v>1.3849220000000001E-2</v>
      </c>
      <c r="Q190" s="82"/>
      <c r="R190" s="82"/>
    </row>
    <row r="191" spans="2:18">
      <c r="B191" s="2" t="s">
        <v>132</v>
      </c>
      <c r="H191" s="240"/>
      <c r="I191" s="247"/>
      <c r="J191" s="222">
        <f t="shared" si="10"/>
        <v>3.5458870000000003E-2</v>
      </c>
      <c r="K191" s="82"/>
      <c r="L191" s="82"/>
      <c r="N191" s="248"/>
      <c r="O191" s="241"/>
      <c r="P191" s="108">
        <f t="shared" si="11"/>
        <v>1.89112E-2</v>
      </c>
      <c r="Q191" s="82"/>
      <c r="R191" s="82"/>
    </row>
  </sheetData>
  <mergeCells count="43">
    <mergeCell ref="H180:H191"/>
    <mergeCell ref="I180:I182"/>
    <mergeCell ref="N180:N191"/>
    <mergeCell ref="O180:O182"/>
    <mergeCell ref="I183:I185"/>
    <mergeCell ref="O183:O185"/>
    <mergeCell ref="I186:I188"/>
    <mergeCell ref="O186:O188"/>
    <mergeCell ref="I189:I191"/>
    <mergeCell ref="O189:O191"/>
    <mergeCell ref="I102:I104"/>
    <mergeCell ref="O102:O104"/>
    <mergeCell ref="H163:H174"/>
    <mergeCell ref="I163:I165"/>
    <mergeCell ref="N163:N174"/>
    <mergeCell ref="O163:O165"/>
    <mergeCell ref="I166:I168"/>
    <mergeCell ref="O166:O168"/>
    <mergeCell ref="I169:I171"/>
    <mergeCell ref="O169:O171"/>
    <mergeCell ref="I172:I174"/>
    <mergeCell ref="O172:O174"/>
    <mergeCell ref="O93:O95"/>
    <mergeCell ref="I96:I98"/>
    <mergeCell ref="O96:O98"/>
    <mergeCell ref="I99:I101"/>
    <mergeCell ref="O99:O101"/>
    <mergeCell ref="T93:V104"/>
    <mergeCell ref="T111:V122"/>
    <mergeCell ref="B5:D5"/>
    <mergeCell ref="H111:H122"/>
    <mergeCell ref="I111:I113"/>
    <mergeCell ref="N111:N122"/>
    <mergeCell ref="O111:O113"/>
    <mergeCell ref="I114:I116"/>
    <mergeCell ref="O114:O116"/>
    <mergeCell ref="I117:I119"/>
    <mergeCell ref="O117:O119"/>
    <mergeCell ref="I120:I122"/>
    <mergeCell ref="O120:O122"/>
    <mergeCell ref="H93:H104"/>
    <mergeCell ref="I93:I95"/>
    <mergeCell ref="N93:N10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pageSetUpPr fitToPage="1"/>
  </sheetPr>
  <dimension ref="B2:F31"/>
  <sheetViews>
    <sheetView showGridLines="0" zoomScale="90" zoomScaleNormal="90" workbookViewId="0">
      <pane ySplit="3" topLeftCell="A4" activePane="bottomLeft" state="frozen"/>
      <selection activeCell="A4" sqref="A4"/>
      <selection pane="bottomLeft"/>
    </sheetView>
  </sheetViews>
  <sheetFormatPr defaultRowHeight="12.75"/>
  <cols>
    <col min="1" max="1" width="2.7109375" style="2" customWidth="1"/>
    <col min="2" max="2" width="7.5703125" style="2" customWidth="1"/>
    <col min="3" max="3" width="71.140625" style="2" bestFit="1" customWidth="1"/>
    <col min="4" max="5" width="36.28515625" style="2" customWidth="1"/>
    <col min="6" max="6" width="40.7109375" style="2" customWidth="1"/>
    <col min="7" max="7" width="4.5703125" style="2" customWidth="1"/>
    <col min="8" max="16384" width="9.140625" style="2"/>
  </cols>
  <sheetData>
    <row r="2" spans="2:6" s="11" customFormat="1" ht="18">
      <c r="B2" s="3" t="s">
        <v>71</v>
      </c>
    </row>
    <row r="4" spans="2:6" s="8" customFormat="1">
      <c r="B4" s="8" t="s">
        <v>72</v>
      </c>
    </row>
    <row r="6" spans="2:6">
      <c r="B6" s="27" t="s">
        <v>73</v>
      </c>
    </row>
    <row r="7" spans="2:6">
      <c r="B7" s="27" t="s">
        <v>74</v>
      </c>
    </row>
    <row r="9" spans="2:6">
      <c r="B9" s="18" t="s">
        <v>75</v>
      </c>
      <c r="C9" s="18" t="s">
        <v>76</v>
      </c>
      <c r="D9" s="18" t="s">
        <v>77</v>
      </c>
      <c r="E9" s="18" t="s">
        <v>78</v>
      </c>
      <c r="F9" s="18" t="s">
        <v>79</v>
      </c>
    </row>
    <row r="10" spans="2:6">
      <c r="B10" s="24"/>
      <c r="C10" s="24" t="s">
        <v>80</v>
      </c>
      <c r="D10" s="24" t="s">
        <v>81</v>
      </c>
      <c r="E10" s="24" t="s">
        <v>82</v>
      </c>
      <c r="F10" s="24" t="s">
        <v>83</v>
      </c>
    </row>
    <row r="11" spans="2:6">
      <c r="B11" s="25">
        <v>1</v>
      </c>
      <c r="C11" s="6" t="s">
        <v>641</v>
      </c>
      <c r="D11" s="160" t="s">
        <v>631</v>
      </c>
      <c r="E11" s="61" t="s">
        <v>638</v>
      </c>
      <c r="F11" s="40"/>
    </row>
    <row r="12" spans="2:6" ht="25.5">
      <c r="B12" s="25">
        <v>2</v>
      </c>
      <c r="C12" s="41" t="s">
        <v>645</v>
      </c>
      <c r="D12" s="113" t="s">
        <v>632</v>
      </c>
      <c r="E12" s="61" t="s">
        <v>638</v>
      </c>
      <c r="F12" s="111"/>
    </row>
    <row r="13" spans="2:6">
      <c r="B13" s="25">
        <v>3</v>
      </c>
      <c r="C13" s="41" t="s">
        <v>85</v>
      </c>
      <c r="D13" s="56" t="s">
        <v>86</v>
      </c>
      <c r="E13" s="61" t="s">
        <v>84</v>
      </c>
      <c r="F13" s="111"/>
    </row>
    <row r="14" spans="2:6" ht="25.5">
      <c r="B14" s="25">
        <v>4</v>
      </c>
      <c r="C14" s="41" t="s">
        <v>646</v>
      </c>
      <c r="D14" s="113" t="s">
        <v>647</v>
      </c>
      <c r="E14" s="61" t="s">
        <v>84</v>
      </c>
      <c r="F14" s="111"/>
    </row>
    <row r="15" spans="2:6" ht="25.5">
      <c r="B15" s="25">
        <v>5</v>
      </c>
      <c r="C15" s="42" t="s">
        <v>87</v>
      </c>
      <c r="D15" s="160" t="s">
        <v>88</v>
      </c>
      <c r="E15" s="61" t="s">
        <v>89</v>
      </c>
      <c r="F15" s="60"/>
    </row>
    <row r="16" spans="2:6" ht="25.5">
      <c r="B16" s="25">
        <v>6</v>
      </c>
      <c r="C16" s="118" t="s">
        <v>640</v>
      </c>
      <c r="D16" s="113" t="s">
        <v>633</v>
      </c>
      <c r="E16" s="61" t="s">
        <v>639</v>
      </c>
      <c r="F16" s="109" t="s">
        <v>90</v>
      </c>
    </row>
    <row r="17" spans="2:6" ht="25.5">
      <c r="B17" s="25">
        <v>7</v>
      </c>
      <c r="C17" s="43" t="s">
        <v>91</v>
      </c>
      <c r="D17" s="56" t="s">
        <v>92</v>
      </c>
      <c r="E17" s="44" t="s">
        <v>9</v>
      </c>
      <c r="F17" s="45"/>
    </row>
    <row r="18" spans="2:6" ht="25.5">
      <c r="B18" s="25">
        <v>8</v>
      </c>
      <c r="C18" s="6" t="s">
        <v>93</v>
      </c>
      <c r="D18" s="56" t="s">
        <v>94</v>
      </c>
      <c r="E18" s="6" t="s">
        <v>9</v>
      </c>
      <c r="F18" s="6"/>
    </row>
    <row r="19" spans="2:6" ht="63.75">
      <c r="B19" s="25">
        <v>9</v>
      </c>
      <c r="C19" s="6" t="s">
        <v>95</v>
      </c>
      <c r="D19" s="56" t="s">
        <v>96</v>
      </c>
      <c r="E19" s="6" t="s">
        <v>9</v>
      </c>
      <c r="F19" s="6"/>
    </row>
    <row r="20" spans="2:6" ht="25.5">
      <c r="B20" s="25">
        <v>10</v>
      </c>
      <c r="C20" s="165" t="s">
        <v>649</v>
      </c>
      <c r="D20" s="56" t="s">
        <v>651</v>
      </c>
      <c r="E20" s="61" t="s">
        <v>652</v>
      </c>
      <c r="F20" s="6"/>
    </row>
    <row r="21" spans="2:6" ht="25.5">
      <c r="B21" s="25">
        <v>11</v>
      </c>
      <c r="C21" s="213" t="s">
        <v>650</v>
      </c>
      <c r="D21" s="56" t="s">
        <v>97</v>
      </c>
      <c r="E21" s="61" t="s">
        <v>98</v>
      </c>
      <c r="F21" s="6"/>
    </row>
    <row r="22" spans="2:6">
      <c r="B22" s="25">
        <v>12</v>
      </c>
      <c r="C22" s="6" t="s">
        <v>648</v>
      </c>
      <c r="D22" s="56" t="s">
        <v>100</v>
      </c>
      <c r="E22" s="61" t="s">
        <v>101</v>
      </c>
      <c r="F22" s="6"/>
    </row>
    <row r="23" spans="2:6">
      <c r="B23" s="25">
        <v>13</v>
      </c>
      <c r="C23" s="6" t="s">
        <v>696</v>
      </c>
      <c r="D23" s="228" t="s">
        <v>7</v>
      </c>
      <c r="E23" s="229" t="s">
        <v>697</v>
      </c>
      <c r="F23" s="6"/>
    </row>
    <row r="24" spans="2:6">
      <c r="B24" s="25">
        <v>14</v>
      </c>
      <c r="C24" s="6" t="s">
        <v>102</v>
      </c>
      <c r="D24" s="6" t="s">
        <v>9</v>
      </c>
      <c r="E24" s="61" t="s">
        <v>103</v>
      </c>
      <c r="F24" s="6"/>
    </row>
    <row r="25" spans="2:6">
      <c r="B25" s="25">
        <v>15</v>
      </c>
      <c r="C25" s="6" t="s">
        <v>104</v>
      </c>
      <c r="D25" s="6" t="s">
        <v>9</v>
      </c>
      <c r="E25" s="6" t="s">
        <v>9</v>
      </c>
      <c r="F25" s="6"/>
    </row>
    <row r="26" spans="2:6">
      <c r="B26" s="164"/>
      <c r="C26" s="165"/>
      <c r="D26" s="166"/>
      <c r="E26" s="167"/>
      <c r="F26" s="165"/>
    </row>
    <row r="28" spans="2:6" s="8" customFormat="1">
      <c r="B28" s="8" t="s">
        <v>105</v>
      </c>
    </row>
    <row r="30" spans="2:6">
      <c r="B30" s="27" t="s">
        <v>106</v>
      </c>
    </row>
    <row r="31" spans="2:6">
      <c r="B31" s="27"/>
    </row>
  </sheetData>
  <hyperlinks>
    <hyperlink ref="D19" r:id="rId1"/>
    <hyperlink ref="D21" r:id="rId2"/>
    <hyperlink ref="D22" r:id="rId3"/>
    <hyperlink ref="D15" r:id="rId4"/>
    <hyperlink ref="D16" r:id="rId5" display="Gewijzigd Methodebesluit GTS 2017-2021"/>
    <hyperlink ref="D11" r:id="rId6"/>
    <hyperlink ref="D18" r:id="rId7"/>
    <hyperlink ref="D17" r:id="rId8"/>
    <hyperlink ref="D13" r:id="rId9"/>
    <hyperlink ref="D12" r:id="rId10"/>
    <hyperlink ref="D14" r:id="rId11"/>
    <hyperlink ref="D20" r:id="rId12"/>
  </hyperlinks>
  <pageMargins left="0.75" right="0.75" top="1" bottom="1" header="0.5" footer="0.5"/>
  <pageSetup paperSize="9" scale="45" orientation="portrait" r:id="rId1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B2:S111"/>
  <sheetViews>
    <sheetView showGridLines="0" zoomScale="90" zoomScaleNormal="90" workbookViewId="0">
      <pane xSplit="6" ySplit="9" topLeftCell="G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45.7109375" style="2" customWidth="1"/>
    <col min="3" max="5" width="2.7109375" style="2" customWidth="1"/>
    <col min="6" max="6" width="25.7109375" style="2" customWidth="1"/>
    <col min="7" max="7" width="2.7109375" style="2" customWidth="1"/>
    <col min="8" max="8" width="17.28515625" style="2" bestFit="1" customWidth="1"/>
    <col min="9" max="9" width="21.7109375" style="2" bestFit="1" customWidth="1"/>
    <col min="10" max="10" width="20" style="2" bestFit="1" customWidth="1"/>
    <col min="11" max="11" width="17" style="2" bestFit="1" customWidth="1"/>
    <col min="12" max="12" width="16.5703125" style="2" bestFit="1" customWidth="1"/>
    <col min="13" max="13" width="18.7109375" style="2" customWidth="1"/>
    <col min="14" max="14" width="17.28515625" style="2" bestFit="1" customWidth="1"/>
    <col min="15" max="15" width="21.7109375" style="2" bestFit="1" customWidth="1"/>
    <col min="16" max="16" width="20" style="2" bestFit="1" customWidth="1"/>
    <col min="17" max="17" width="17" style="2" bestFit="1" customWidth="1"/>
    <col min="18" max="18" width="16.5703125" style="2" bestFit="1" customWidth="1"/>
    <col min="19" max="20" width="15.7109375" style="2" customWidth="1"/>
    <col min="21" max="34" width="13.7109375" style="2" customWidth="1"/>
    <col min="35" max="16384" width="9.140625" style="2"/>
  </cols>
  <sheetData>
    <row r="2" spans="2:18" s="19" customFormat="1" ht="18">
      <c r="B2" s="19" t="s">
        <v>674</v>
      </c>
    </row>
    <row r="4" spans="2:18">
      <c r="B4" s="26" t="s">
        <v>107</v>
      </c>
      <c r="C4" s="1"/>
      <c r="D4" s="1"/>
      <c r="E4" s="1"/>
    </row>
    <row r="5" spans="2:18" ht="62.25" customHeight="1">
      <c r="B5" s="242" t="s">
        <v>700</v>
      </c>
      <c r="C5" s="243"/>
      <c r="D5" s="243"/>
      <c r="E5" s="243"/>
      <c r="F5" s="243"/>
      <c r="G5" s="117"/>
      <c r="H5" s="117"/>
      <c r="I5" s="117"/>
    </row>
    <row r="6" spans="2:18">
      <c r="B6" s="4"/>
      <c r="C6" s="23"/>
      <c r="D6" s="23"/>
      <c r="E6" s="23"/>
    </row>
    <row r="8" spans="2:18" s="107" customFormat="1">
      <c r="B8" s="107" t="s">
        <v>108</v>
      </c>
    </row>
    <row r="11" spans="2:18" s="64" customFormat="1">
      <c r="B11" s="64" t="s">
        <v>111</v>
      </c>
      <c r="H11" s="64" t="s">
        <v>112</v>
      </c>
      <c r="N11" s="64" t="s">
        <v>113</v>
      </c>
    </row>
    <row r="12" spans="2:18" s="72" customFormat="1">
      <c r="B12" s="72" t="s">
        <v>114</v>
      </c>
      <c r="H12" s="72" t="s">
        <v>115</v>
      </c>
      <c r="I12" s="72" t="s">
        <v>116</v>
      </c>
      <c r="J12" s="72" t="s">
        <v>117</v>
      </c>
      <c r="K12" s="72" t="s">
        <v>118</v>
      </c>
      <c r="L12" s="72" t="s">
        <v>119</v>
      </c>
      <c r="N12" s="72" t="s">
        <v>115</v>
      </c>
      <c r="O12" s="72" t="s">
        <v>116</v>
      </c>
      <c r="P12" s="72" t="s">
        <v>117</v>
      </c>
      <c r="Q12" s="72" t="s">
        <v>118</v>
      </c>
      <c r="R12" s="72" t="s">
        <v>119</v>
      </c>
    </row>
    <row r="13" spans="2:18" s="65" customFormat="1">
      <c r="H13" s="66" t="s">
        <v>120</v>
      </c>
      <c r="I13" s="66" t="s">
        <v>627</v>
      </c>
      <c r="J13" s="66" t="s">
        <v>628</v>
      </c>
      <c r="K13" s="66" t="s">
        <v>629</v>
      </c>
      <c r="L13" s="66" t="s">
        <v>630</v>
      </c>
      <c r="M13" s="66"/>
      <c r="N13" s="66" t="s">
        <v>120</v>
      </c>
      <c r="O13" s="66" t="s">
        <v>627</v>
      </c>
      <c r="P13" s="66" t="s">
        <v>628</v>
      </c>
      <c r="Q13" s="66" t="s">
        <v>629</v>
      </c>
      <c r="R13" s="66" t="s">
        <v>630</v>
      </c>
    </row>
    <row r="15" spans="2:18">
      <c r="B15" s="197" t="s">
        <v>121</v>
      </c>
      <c r="C15" s="197"/>
      <c r="D15" s="197"/>
      <c r="E15" s="197"/>
      <c r="F15" s="197"/>
      <c r="G15" s="197"/>
      <c r="H15" s="240">
        <f>'17. Entry- en exittarieven '!H93</f>
        <v>1.6201322600000001</v>
      </c>
      <c r="I15" s="241">
        <f>'17. Entry- en exittarieven '!I93</f>
        <v>0.78197388000000001</v>
      </c>
      <c r="J15" s="198">
        <f>'17. Entry- en exittarieven '!J93</f>
        <v>0.36741811000000002</v>
      </c>
      <c r="K15" s="198">
        <f>'17. Entry- en exittarieven '!K93</f>
        <v>1.4540239999999999E-2</v>
      </c>
      <c r="L15" s="199">
        <f>'17. Entry- en exittarieven '!L93</f>
        <v>6.0585000000000001E-4</v>
      </c>
      <c r="M15" s="197"/>
      <c r="N15" s="240">
        <f>'17. Entry- en exittarieven '!N93</f>
        <v>0.64805290000000004</v>
      </c>
      <c r="O15" s="241">
        <f>'17. Entry- en exittarieven '!O93</f>
        <v>0.31278955000000003</v>
      </c>
      <c r="P15" s="198">
        <f>'17. Entry- en exittarieven '!P93</f>
        <v>0.14696724</v>
      </c>
      <c r="Q15" s="198">
        <f>'17. Entry- en exittarieven '!Q93</f>
        <v>5.8161000000000003E-3</v>
      </c>
      <c r="R15" s="199">
        <f>'17. Entry- en exittarieven '!R93</f>
        <v>2.4233999999999999E-4</v>
      </c>
    </row>
    <row r="16" spans="2:18">
      <c r="B16" s="197" t="s">
        <v>122</v>
      </c>
      <c r="C16" s="197"/>
      <c r="D16" s="197"/>
      <c r="E16" s="197"/>
      <c r="F16" s="197"/>
      <c r="G16" s="197"/>
      <c r="H16" s="240"/>
      <c r="I16" s="241"/>
      <c r="J16" s="198">
        <f>'17. Entry- en exittarieven '!J94</f>
        <v>0.32099201999999999</v>
      </c>
      <c r="K16" s="198">
        <f>'17. Entry- en exittarieven '!K94</f>
        <v>1.357967E-2</v>
      </c>
      <c r="L16" s="199">
        <f>'17. Entry- en exittarieven '!L94</f>
        <v>5.6582000000000008E-4</v>
      </c>
      <c r="M16" s="197"/>
      <c r="N16" s="240"/>
      <c r="O16" s="241"/>
      <c r="P16" s="198">
        <f>'17. Entry- en exittarieven '!P94</f>
        <v>0.12839681</v>
      </c>
      <c r="Q16" s="198">
        <f>'17. Entry- en exittarieven '!Q94</f>
        <v>5.4318700000000001E-3</v>
      </c>
      <c r="R16" s="199">
        <f>'17. Entry- en exittarieven '!R94</f>
        <v>2.2632999999999998E-4</v>
      </c>
    </row>
    <row r="17" spans="2:19">
      <c r="B17" s="197" t="s">
        <v>123</v>
      </c>
      <c r="C17" s="197"/>
      <c r="D17" s="197"/>
      <c r="E17" s="197"/>
      <c r="F17" s="197"/>
      <c r="G17" s="197"/>
      <c r="H17" s="240"/>
      <c r="I17" s="241"/>
      <c r="J17" s="198">
        <f>'17. Entry- en exittarieven '!J95</f>
        <v>0.24844463</v>
      </c>
      <c r="K17" s="198">
        <f>'17. Entry- en exittarieven '!K95</f>
        <v>9.8303499999999999E-3</v>
      </c>
      <c r="L17" s="199">
        <f>'17. Entry- en exittarieven '!L95</f>
        <v>4.0959999999999998E-4</v>
      </c>
      <c r="M17" s="197"/>
      <c r="N17" s="240"/>
      <c r="O17" s="241"/>
      <c r="P17" s="198">
        <f>'17. Entry- en exittarieven '!P95</f>
        <v>9.9377850000000004E-2</v>
      </c>
      <c r="Q17" s="198">
        <f>'17. Entry- en exittarieven '!Q95</f>
        <v>3.9321399999999998E-3</v>
      </c>
      <c r="R17" s="199">
        <f>'17. Entry- en exittarieven '!R95</f>
        <v>1.6384E-4</v>
      </c>
    </row>
    <row r="18" spans="2:19">
      <c r="B18" s="197" t="s">
        <v>124</v>
      </c>
      <c r="C18" s="197"/>
      <c r="D18" s="197"/>
      <c r="E18" s="197"/>
      <c r="F18" s="197"/>
      <c r="G18" s="197"/>
      <c r="H18" s="240"/>
      <c r="I18" s="241">
        <f>'17. Entry- en exittarieven '!I96</f>
        <v>0.35850958999999999</v>
      </c>
      <c r="J18" s="198">
        <f>'17. Entry- en exittarieven '!J96</f>
        <v>0.17110987</v>
      </c>
      <c r="K18" s="198">
        <f>'17. Entry- en exittarieven '!K96</f>
        <v>6.9951199999999996E-3</v>
      </c>
      <c r="L18" s="199">
        <f>'17. Entry- en exittarieven '!L96</f>
        <v>2.9147E-4</v>
      </c>
      <c r="M18" s="197"/>
      <c r="N18" s="240"/>
      <c r="O18" s="241">
        <f>'17. Entry- en exittarieven '!O96</f>
        <v>0.14340384</v>
      </c>
      <c r="P18" s="198">
        <f>'17. Entry- en exittarieven '!P96</f>
        <v>6.8443950000000003E-2</v>
      </c>
      <c r="Q18" s="198">
        <f>'17. Entry- en exittarieven '!Q96</f>
        <v>2.7980499999999998E-3</v>
      </c>
      <c r="R18" s="199">
        <f>'17. Entry- en exittarieven '!R96</f>
        <v>1.1658999999999999E-4</v>
      </c>
    </row>
    <row r="19" spans="2:19">
      <c r="B19" s="197" t="s">
        <v>125</v>
      </c>
      <c r="C19" s="197"/>
      <c r="D19" s="197"/>
      <c r="E19" s="197"/>
      <c r="F19" s="197"/>
      <c r="G19" s="197"/>
      <c r="H19" s="240"/>
      <c r="I19" s="241"/>
      <c r="J19" s="198">
        <f>'17. Entry- en exittarieven '!J97</f>
        <v>0.13914546</v>
      </c>
      <c r="K19" s="198">
        <f>'17. Entry- en exittarieven '!K97</f>
        <v>5.5077900000000003E-3</v>
      </c>
      <c r="L19" s="199">
        <f>'17. Entry- en exittarieven '!L97</f>
        <v>2.2949999999999999E-4</v>
      </c>
      <c r="M19" s="197"/>
      <c r="N19" s="240"/>
      <c r="O19" s="241"/>
      <c r="P19" s="198">
        <f>'17. Entry- en exittarieven '!P97</f>
        <v>5.5658180000000002E-2</v>
      </c>
      <c r="Q19" s="198">
        <f>'17. Entry- en exittarieven '!Q97</f>
        <v>2.2031099999999999E-3</v>
      </c>
      <c r="R19" s="199">
        <f>'17. Entry- en exittarieven '!R97</f>
        <v>9.1799999999999995E-5</v>
      </c>
    </row>
    <row r="20" spans="2:19">
      <c r="B20" s="197" t="s">
        <v>126</v>
      </c>
      <c r="C20" s="197"/>
      <c r="D20" s="197"/>
      <c r="E20" s="197"/>
      <c r="F20" s="197"/>
      <c r="G20" s="197"/>
      <c r="H20" s="240"/>
      <c r="I20" s="241"/>
      <c r="J20" s="198">
        <f>'17. Entry- en exittarieven '!J98</f>
        <v>0.11951795</v>
      </c>
      <c r="K20" s="198">
        <f>'17. Entry- en exittarieven '!K98</f>
        <v>4.8880599999999996E-3</v>
      </c>
      <c r="L20" s="199">
        <f>'17. Entry- en exittarieven '!L98</f>
        <v>2.0367000000000001E-4</v>
      </c>
      <c r="M20" s="197"/>
      <c r="N20" s="240"/>
      <c r="O20" s="241"/>
      <c r="P20" s="198">
        <f>'17. Entry- en exittarieven '!P98</f>
        <v>4.7807179999999998E-2</v>
      </c>
      <c r="Q20" s="198">
        <f>'17. Entry- en exittarieven '!Q98</f>
        <v>1.9552300000000001E-3</v>
      </c>
      <c r="R20" s="199">
        <f>'17. Entry- en exittarieven '!R98</f>
        <v>8.1469999999999991E-5</v>
      </c>
    </row>
    <row r="21" spans="2:19">
      <c r="B21" s="197" t="s">
        <v>127</v>
      </c>
      <c r="C21" s="197"/>
      <c r="D21" s="197"/>
      <c r="E21" s="197"/>
      <c r="F21" s="197"/>
      <c r="G21" s="197"/>
      <c r="H21" s="240"/>
      <c r="I21" s="241">
        <f>'17. Entry- en exittarieven '!I99</f>
        <v>0.28099998999999998</v>
      </c>
      <c r="J21" s="198">
        <f>'17. Entry- en exittarieven '!J99</f>
        <v>0.11423924000000001</v>
      </c>
      <c r="K21" s="198">
        <f>'17. Entry- en exittarieven '!K99</f>
        <v>4.5162300000000004E-3</v>
      </c>
      <c r="L21" s="199">
        <f>'17. Entry- en exittarieven '!L99</f>
        <v>1.8818E-4</v>
      </c>
      <c r="M21" s="197"/>
      <c r="N21" s="240"/>
      <c r="O21" s="241">
        <f>'17. Entry- en exittarieven '!O99</f>
        <v>0.1124</v>
      </c>
      <c r="P21" s="198">
        <f>'17. Entry- en exittarieven '!P99</f>
        <v>4.5695699999999999E-2</v>
      </c>
      <c r="Q21" s="198">
        <f>'17. Entry- en exittarieven '!Q99</f>
        <v>1.80649E-3</v>
      </c>
      <c r="R21" s="199">
        <f>'17. Entry- en exittarieven '!R99</f>
        <v>7.5279999999999998E-5</v>
      </c>
    </row>
    <row r="22" spans="2:19">
      <c r="B22" s="197" t="s">
        <v>128</v>
      </c>
      <c r="C22" s="197"/>
      <c r="D22" s="197"/>
      <c r="E22" s="197"/>
      <c r="F22" s="197"/>
      <c r="G22" s="197"/>
      <c r="H22" s="240"/>
      <c r="I22" s="241"/>
      <c r="J22" s="198">
        <f>'17. Entry- en exittarieven '!J100</f>
        <v>0.10868166</v>
      </c>
      <c r="K22" s="198">
        <f>'17. Entry- en exittarieven '!K100</f>
        <v>4.2993299999999996E-3</v>
      </c>
      <c r="L22" s="199">
        <f>'17. Entry- en exittarieven '!L100</f>
        <v>1.7914E-4</v>
      </c>
      <c r="M22" s="197"/>
      <c r="N22" s="240"/>
      <c r="O22" s="241"/>
      <c r="P22" s="198">
        <f>'17. Entry- en exittarieven '!P100</f>
        <v>4.3472660000000003E-2</v>
      </c>
      <c r="Q22" s="198">
        <f>'17. Entry- en exittarieven '!Q100</f>
        <v>1.71973E-3</v>
      </c>
      <c r="R22" s="199">
        <f>'17. Entry- en exittarieven '!R100</f>
        <v>7.1659999999999988E-5</v>
      </c>
    </row>
    <row r="23" spans="2:19">
      <c r="B23" s="197" t="s">
        <v>129</v>
      </c>
      <c r="C23" s="197"/>
      <c r="D23" s="197"/>
      <c r="E23" s="197"/>
      <c r="F23" s="197"/>
      <c r="G23" s="197"/>
      <c r="H23" s="240"/>
      <c r="I23" s="241"/>
      <c r="J23" s="198">
        <f>'17. Entry- en exittarieven '!J101</f>
        <v>0.11433884</v>
      </c>
      <c r="K23" s="198">
        <f>'17. Entry- en exittarieven '!K101</f>
        <v>4.6789099999999997E-3</v>
      </c>
      <c r="L23" s="199">
        <f>'17. Entry- en exittarieven '!L101</f>
        <v>1.9495999999999999E-4</v>
      </c>
      <c r="M23" s="197"/>
      <c r="N23" s="240"/>
      <c r="O23" s="241"/>
      <c r="P23" s="198">
        <f>'17. Entry- en exittarieven '!P101</f>
        <v>4.5735539999999998E-2</v>
      </c>
      <c r="Q23" s="198">
        <f>'17. Entry- en exittarieven '!Q101</f>
        <v>1.87156E-3</v>
      </c>
      <c r="R23" s="199">
        <f>'17. Entry- en exittarieven '!R101</f>
        <v>7.798999999999999E-5</v>
      </c>
    </row>
    <row r="24" spans="2:19">
      <c r="B24" s="197" t="s">
        <v>130</v>
      </c>
      <c r="C24" s="197"/>
      <c r="D24" s="197"/>
      <c r="E24" s="197"/>
      <c r="F24" s="197"/>
      <c r="G24" s="197"/>
      <c r="H24" s="240"/>
      <c r="I24" s="241">
        <f>'17. Entry- en exittarieven '!I102</f>
        <v>0.60221555999999998</v>
      </c>
      <c r="J24" s="198">
        <f>'17. Entry- en exittarieven '!J102</f>
        <v>0.15334817000000001</v>
      </c>
      <c r="K24" s="198">
        <f>'17. Entry- en exittarieven '!K102</f>
        <v>6.0732800000000003E-3</v>
      </c>
      <c r="L24" s="199">
        <f>'17. Entry- en exittarieven '!L102</f>
        <v>2.5305999999999999E-4</v>
      </c>
      <c r="M24" s="197"/>
      <c r="N24" s="240"/>
      <c r="O24" s="241">
        <f>'17. Entry- en exittarieven '!O102</f>
        <v>0.24088622000000001</v>
      </c>
      <c r="P24" s="198">
        <f>'17. Entry- en exittarieven '!P102</f>
        <v>6.1339270000000001E-2</v>
      </c>
      <c r="Q24" s="198">
        <f>'17. Entry- en exittarieven '!Q102</f>
        <v>2.4293100000000001E-3</v>
      </c>
      <c r="R24" s="199">
        <f>'17. Entry- en exittarieven '!R102</f>
        <v>1.0122999999999999E-4</v>
      </c>
    </row>
    <row r="25" spans="2:19">
      <c r="B25" s="197" t="s">
        <v>131</v>
      </c>
      <c r="C25" s="197"/>
      <c r="D25" s="197"/>
      <c r="E25" s="197"/>
      <c r="F25" s="197"/>
      <c r="G25" s="197"/>
      <c r="H25" s="240"/>
      <c r="I25" s="241"/>
      <c r="J25" s="198">
        <f>'17. Entry- en exittarieven '!J103</f>
        <v>0.24043028</v>
      </c>
      <c r="K25" s="198">
        <f>'17. Entry- en exittarieven '!K103</f>
        <v>9.8303499999999999E-3</v>
      </c>
      <c r="L25" s="199">
        <f>'17. Entry- en exittarieven '!L103</f>
        <v>4.0959999999999998E-4</v>
      </c>
      <c r="M25" s="197"/>
      <c r="N25" s="240"/>
      <c r="O25" s="241"/>
      <c r="P25" s="198">
        <f>'17. Entry- en exittarieven '!P103</f>
        <v>9.6172110000000005E-2</v>
      </c>
      <c r="Q25" s="198">
        <f>'17. Entry- en exittarieven '!Q103</f>
        <v>3.9321399999999998E-3</v>
      </c>
      <c r="R25" s="199">
        <f>'17. Entry- en exittarieven '!R103</f>
        <v>1.6384E-4</v>
      </c>
    </row>
    <row r="26" spans="2:19">
      <c r="B26" s="197" t="s">
        <v>132</v>
      </c>
      <c r="C26" s="197"/>
      <c r="D26" s="197"/>
      <c r="E26" s="197"/>
      <c r="F26" s="197"/>
      <c r="G26" s="197"/>
      <c r="H26" s="240"/>
      <c r="I26" s="241"/>
      <c r="J26" s="198">
        <f>'17. Entry- en exittarieven '!J104</f>
        <v>0.32830917999999998</v>
      </c>
      <c r="K26" s="198">
        <f>'17. Entry- en exittarieven '!K104</f>
        <v>1.2990939999999999E-2</v>
      </c>
      <c r="L26" s="199">
        <f>'17. Entry- en exittarieven '!L104</f>
        <v>5.4129000000000004E-4</v>
      </c>
      <c r="M26" s="197"/>
      <c r="N26" s="240"/>
      <c r="O26" s="241"/>
      <c r="P26" s="198">
        <f>'17. Entry- en exittarieven '!P104</f>
        <v>0.13132367</v>
      </c>
      <c r="Q26" s="198">
        <f>'17. Entry- en exittarieven '!Q104</f>
        <v>5.1963799999999996E-3</v>
      </c>
      <c r="R26" s="199">
        <f>'17. Entry- en exittarieven '!R104</f>
        <v>2.1651999999999999E-4</v>
      </c>
    </row>
    <row r="27" spans="2:19">
      <c r="B27" s="197"/>
      <c r="C27" s="197"/>
      <c r="D27" s="197"/>
      <c r="E27" s="197"/>
      <c r="F27" s="197"/>
      <c r="G27" s="197"/>
      <c r="H27" s="197"/>
      <c r="I27" s="197"/>
      <c r="J27" s="197"/>
      <c r="K27" s="197"/>
      <c r="L27" s="197"/>
      <c r="M27" s="197"/>
      <c r="N27" s="197"/>
      <c r="O27" s="197"/>
      <c r="P27" s="197"/>
      <c r="Q27" s="197"/>
      <c r="R27" s="197"/>
    </row>
    <row r="28" spans="2:19" s="64" customFormat="1">
      <c r="B28" s="200" t="s">
        <v>133</v>
      </c>
      <c r="C28" s="200"/>
      <c r="D28" s="200"/>
      <c r="E28" s="200"/>
      <c r="F28" s="200"/>
      <c r="G28" s="200"/>
      <c r="H28" s="200" t="s">
        <v>112</v>
      </c>
      <c r="I28" s="200"/>
      <c r="J28" s="200"/>
      <c r="K28" s="200"/>
      <c r="L28" s="200"/>
      <c r="M28" s="200"/>
      <c r="N28" s="200" t="s">
        <v>113</v>
      </c>
      <c r="O28" s="200"/>
      <c r="P28" s="200"/>
      <c r="Q28" s="200"/>
      <c r="R28" s="200"/>
    </row>
    <row r="29" spans="2:19" s="72" customFormat="1">
      <c r="B29" s="201" t="s">
        <v>134</v>
      </c>
      <c r="C29" s="201"/>
      <c r="D29" s="201"/>
      <c r="E29" s="201"/>
      <c r="F29" s="201"/>
      <c r="G29" s="201"/>
      <c r="H29" s="201" t="s">
        <v>115</v>
      </c>
      <c r="I29" s="201" t="s">
        <v>116</v>
      </c>
      <c r="J29" s="201" t="s">
        <v>117</v>
      </c>
      <c r="K29" s="201" t="s">
        <v>118</v>
      </c>
      <c r="L29" s="201" t="s">
        <v>119</v>
      </c>
      <c r="M29" s="201"/>
      <c r="N29" s="201" t="s">
        <v>115</v>
      </c>
      <c r="O29" s="201" t="s">
        <v>116</v>
      </c>
      <c r="P29" s="201" t="s">
        <v>117</v>
      </c>
      <c r="Q29" s="201" t="s">
        <v>118</v>
      </c>
      <c r="R29" s="201" t="s">
        <v>119</v>
      </c>
    </row>
    <row r="30" spans="2:19" s="65" customFormat="1">
      <c r="B30" s="202"/>
      <c r="C30" s="202"/>
      <c r="D30" s="202"/>
      <c r="E30" s="202"/>
      <c r="F30" s="202"/>
      <c r="G30" s="202"/>
      <c r="H30" s="203" t="s">
        <v>120</v>
      </c>
      <c r="I30" s="203" t="s">
        <v>627</v>
      </c>
      <c r="J30" s="203" t="s">
        <v>628</v>
      </c>
      <c r="K30" s="203" t="s">
        <v>629</v>
      </c>
      <c r="L30" s="203" t="s">
        <v>630</v>
      </c>
      <c r="M30" s="203"/>
      <c r="N30" s="203" t="s">
        <v>120</v>
      </c>
      <c r="O30" s="203" t="s">
        <v>627</v>
      </c>
      <c r="P30" s="203" t="s">
        <v>628</v>
      </c>
      <c r="Q30" s="203" t="s">
        <v>629</v>
      </c>
      <c r="R30" s="203" t="s">
        <v>630</v>
      </c>
      <c r="S30" s="66"/>
    </row>
    <row r="31" spans="2:19">
      <c r="B31" s="197"/>
      <c r="C31" s="197"/>
      <c r="D31" s="197"/>
      <c r="E31" s="197"/>
      <c r="F31" s="197"/>
      <c r="G31" s="197"/>
      <c r="H31" s="197"/>
      <c r="I31" s="197"/>
      <c r="J31" s="197"/>
      <c r="K31" s="197"/>
      <c r="L31" s="197"/>
      <c r="M31" s="197"/>
      <c r="N31" s="197"/>
      <c r="O31" s="197"/>
      <c r="P31" s="197"/>
      <c r="Q31" s="197"/>
      <c r="R31" s="197"/>
    </row>
    <row r="32" spans="2:19">
      <c r="B32" s="197" t="s">
        <v>121</v>
      </c>
      <c r="C32" s="197"/>
      <c r="D32" s="197"/>
      <c r="E32" s="197"/>
      <c r="F32" s="197"/>
      <c r="G32" s="197"/>
      <c r="H32" s="240">
        <f>'17. Entry- en exittarieven '!H111</f>
        <v>2.26830679</v>
      </c>
      <c r="I32" s="241">
        <f>'17. Entry- en exittarieven '!I111</f>
        <v>1.0948221300000001</v>
      </c>
      <c r="J32" s="198">
        <f>'17. Entry- en exittarieven '!J111</f>
        <v>0.51441294000000004</v>
      </c>
      <c r="K32" s="198">
        <f>'17. Entry- en exittarieven '!K111</f>
        <v>2.0357429999999999E-2</v>
      </c>
      <c r="L32" s="199">
        <f>'17. Entry- en exittarieven '!L111</f>
        <v>8.4823000000000006E-4</v>
      </c>
      <c r="M32" s="197"/>
      <c r="N32" s="240">
        <f>'17. Entry- en exittarieven '!N111</f>
        <v>0.90732272000000003</v>
      </c>
      <c r="O32" s="241">
        <f>'17. Entry- en exittarieven '!O111</f>
        <v>0.43792884999999998</v>
      </c>
      <c r="P32" s="198">
        <f>'17. Entry- en exittarieven '!P111</f>
        <v>0.20576517</v>
      </c>
      <c r="Q32" s="198">
        <f>'17. Entry- en exittarieven '!Q111</f>
        <v>8.1429699999999994E-3</v>
      </c>
      <c r="R32" s="199">
        <f>'17. Entry- en exittarieven '!R111</f>
        <v>3.3930000000000001E-4</v>
      </c>
    </row>
    <row r="33" spans="2:19">
      <c r="B33" s="197" t="s">
        <v>122</v>
      </c>
      <c r="C33" s="197"/>
      <c r="D33" s="197"/>
      <c r="E33" s="197"/>
      <c r="F33" s="197"/>
      <c r="G33" s="197"/>
      <c r="H33" s="240"/>
      <c r="I33" s="241"/>
      <c r="J33" s="198">
        <f>'17. Entry- en exittarieven '!J112</f>
        <v>0.44941292999999999</v>
      </c>
      <c r="K33" s="198">
        <f>'17. Entry- en exittarieven '!K112</f>
        <v>1.9012560000000001E-2</v>
      </c>
      <c r="L33" s="199">
        <f>'17. Entry- en exittarieven '!L112</f>
        <v>7.9220000000000007E-4</v>
      </c>
      <c r="M33" s="197"/>
      <c r="N33" s="240"/>
      <c r="O33" s="241"/>
      <c r="P33" s="198">
        <f>'17. Entry- en exittarieven '!P112</f>
        <v>0.17976517</v>
      </c>
      <c r="Q33" s="198">
        <f>'17. Entry- en exittarieven '!Q112</f>
        <v>7.6050299999999996E-3</v>
      </c>
      <c r="R33" s="199">
        <f>'17. Entry- en exittarieven '!R112</f>
        <v>3.1688000000000002E-4</v>
      </c>
    </row>
    <row r="34" spans="2:19">
      <c r="B34" s="197" t="s">
        <v>123</v>
      </c>
      <c r="C34" s="197"/>
      <c r="D34" s="197"/>
      <c r="E34" s="197"/>
      <c r="F34" s="197"/>
      <c r="G34" s="197"/>
      <c r="H34" s="240"/>
      <c r="I34" s="241"/>
      <c r="J34" s="198">
        <f>'17. Entry- en exittarieven '!J113</f>
        <v>0.34784113</v>
      </c>
      <c r="K34" s="198">
        <f>'17. Entry- en exittarieven '!K113</f>
        <v>1.376323E-2</v>
      </c>
      <c r="L34" s="199">
        <f>'17. Entry- en exittarieven '!L113</f>
        <v>5.7347000000000008E-4</v>
      </c>
      <c r="M34" s="197"/>
      <c r="N34" s="240"/>
      <c r="O34" s="241"/>
      <c r="P34" s="198">
        <f>'17. Entry- en exittarieven '!P113</f>
        <v>0.13913644999999999</v>
      </c>
      <c r="Q34" s="198">
        <f>'17. Entry- en exittarieven '!Q113</f>
        <v>5.5052900000000004E-3</v>
      </c>
      <c r="R34" s="199">
        <f>'17. Entry- en exittarieven '!R113</f>
        <v>2.2939E-4</v>
      </c>
    </row>
    <row r="35" spans="2:19">
      <c r="B35" s="197" t="s">
        <v>124</v>
      </c>
      <c r="C35" s="197"/>
      <c r="D35" s="197"/>
      <c r="E35" s="197"/>
      <c r="F35" s="197"/>
      <c r="G35" s="197"/>
      <c r="H35" s="240"/>
      <c r="I35" s="241">
        <f>'17. Entry- en exittarieven '!I114</f>
        <v>0.50194035000000004</v>
      </c>
      <c r="J35" s="198">
        <f>'17. Entry- en exittarieven '!J114</f>
        <v>0.23956665999999999</v>
      </c>
      <c r="K35" s="198">
        <f>'17. Entry- en exittarieven '!K114</f>
        <v>9.7936900000000007E-3</v>
      </c>
      <c r="L35" s="199">
        <f>'17. Entry- en exittarieven '!L114</f>
        <v>4.0808000000000001E-4</v>
      </c>
      <c r="M35" s="197"/>
      <c r="N35" s="240"/>
      <c r="O35" s="241">
        <f>'17. Entry- en exittarieven '!O114</f>
        <v>0.20077613999999999</v>
      </c>
      <c r="P35" s="198">
        <f>'17. Entry- en exittarieven '!P114</f>
        <v>9.5826670000000003E-2</v>
      </c>
      <c r="Q35" s="198">
        <f>'17. Entry- en exittarieven '!Q114</f>
        <v>3.9174800000000001E-3</v>
      </c>
      <c r="R35" s="199">
        <f>'17. Entry- en exittarieven '!R114</f>
        <v>1.6322999999999999E-4</v>
      </c>
    </row>
    <row r="36" spans="2:19">
      <c r="B36" s="197" t="s">
        <v>125</v>
      </c>
      <c r="C36" s="197"/>
      <c r="D36" s="197"/>
      <c r="E36" s="197"/>
      <c r="F36" s="197"/>
      <c r="G36" s="197"/>
      <c r="H36" s="240"/>
      <c r="I36" s="241"/>
      <c r="J36" s="198">
        <f>'17. Entry- en exittarieven '!J115</f>
        <v>0.19481409</v>
      </c>
      <c r="K36" s="198">
        <f>'17. Entry- en exittarieven '!K115</f>
        <v>7.7113099999999999E-3</v>
      </c>
      <c r="L36" s="199">
        <f>'17. Entry- en exittarieven '!L115</f>
        <v>3.2131E-4</v>
      </c>
      <c r="M36" s="197"/>
      <c r="N36" s="240"/>
      <c r="O36" s="241"/>
      <c r="P36" s="198">
        <f>'17. Entry- en exittarieven '!P115</f>
        <v>7.7925629999999996E-2</v>
      </c>
      <c r="Q36" s="198">
        <f>'17. Entry- en exittarieven '!Q115</f>
        <v>3.0845299999999998E-3</v>
      </c>
      <c r="R36" s="199">
        <f>'17. Entry- en exittarieven '!R115</f>
        <v>1.2852999999999999E-4</v>
      </c>
    </row>
    <row r="37" spans="2:19">
      <c r="B37" s="197" t="s">
        <v>126</v>
      </c>
      <c r="C37" s="197"/>
      <c r="D37" s="197"/>
      <c r="E37" s="197"/>
      <c r="F37" s="197"/>
      <c r="G37" s="197"/>
      <c r="H37" s="240"/>
      <c r="I37" s="241"/>
      <c r="J37" s="198">
        <f>'17. Entry- en exittarieven '!J116</f>
        <v>0.16733411000000001</v>
      </c>
      <c r="K37" s="198">
        <f>'17. Entry- en exittarieven '!K116</f>
        <v>6.8436599999999997E-3</v>
      </c>
      <c r="L37" s="199">
        <f>'17. Entry- en exittarieven '!L116</f>
        <v>2.8516000000000001E-4</v>
      </c>
      <c r="M37" s="197"/>
      <c r="N37" s="240"/>
      <c r="O37" s="241"/>
      <c r="P37" s="198">
        <f>'17. Entry- en exittarieven '!P116</f>
        <v>6.6933640000000003E-2</v>
      </c>
      <c r="Q37" s="198">
        <f>'17. Entry- en exittarieven '!Q116</f>
        <v>2.7374600000000002E-3</v>
      </c>
      <c r="R37" s="199">
        <f>'17. Entry- en exittarieven '!R116</f>
        <v>1.1407E-4</v>
      </c>
    </row>
    <row r="38" spans="2:19">
      <c r="B38" s="197" t="s">
        <v>127</v>
      </c>
      <c r="C38" s="197"/>
      <c r="D38" s="197"/>
      <c r="E38" s="197"/>
      <c r="F38" s="197"/>
      <c r="G38" s="197"/>
      <c r="H38" s="240"/>
      <c r="I38" s="241">
        <f>'17. Entry- en exittarieven '!I117</f>
        <v>0.39342107999999998</v>
      </c>
      <c r="J38" s="198">
        <f>'17. Entry- en exittarieven '!J117</f>
        <v>0.15994352000000001</v>
      </c>
      <c r="K38" s="198">
        <f>'17. Entry- en exittarieven '!K117</f>
        <v>6.3230600000000001E-3</v>
      </c>
      <c r="L38" s="199">
        <f>'17. Entry- en exittarieven '!L117</f>
        <v>2.6346999999999997E-4</v>
      </c>
      <c r="M38" s="197"/>
      <c r="N38" s="240"/>
      <c r="O38" s="241">
        <f>'17. Entry- en exittarieven '!O117</f>
        <v>0.15736843</v>
      </c>
      <c r="P38" s="198">
        <f>'17. Entry- en exittarieven '!P117</f>
        <v>6.3977409999999998E-2</v>
      </c>
      <c r="Q38" s="198">
        <f>'17. Entry- en exittarieven '!Q117</f>
        <v>2.52922E-3</v>
      </c>
      <c r="R38" s="199">
        <f>'17. Entry- en exittarieven '!R117</f>
        <v>1.0538999999999999E-4</v>
      </c>
    </row>
    <row r="39" spans="2:19">
      <c r="B39" s="197" t="s">
        <v>128</v>
      </c>
      <c r="C39" s="197"/>
      <c r="D39" s="197"/>
      <c r="E39" s="197"/>
      <c r="F39" s="197"/>
      <c r="G39" s="197"/>
      <c r="H39" s="240"/>
      <c r="I39" s="241"/>
      <c r="J39" s="198">
        <f>'17. Entry- en exittarieven '!J118</f>
        <v>0.15216247999999999</v>
      </c>
      <c r="K39" s="198">
        <f>'17. Entry- en exittarieven '!K118</f>
        <v>6.0193800000000004E-3</v>
      </c>
      <c r="L39" s="199">
        <f>'17. Entry- en exittarieven '!L118</f>
        <v>2.5081000000000002E-4</v>
      </c>
      <c r="M39" s="197"/>
      <c r="N39" s="240"/>
      <c r="O39" s="241"/>
      <c r="P39" s="198">
        <f>'17. Entry- en exittarieven '!P118</f>
        <v>6.0864990000000001E-2</v>
      </c>
      <c r="Q39" s="198">
        <f>'17. Entry- en exittarieven '!Q118</f>
        <v>2.4077500000000002E-3</v>
      </c>
      <c r="R39" s="199">
        <f>'17. Entry- en exittarieven '!R118</f>
        <v>1.0033E-4</v>
      </c>
    </row>
    <row r="40" spans="2:19">
      <c r="B40" s="197" t="s">
        <v>129</v>
      </c>
      <c r="C40" s="197"/>
      <c r="D40" s="197"/>
      <c r="E40" s="197"/>
      <c r="F40" s="197"/>
      <c r="G40" s="197"/>
      <c r="H40" s="240"/>
      <c r="I40" s="241"/>
      <c r="J40" s="198">
        <f>'17. Entry- en exittarieven '!J119</f>
        <v>0.16008296</v>
      </c>
      <c r="K40" s="198">
        <f>'17. Entry- en exittarieven '!K119</f>
        <v>6.5508199999999997E-3</v>
      </c>
      <c r="L40" s="199">
        <f>'17. Entry- en exittarieven '!L119</f>
        <v>2.7295999999999999E-4</v>
      </c>
      <c r="M40" s="197"/>
      <c r="N40" s="240"/>
      <c r="O40" s="241"/>
      <c r="P40" s="198">
        <f>'17. Entry- en exittarieven '!P119</f>
        <v>6.4033190000000004E-2</v>
      </c>
      <c r="Q40" s="198">
        <f>'17. Entry- en exittarieven '!Q119</f>
        <v>2.6203300000000001E-3</v>
      </c>
      <c r="R40" s="199">
        <f>'17. Entry- en exittarieven '!R119</f>
        <v>1.0918999999999999E-4</v>
      </c>
    </row>
    <row r="41" spans="2:19">
      <c r="B41" s="197" t="s">
        <v>130</v>
      </c>
      <c r="C41" s="197"/>
      <c r="D41" s="197"/>
      <c r="E41" s="197"/>
      <c r="F41" s="197"/>
      <c r="G41" s="197"/>
      <c r="H41" s="240"/>
      <c r="I41" s="241">
        <f>'17. Entry- en exittarieven '!I120</f>
        <v>0.84314699000000004</v>
      </c>
      <c r="J41" s="198">
        <f>'17. Entry- en exittarieven '!J120</f>
        <v>0.21469895999999999</v>
      </c>
      <c r="K41" s="198">
        <f>'17. Entry- en exittarieven '!K120</f>
        <v>8.5030499999999998E-3</v>
      </c>
      <c r="L41" s="199">
        <f>'17. Entry- en exittarieven '!L120</f>
        <v>3.5429999999999999E-4</v>
      </c>
      <c r="M41" s="197"/>
      <c r="N41" s="240"/>
      <c r="O41" s="241">
        <f>'17. Entry- en exittarieven '!O120</f>
        <v>0.33725878999999997</v>
      </c>
      <c r="P41" s="198">
        <f>'17. Entry- en exittarieven '!P120</f>
        <v>8.5879579999999997E-2</v>
      </c>
      <c r="Q41" s="198">
        <f>'17. Entry- en exittarieven '!Q120</f>
        <v>3.4012199999999999E-3</v>
      </c>
      <c r="R41" s="199">
        <f>'17. Entry- en exittarieven '!R120</f>
        <v>1.4171999999999999E-4</v>
      </c>
    </row>
    <row r="42" spans="2:19">
      <c r="B42" s="197" t="s">
        <v>131</v>
      </c>
      <c r="C42" s="197"/>
      <c r="D42" s="197"/>
      <c r="E42" s="197"/>
      <c r="F42" s="197"/>
      <c r="G42" s="197"/>
      <c r="H42" s="240"/>
      <c r="I42" s="241"/>
      <c r="J42" s="198">
        <f>'17. Entry- en exittarieven '!J121</f>
        <v>0.33662045000000002</v>
      </c>
      <c r="K42" s="198">
        <f>'17. Entry- en exittarieven '!K121</f>
        <v>1.376323E-2</v>
      </c>
      <c r="L42" s="199">
        <f>'17. Entry- en exittarieven '!L121</f>
        <v>5.7347000000000008E-4</v>
      </c>
      <c r="M42" s="197"/>
      <c r="N42" s="240"/>
      <c r="O42" s="241"/>
      <c r="P42" s="198">
        <f>'17. Entry- en exittarieven '!P121</f>
        <v>0.13464818000000001</v>
      </c>
      <c r="Q42" s="198">
        <f>'17. Entry- en exittarieven '!Q121</f>
        <v>5.5052900000000004E-3</v>
      </c>
      <c r="R42" s="199">
        <f>'17. Entry- en exittarieven '!R121</f>
        <v>2.2939E-4</v>
      </c>
    </row>
    <row r="43" spans="2:19">
      <c r="B43" s="197" t="s">
        <v>132</v>
      </c>
      <c r="C43" s="197"/>
      <c r="D43" s="197"/>
      <c r="E43" s="197"/>
      <c r="F43" s="197"/>
      <c r="G43" s="197"/>
      <c r="H43" s="240"/>
      <c r="I43" s="241"/>
      <c r="J43" s="198">
        <f>'17. Entry- en exittarieven '!J122</f>
        <v>0.4596575</v>
      </c>
      <c r="K43" s="198">
        <f>'17. Entry- en exittarieven '!K122</f>
        <v>1.8188289999999999E-2</v>
      </c>
      <c r="L43" s="199">
        <f>'17. Entry- en exittarieven '!L122</f>
        <v>7.5785000000000002E-4</v>
      </c>
      <c r="M43" s="197"/>
      <c r="N43" s="240"/>
      <c r="O43" s="241"/>
      <c r="P43" s="198">
        <f>'17. Entry- en exittarieven '!P122</f>
        <v>0.183863</v>
      </c>
      <c r="Q43" s="198">
        <f>'17. Entry- en exittarieven '!Q122</f>
        <v>7.2753200000000001E-3</v>
      </c>
      <c r="R43" s="199">
        <f>'17. Entry- en exittarieven '!R122</f>
        <v>3.0313999999999997E-4</v>
      </c>
    </row>
    <row r="44" spans="2:19" s="146" customFormat="1">
      <c r="H44" s="147"/>
      <c r="I44" s="148"/>
      <c r="J44" s="149"/>
      <c r="K44" s="149"/>
      <c r="L44" s="150"/>
      <c r="N44" s="147"/>
      <c r="O44" s="148"/>
      <c r="P44" s="149"/>
      <c r="Q44" s="149"/>
      <c r="R44" s="150"/>
    </row>
    <row r="45" spans="2:19" s="64" customFormat="1">
      <c r="B45" s="64" t="s">
        <v>135</v>
      </c>
      <c r="H45" s="64" t="s">
        <v>112</v>
      </c>
      <c r="N45" s="64" t="s">
        <v>113</v>
      </c>
    </row>
    <row r="46" spans="2:19" s="72" customFormat="1">
      <c r="B46" s="72" t="s">
        <v>136</v>
      </c>
      <c r="H46" s="72" t="s">
        <v>115</v>
      </c>
      <c r="I46" s="72" t="s">
        <v>116</v>
      </c>
      <c r="J46" s="72" t="s">
        <v>117</v>
      </c>
      <c r="K46" s="72" t="s">
        <v>118</v>
      </c>
      <c r="L46" s="72" t="s">
        <v>119</v>
      </c>
      <c r="N46" s="72" t="s">
        <v>115</v>
      </c>
      <c r="O46" s="72" t="s">
        <v>116</v>
      </c>
      <c r="P46" s="72" t="s">
        <v>117</v>
      </c>
      <c r="Q46" s="72" t="s">
        <v>118</v>
      </c>
      <c r="R46" s="72" t="s">
        <v>119</v>
      </c>
    </row>
    <row r="47" spans="2:19" s="65" customFormat="1">
      <c r="H47" s="66" t="s">
        <v>120</v>
      </c>
      <c r="I47" s="66" t="s">
        <v>627</v>
      </c>
      <c r="J47" s="66" t="s">
        <v>628</v>
      </c>
      <c r="K47" s="66" t="s">
        <v>629</v>
      </c>
      <c r="L47" s="66" t="s">
        <v>630</v>
      </c>
      <c r="M47" s="66"/>
      <c r="N47" s="66" t="s">
        <v>120</v>
      </c>
      <c r="O47" s="66" t="s">
        <v>627</v>
      </c>
      <c r="P47" s="66" t="s">
        <v>628</v>
      </c>
      <c r="Q47" s="66" t="s">
        <v>629</v>
      </c>
      <c r="R47" s="66" t="s">
        <v>630</v>
      </c>
      <c r="S47" s="66"/>
    </row>
    <row r="49" spans="2:19">
      <c r="B49" s="2" t="s">
        <v>121</v>
      </c>
      <c r="H49" s="82"/>
      <c r="I49" s="82"/>
      <c r="J49" s="82"/>
      <c r="K49" s="108">
        <f>'17. Entry- en exittarieven '!K129</f>
        <v>1.4538789999999999E-2</v>
      </c>
      <c r="L49" s="82"/>
      <c r="N49" s="82"/>
      <c r="O49" s="82"/>
      <c r="P49" s="82"/>
      <c r="Q49" s="108">
        <f>'17. Entry- en exittarieven '!Q129</f>
        <v>5.8155200000000002E-3</v>
      </c>
      <c r="R49" s="82"/>
    </row>
    <row r="50" spans="2:19">
      <c r="B50" s="2" t="s">
        <v>122</v>
      </c>
      <c r="H50" s="82"/>
      <c r="I50" s="82"/>
      <c r="J50" s="82"/>
      <c r="K50" s="108">
        <f>'17. Entry- en exittarieven '!K130</f>
        <v>1.357832E-2</v>
      </c>
      <c r="L50" s="82"/>
      <c r="N50" s="82"/>
      <c r="O50" s="82"/>
      <c r="P50" s="82"/>
      <c r="Q50" s="108">
        <f>'17. Entry- en exittarieven '!Q130</f>
        <v>5.4313299999999998E-3</v>
      </c>
      <c r="R50" s="82"/>
    </row>
    <row r="51" spans="2:19">
      <c r="B51" s="2" t="s">
        <v>123</v>
      </c>
      <c r="H51" s="82"/>
      <c r="I51" s="82"/>
      <c r="J51" s="82"/>
      <c r="K51" s="108">
        <f>'17. Entry- en exittarieven '!K131</f>
        <v>9.8293700000000005E-3</v>
      </c>
      <c r="L51" s="82"/>
      <c r="N51" s="82"/>
      <c r="O51" s="82"/>
      <c r="P51" s="82"/>
      <c r="Q51" s="108">
        <f>'17. Entry- en exittarieven '!Q131</f>
        <v>3.9317500000000003E-3</v>
      </c>
      <c r="R51" s="82"/>
    </row>
    <row r="52" spans="2:19">
      <c r="B52" s="2" t="s">
        <v>124</v>
      </c>
      <c r="H52" s="82"/>
      <c r="I52" s="82"/>
      <c r="J52" s="82"/>
      <c r="K52" s="108">
        <f>'17. Entry- en exittarieven '!K132</f>
        <v>6.9944200000000003E-3</v>
      </c>
      <c r="L52" s="82"/>
      <c r="N52" s="82"/>
      <c r="O52" s="82"/>
      <c r="P52" s="82"/>
      <c r="Q52" s="108">
        <f>'17. Entry- en exittarieven '!Q132</f>
        <v>2.7977700000000002E-3</v>
      </c>
      <c r="R52" s="82"/>
    </row>
    <row r="53" spans="2:19">
      <c r="B53" s="2" t="s">
        <v>125</v>
      </c>
      <c r="H53" s="82"/>
      <c r="I53" s="82"/>
      <c r="J53" s="82"/>
      <c r="K53" s="108">
        <f>'17. Entry- en exittarieven '!K133</f>
        <v>5.5072300000000001E-3</v>
      </c>
      <c r="L53" s="82"/>
      <c r="N53" s="82"/>
      <c r="O53" s="82"/>
      <c r="P53" s="82"/>
      <c r="Q53" s="108">
        <f>'17. Entry- en exittarieven '!Q133</f>
        <v>2.2028899999999999E-3</v>
      </c>
      <c r="R53" s="82"/>
    </row>
    <row r="54" spans="2:19">
      <c r="B54" s="2" t="s">
        <v>126</v>
      </c>
      <c r="H54" s="82"/>
      <c r="I54" s="82"/>
      <c r="J54" s="82"/>
      <c r="K54" s="108">
        <f>'17. Entry- en exittarieven '!K134</f>
        <v>4.8875699999999999E-3</v>
      </c>
      <c r="L54" s="82"/>
      <c r="N54" s="82"/>
      <c r="O54" s="82"/>
      <c r="P54" s="82"/>
      <c r="Q54" s="108">
        <f>'17. Entry- en exittarieven '!Q134</f>
        <v>1.95503E-3</v>
      </c>
      <c r="R54" s="82"/>
    </row>
    <row r="55" spans="2:19">
      <c r="B55" s="2" t="s">
        <v>127</v>
      </c>
      <c r="H55" s="82"/>
      <c r="I55" s="82"/>
      <c r="J55" s="82"/>
      <c r="K55" s="108">
        <f>'17. Entry- en exittarieven '!K135</f>
        <v>4.5157799999999996E-3</v>
      </c>
      <c r="L55" s="82"/>
      <c r="N55" s="82"/>
      <c r="O55" s="82"/>
      <c r="P55" s="82"/>
      <c r="Q55" s="108">
        <f>'17. Entry- en exittarieven '!Q135</f>
        <v>1.80631E-3</v>
      </c>
      <c r="R55" s="82"/>
    </row>
    <row r="56" spans="2:19">
      <c r="B56" s="2" t="s">
        <v>128</v>
      </c>
      <c r="H56" s="82"/>
      <c r="I56" s="82"/>
      <c r="J56" s="82"/>
      <c r="K56" s="108">
        <f>'17. Entry- en exittarieven '!K136</f>
        <v>4.2988999999999996E-3</v>
      </c>
      <c r="L56" s="82"/>
      <c r="N56" s="82"/>
      <c r="O56" s="82"/>
      <c r="P56" s="82"/>
      <c r="Q56" s="108">
        <f>'17. Entry- en exittarieven '!Q136</f>
        <v>1.71956E-3</v>
      </c>
      <c r="R56" s="82"/>
    </row>
    <row r="57" spans="2:19">
      <c r="B57" s="2" t="s">
        <v>129</v>
      </c>
      <c r="H57" s="82"/>
      <c r="I57" s="82"/>
      <c r="J57" s="82"/>
      <c r="K57" s="108">
        <f>'17. Entry- en exittarieven '!K137</f>
        <v>4.6784399999999999E-3</v>
      </c>
      <c r="L57" s="82"/>
      <c r="N57" s="82"/>
      <c r="O57" s="82"/>
      <c r="P57" s="82"/>
      <c r="Q57" s="108">
        <f>'17. Entry- en exittarieven '!Q137</f>
        <v>1.87138E-3</v>
      </c>
      <c r="R57" s="82"/>
    </row>
    <row r="58" spans="2:19">
      <c r="B58" s="2" t="s">
        <v>130</v>
      </c>
      <c r="H58" s="82"/>
      <c r="I58" s="82"/>
      <c r="J58" s="82"/>
      <c r="K58" s="108">
        <f>'17. Entry- en exittarieven '!K138</f>
        <v>6.0726799999999996E-3</v>
      </c>
      <c r="L58" s="82"/>
      <c r="N58" s="82"/>
      <c r="O58" s="82"/>
      <c r="P58" s="82"/>
      <c r="Q58" s="108">
        <f>'17. Entry- en exittarieven '!Q138</f>
        <v>2.4290700000000002E-3</v>
      </c>
      <c r="R58" s="82"/>
    </row>
    <row r="59" spans="2:19">
      <c r="B59" s="2" t="s">
        <v>131</v>
      </c>
      <c r="H59" s="82"/>
      <c r="I59" s="82"/>
      <c r="J59" s="82"/>
      <c r="K59" s="108">
        <f>'17. Entry- en exittarieven '!K139</f>
        <v>9.8293700000000005E-3</v>
      </c>
      <c r="L59" s="82"/>
      <c r="N59" s="82"/>
      <c r="O59" s="82"/>
      <c r="P59" s="82"/>
      <c r="Q59" s="108">
        <f>'17. Entry- en exittarieven '!Q139</f>
        <v>3.9317500000000003E-3</v>
      </c>
      <c r="R59" s="82"/>
    </row>
    <row r="60" spans="2:19">
      <c r="B60" s="2" t="s">
        <v>132</v>
      </c>
      <c r="H60" s="82"/>
      <c r="I60" s="82"/>
      <c r="J60" s="82"/>
      <c r="K60" s="108">
        <f>'17. Entry- en exittarieven '!K140</f>
        <v>1.298964E-2</v>
      </c>
      <c r="L60" s="82"/>
      <c r="N60" s="82"/>
      <c r="O60" s="82"/>
      <c r="P60" s="82"/>
      <c r="Q60" s="108">
        <f>'17. Entry- en exittarieven '!Q140</f>
        <v>5.1958600000000001E-3</v>
      </c>
      <c r="R60" s="82"/>
    </row>
    <row r="62" spans="2:19" s="64" customFormat="1">
      <c r="B62" s="64" t="s">
        <v>137</v>
      </c>
      <c r="H62" s="64" t="s">
        <v>112</v>
      </c>
      <c r="N62" s="64" t="s">
        <v>113</v>
      </c>
    </row>
    <row r="63" spans="2:19" s="72" customFormat="1">
      <c r="B63" s="72" t="s">
        <v>138</v>
      </c>
      <c r="H63" s="72" t="s">
        <v>115</v>
      </c>
      <c r="I63" s="72" t="s">
        <v>116</v>
      </c>
      <c r="J63" s="72" t="s">
        <v>117</v>
      </c>
      <c r="K63" s="72" t="s">
        <v>118</v>
      </c>
      <c r="L63" s="72" t="s">
        <v>119</v>
      </c>
      <c r="N63" s="72" t="s">
        <v>115</v>
      </c>
      <c r="O63" s="72" t="s">
        <v>116</v>
      </c>
      <c r="P63" s="72" t="s">
        <v>117</v>
      </c>
      <c r="Q63" s="72" t="s">
        <v>118</v>
      </c>
      <c r="R63" s="72" t="s">
        <v>119</v>
      </c>
    </row>
    <row r="64" spans="2:19" s="65" customFormat="1">
      <c r="H64" s="66" t="s">
        <v>120</v>
      </c>
      <c r="I64" s="66" t="s">
        <v>627</v>
      </c>
      <c r="J64" s="66" t="s">
        <v>628</v>
      </c>
      <c r="K64" s="66" t="s">
        <v>629</v>
      </c>
      <c r="L64" s="66" t="s">
        <v>630</v>
      </c>
      <c r="M64" s="66"/>
      <c r="N64" s="66" t="s">
        <v>120</v>
      </c>
      <c r="O64" s="66" t="s">
        <v>627</v>
      </c>
      <c r="P64" s="66" t="s">
        <v>628</v>
      </c>
      <c r="Q64" s="66" t="s">
        <v>629</v>
      </c>
      <c r="R64" s="66" t="s">
        <v>630</v>
      </c>
      <c r="S64" s="66"/>
    </row>
    <row r="66" spans="2:18">
      <c r="B66" s="2" t="s">
        <v>121</v>
      </c>
      <c r="H66" s="82"/>
      <c r="I66" s="82"/>
      <c r="J66" s="82"/>
      <c r="K66" s="108">
        <f>'17. Entry- en exittarieven '!K146</f>
        <v>2.0355399999999999E-2</v>
      </c>
      <c r="L66" s="82"/>
      <c r="N66" s="82"/>
      <c r="O66" s="82"/>
      <c r="P66" s="82"/>
      <c r="Q66" s="108">
        <f>'17. Entry- en exittarieven '!Q146</f>
        <v>8.1421600000000007E-3</v>
      </c>
      <c r="R66" s="82"/>
    </row>
    <row r="67" spans="2:18">
      <c r="B67" s="2" t="s">
        <v>122</v>
      </c>
      <c r="H67" s="82"/>
      <c r="I67" s="82"/>
      <c r="J67" s="82"/>
      <c r="K67" s="108">
        <f>'17. Entry- en exittarieven '!K147</f>
        <v>1.9010659999999999E-2</v>
      </c>
      <c r="L67" s="82"/>
      <c r="N67" s="82"/>
      <c r="O67" s="82"/>
      <c r="P67" s="82"/>
      <c r="Q67" s="108">
        <f>'17. Entry- en exittarieven '!Q147</f>
        <v>7.6042599999999998E-3</v>
      </c>
      <c r="R67" s="82"/>
    </row>
    <row r="68" spans="2:18">
      <c r="B68" s="2" t="s">
        <v>123</v>
      </c>
      <c r="H68" s="82"/>
      <c r="I68" s="82"/>
      <c r="J68" s="82"/>
      <c r="K68" s="108">
        <f>'17. Entry- en exittarieven '!K148</f>
        <v>1.3761850000000001E-2</v>
      </c>
      <c r="L68" s="82"/>
      <c r="N68" s="82"/>
      <c r="O68" s="82"/>
      <c r="P68" s="82"/>
      <c r="Q68" s="108">
        <f>'17. Entry- en exittarieven '!Q148</f>
        <v>5.5047400000000002E-3</v>
      </c>
      <c r="R68" s="82"/>
    </row>
    <row r="69" spans="2:18">
      <c r="B69" s="2" t="s">
        <v>124</v>
      </c>
      <c r="H69" s="82"/>
      <c r="I69" s="82"/>
      <c r="J69" s="82"/>
      <c r="K69" s="108">
        <f>'17. Entry- en exittarieven '!K149</f>
        <v>9.7927099999999996E-3</v>
      </c>
      <c r="L69" s="82"/>
      <c r="N69" s="82"/>
      <c r="O69" s="82"/>
      <c r="P69" s="82"/>
      <c r="Q69" s="108">
        <f>'17. Entry- en exittarieven '!Q149</f>
        <v>3.9170899999999998E-3</v>
      </c>
      <c r="R69" s="82"/>
    </row>
    <row r="70" spans="2:18">
      <c r="B70" s="2" t="s">
        <v>125</v>
      </c>
      <c r="H70" s="82"/>
      <c r="I70" s="82"/>
      <c r="J70" s="82"/>
      <c r="K70" s="108">
        <f>'17. Entry- en exittarieven '!K150</f>
        <v>7.7105400000000001E-3</v>
      </c>
      <c r="L70" s="82"/>
      <c r="N70" s="82"/>
      <c r="O70" s="82"/>
      <c r="P70" s="82"/>
      <c r="Q70" s="108">
        <f>'17. Entry- en exittarieven '!Q150</f>
        <v>3.0842199999999999E-3</v>
      </c>
      <c r="R70" s="82"/>
    </row>
    <row r="71" spans="2:18">
      <c r="B71" s="2" t="s">
        <v>126</v>
      </c>
      <c r="H71" s="82"/>
      <c r="I71" s="82"/>
      <c r="J71" s="82"/>
      <c r="K71" s="108">
        <f>'17. Entry- en exittarieven '!K151</f>
        <v>6.8429700000000003E-3</v>
      </c>
      <c r="L71" s="82"/>
      <c r="N71" s="82"/>
      <c r="O71" s="82"/>
      <c r="P71" s="82"/>
      <c r="Q71" s="108">
        <f>'17. Entry- en exittarieven '!Q151</f>
        <v>2.73719E-3</v>
      </c>
      <c r="R71" s="82"/>
    </row>
    <row r="72" spans="2:18">
      <c r="B72" s="2" t="s">
        <v>127</v>
      </c>
      <c r="H72" s="82"/>
      <c r="I72" s="82"/>
      <c r="J72" s="82"/>
      <c r="K72" s="108">
        <f>'17. Entry- en exittarieven '!K152</f>
        <v>6.3224300000000004E-3</v>
      </c>
      <c r="L72" s="82"/>
      <c r="N72" s="82"/>
      <c r="O72" s="82"/>
      <c r="P72" s="82"/>
      <c r="Q72" s="108">
        <f>'17. Entry- en exittarieven '!Q152</f>
        <v>2.5289700000000002E-3</v>
      </c>
      <c r="R72" s="82"/>
    </row>
    <row r="73" spans="2:18">
      <c r="B73" s="2" t="s">
        <v>128</v>
      </c>
      <c r="H73" s="82"/>
      <c r="I73" s="82"/>
      <c r="J73" s="82"/>
      <c r="K73" s="108">
        <f>'17. Entry- en exittarieven '!K153</f>
        <v>6.0187799999999996E-3</v>
      </c>
      <c r="L73" s="82"/>
      <c r="N73" s="82"/>
      <c r="O73" s="82"/>
      <c r="P73" s="82"/>
      <c r="Q73" s="108">
        <f>'17. Entry- en exittarieven '!Q153</f>
        <v>2.4075099999999999E-3</v>
      </c>
      <c r="R73" s="82"/>
    </row>
    <row r="74" spans="2:18">
      <c r="B74" s="2" t="s">
        <v>129</v>
      </c>
      <c r="H74" s="82"/>
      <c r="I74" s="82"/>
      <c r="J74" s="82"/>
      <c r="K74" s="108">
        <f>'17. Entry- en exittarieven '!K154</f>
        <v>6.5501700000000001E-3</v>
      </c>
      <c r="L74" s="82"/>
      <c r="N74" s="82"/>
      <c r="O74" s="82"/>
      <c r="P74" s="82"/>
      <c r="Q74" s="108">
        <f>'17. Entry- en exittarieven '!Q154</f>
        <v>2.62007E-3</v>
      </c>
      <c r="R74" s="82"/>
    </row>
    <row r="75" spans="2:18">
      <c r="B75" s="2" t="s">
        <v>130</v>
      </c>
      <c r="H75" s="82"/>
      <c r="I75" s="82"/>
      <c r="J75" s="82"/>
      <c r="K75" s="108">
        <f>'17. Entry- en exittarieven '!K155</f>
        <v>8.5021999999999997E-3</v>
      </c>
      <c r="L75" s="82"/>
      <c r="N75" s="82"/>
      <c r="O75" s="82"/>
      <c r="P75" s="82"/>
      <c r="Q75" s="108">
        <f>'17. Entry- en exittarieven '!Q155</f>
        <v>3.4008799999999998E-3</v>
      </c>
      <c r="R75" s="82"/>
    </row>
    <row r="76" spans="2:18">
      <c r="B76" s="2" t="s">
        <v>131</v>
      </c>
      <c r="H76" s="82"/>
      <c r="I76" s="82"/>
      <c r="J76" s="82"/>
      <c r="K76" s="108">
        <f>'17. Entry- en exittarieven '!K156</f>
        <v>1.3761850000000001E-2</v>
      </c>
      <c r="L76" s="82"/>
      <c r="N76" s="82"/>
      <c r="O76" s="82"/>
      <c r="P76" s="82"/>
      <c r="Q76" s="108">
        <f>'17. Entry- en exittarieven '!Q156</f>
        <v>5.5047400000000002E-3</v>
      </c>
      <c r="R76" s="82"/>
    </row>
    <row r="77" spans="2:18">
      <c r="B77" s="2" t="s">
        <v>132</v>
      </c>
      <c r="H77" s="82"/>
      <c r="I77" s="82"/>
      <c r="J77" s="82"/>
      <c r="K77" s="108">
        <f>'17. Entry- en exittarieven '!K157</f>
        <v>1.818647E-2</v>
      </c>
      <c r="L77" s="82"/>
      <c r="N77" s="82"/>
      <c r="O77" s="82"/>
      <c r="P77" s="82"/>
      <c r="Q77" s="108">
        <f>'17. Entry- en exittarieven '!Q157</f>
        <v>7.27459E-3</v>
      </c>
      <c r="R77" s="82"/>
    </row>
    <row r="79" spans="2:18" s="64" customFormat="1">
      <c r="B79" s="64" t="s">
        <v>692</v>
      </c>
      <c r="H79" s="64" t="s">
        <v>139</v>
      </c>
      <c r="N79" s="64" t="s">
        <v>141</v>
      </c>
    </row>
    <row r="80" spans="2:18" s="72" customFormat="1">
      <c r="H80" s="72" t="s">
        <v>115</v>
      </c>
      <c r="I80" s="72" t="s">
        <v>116</v>
      </c>
      <c r="J80" s="72" t="s">
        <v>117</v>
      </c>
      <c r="K80" s="72" t="s">
        <v>118</v>
      </c>
      <c r="L80" s="72" t="s">
        <v>119</v>
      </c>
      <c r="N80" s="72" t="s">
        <v>115</v>
      </c>
      <c r="O80" s="72" t="s">
        <v>116</v>
      </c>
      <c r="P80" s="72" t="s">
        <v>117</v>
      </c>
      <c r="Q80" s="72" t="s">
        <v>118</v>
      </c>
      <c r="R80" s="72" t="s">
        <v>119</v>
      </c>
    </row>
    <row r="81" spans="2:18" s="65" customFormat="1">
      <c r="H81" s="66" t="s">
        <v>120</v>
      </c>
      <c r="I81" s="66" t="s">
        <v>627</v>
      </c>
      <c r="J81" s="66" t="s">
        <v>628</v>
      </c>
      <c r="K81" s="66" t="s">
        <v>629</v>
      </c>
      <c r="L81" s="66" t="s">
        <v>630</v>
      </c>
      <c r="M81" s="66"/>
      <c r="N81" s="66" t="s">
        <v>120</v>
      </c>
      <c r="O81" s="66" t="s">
        <v>627</v>
      </c>
      <c r="P81" s="66" t="s">
        <v>628</v>
      </c>
      <c r="Q81" s="66" t="s">
        <v>629</v>
      </c>
      <c r="R81" s="66" t="s">
        <v>630</v>
      </c>
    </row>
    <row r="83" spans="2:18">
      <c r="B83" s="2" t="s">
        <v>121</v>
      </c>
      <c r="H83" s="240">
        <f>'17. Entry- en exittarieven '!H163</f>
        <v>0.23330634</v>
      </c>
      <c r="I83" s="241">
        <f>'17. Entry- en exittarieven '!I163</f>
        <v>0.11260776</v>
      </c>
      <c r="J83" s="198">
        <f>'17. Entry- en exittarieven '!J163</f>
        <v>5.2909860000000003E-2</v>
      </c>
      <c r="K83" s="82"/>
      <c r="L83" s="82"/>
      <c r="N83" s="240">
        <f>'17. Entry- en exittarieven '!N163</f>
        <v>0.15164730000000001</v>
      </c>
      <c r="O83" s="241">
        <f>'17. Entry- en exittarieven '!O163</f>
        <v>7.3194159999999994E-2</v>
      </c>
      <c r="P83" s="198">
        <f>'17. Entry- en exittarieven '!P163</f>
        <v>3.4390999999999998E-2</v>
      </c>
      <c r="Q83" s="82"/>
      <c r="R83" s="82"/>
    </row>
    <row r="84" spans="2:18">
      <c r="B84" s="2" t="s">
        <v>122</v>
      </c>
      <c r="H84" s="240"/>
      <c r="I84" s="241"/>
      <c r="J84" s="198">
        <f>'17. Entry- en exittarieven '!J164</f>
        <v>4.6224300000000003E-2</v>
      </c>
      <c r="K84" s="82"/>
      <c r="L84" s="82"/>
      <c r="N84" s="240"/>
      <c r="O84" s="241"/>
      <c r="P84" s="198">
        <f>'17. Entry- en exittarieven '!P164</f>
        <v>3.0045430000000001E-2</v>
      </c>
      <c r="Q84" s="82"/>
      <c r="R84" s="82"/>
    </row>
    <row r="85" spans="2:18">
      <c r="B85" s="2" t="s">
        <v>123</v>
      </c>
      <c r="H85" s="240"/>
      <c r="I85" s="241"/>
      <c r="J85" s="198">
        <f>'17. Entry- en exittarieven '!J165</f>
        <v>3.5777150000000001E-2</v>
      </c>
      <c r="K85" s="82"/>
      <c r="L85" s="82"/>
      <c r="N85" s="240"/>
      <c r="O85" s="241"/>
      <c r="P85" s="198">
        <f>'17. Entry- en exittarieven '!P165</f>
        <v>2.3254859999999999E-2</v>
      </c>
      <c r="Q85" s="82"/>
      <c r="R85" s="82"/>
    </row>
    <row r="86" spans="2:18">
      <c r="B86" s="2" t="s">
        <v>124</v>
      </c>
      <c r="H86" s="240"/>
      <c r="I86" s="241">
        <f>'17. Entry- en exittarieven '!I166</f>
        <v>5.1626999999999999E-2</v>
      </c>
      <c r="J86" s="198">
        <f>'17. Entry- en exittarieven '!J166</f>
        <v>2.464059E-2</v>
      </c>
      <c r="K86" s="82"/>
      <c r="L86" s="82"/>
      <c r="N86" s="240"/>
      <c r="O86" s="241">
        <f>'17. Entry- en exittarieven '!O166</f>
        <v>3.3557139999999999E-2</v>
      </c>
      <c r="P86" s="198">
        <f>'17. Entry- en exittarieven '!P166</f>
        <v>1.601619E-2</v>
      </c>
      <c r="Q86" s="82"/>
      <c r="R86" s="82"/>
    </row>
    <row r="87" spans="2:18">
      <c r="B87" s="2" t="s">
        <v>125</v>
      </c>
      <c r="H87" s="240"/>
      <c r="I87" s="241"/>
      <c r="J87" s="198">
        <f>'17. Entry- en exittarieven '!J167</f>
        <v>2.0037570000000001E-2</v>
      </c>
      <c r="K87" s="82"/>
      <c r="L87" s="82"/>
      <c r="N87" s="240"/>
      <c r="O87" s="241"/>
      <c r="P87" s="198">
        <f>'17. Entry- en exittarieven '!P167</f>
        <v>1.3024269999999999E-2</v>
      </c>
      <c r="Q87" s="82"/>
      <c r="R87" s="82"/>
    </row>
    <row r="88" spans="2:18">
      <c r="B88" s="2" t="s">
        <v>126</v>
      </c>
      <c r="H88" s="240"/>
      <c r="I88" s="241"/>
      <c r="J88" s="198">
        <f>'17. Entry- en exittarieven '!J168</f>
        <v>1.721112E-2</v>
      </c>
      <c r="K88" s="82"/>
      <c r="L88" s="82"/>
      <c r="N88" s="240"/>
      <c r="O88" s="241"/>
      <c r="P88" s="198">
        <f>'17. Entry- en exittarieven '!P168</f>
        <v>1.11871E-2</v>
      </c>
      <c r="Q88" s="82"/>
      <c r="R88" s="82"/>
    </row>
    <row r="89" spans="2:18">
      <c r="B89" s="2" t="s">
        <v>127</v>
      </c>
      <c r="H89" s="240"/>
      <c r="I89" s="241">
        <f>'17. Entry- en exittarieven '!I169</f>
        <v>4.0465260000000003E-2</v>
      </c>
      <c r="J89" s="198">
        <f>'17. Entry- en exittarieven '!J169</f>
        <v>1.6450969999999999E-2</v>
      </c>
      <c r="K89" s="82"/>
      <c r="L89" s="82"/>
      <c r="N89" s="240"/>
      <c r="O89" s="241">
        <f>'17. Entry- en exittarieven '!O169</f>
        <v>2.630211E-2</v>
      </c>
      <c r="P89" s="198">
        <f>'17. Entry- en exittarieven '!P169</f>
        <v>1.0692999999999999E-2</v>
      </c>
      <c r="Q89" s="82"/>
      <c r="R89" s="82"/>
    </row>
    <row r="90" spans="2:18">
      <c r="B90" s="2" t="s">
        <v>128</v>
      </c>
      <c r="H90" s="240"/>
      <c r="I90" s="241"/>
      <c r="J90" s="198">
        <f>'17. Entry- en exittarieven '!J170</f>
        <v>1.5650649999999999E-2</v>
      </c>
      <c r="K90" s="82"/>
      <c r="L90" s="82"/>
      <c r="N90" s="240"/>
      <c r="O90" s="241"/>
      <c r="P90" s="198">
        <f>'17. Entry- en exittarieven '!P170</f>
        <v>1.0172799999999999E-2</v>
      </c>
      <c r="Q90" s="82"/>
      <c r="R90" s="82"/>
    </row>
    <row r="91" spans="2:18">
      <c r="B91" s="2" t="s">
        <v>129</v>
      </c>
      <c r="H91" s="240"/>
      <c r="I91" s="241"/>
      <c r="J91" s="198">
        <f>'17. Entry- en exittarieven '!J171</f>
        <v>1.646531E-2</v>
      </c>
      <c r="K91" s="82"/>
      <c r="L91" s="82"/>
      <c r="N91" s="240"/>
      <c r="O91" s="241"/>
      <c r="P91" s="198">
        <f>'17. Entry- en exittarieven '!P171</f>
        <v>1.070232E-2</v>
      </c>
      <c r="Q91" s="82"/>
      <c r="R91" s="82"/>
    </row>
    <row r="92" spans="2:18">
      <c r="B92" s="2" t="s">
        <v>130</v>
      </c>
      <c r="H92" s="240"/>
      <c r="I92" s="241">
        <f>'17. Entry- en exittarieven '!I172</f>
        <v>8.672175E-2</v>
      </c>
      <c r="J92" s="198">
        <f>'17. Entry- en exittarieven '!J172</f>
        <v>2.2082830000000001E-2</v>
      </c>
      <c r="K92" s="82"/>
      <c r="L92" s="82"/>
      <c r="N92" s="240"/>
      <c r="O92" s="241">
        <f>'17. Entry- en exittarieven '!O172</f>
        <v>5.6368460000000002E-2</v>
      </c>
      <c r="P92" s="198">
        <f>'17. Entry- en exittarieven '!P172</f>
        <v>1.4353670000000001E-2</v>
      </c>
      <c r="Q92" s="82"/>
      <c r="R92" s="82"/>
    </row>
    <row r="93" spans="2:18">
      <c r="B93" s="2" t="s">
        <v>131</v>
      </c>
      <c r="H93" s="240"/>
      <c r="I93" s="241"/>
      <c r="J93" s="198">
        <f>'17. Entry- en exittarieven '!J173</f>
        <v>3.4623040000000001E-2</v>
      </c>
      <c r="K93" s="82"/>
      <c r="L93" s="82"/>
      <c r="N93" s="240"/>
      <c r="O93" s="241"/>
      <c r="P93" s="198">
        <f>'17. Entry- en exittarieven '!P173</f>
        <v>2.2504710000000001E-2</v>
      </c>
      <c r="Q93" s="82"/>
      <c r="R93" s="82"/>
    </row>
    <row r="94" spans="2:18">
      <c r="B94" s="2" t="s">
        <v>132</v>
      </c>
      <c r="H94" s="240"/>
      <c r="I94" s="241"/>
      <c r="J94" s="198">
        <f>'17. Entry- en exittarieven '!J174</f>
        <v>4.7278000000000001E-2</v>
      </c>
      <c r="K94" s="82"/>
      <c r="L94" s="82"/>
      <c r="N94" s="240"/>
      <c r="O94" s="241"/>
      <c r="P94" s="198">
        <f>'17. Entry- en exittarieven '!P174</f>
        <v>3.073033E-2</v>
      </c>
      <c r="Q94" s="82"/>
      <c r="R94" s="82"/>
    </row>
    <row r="96" spans="2:18" s="64" customFormat="1">
      <c r="B96" s="64" t="s">
        <v>692</v>
      </c>
      <c r="H96" s="64" t="s">
        <v>142</v>
      </c>
      <c r="N96" s="64" t="s">
        <v>669</v>
      </c>
    </row>
    <row r="97" spans="2:18" s="72" customFormat="1">
      <c r="H97" s="72" t="s">
        <v>115</v>
      </c>
      <c r="I97" s="72" t="s">
        <v>116</v>
      </c>
      <c r="J97" s="72" t="s">
        <v>117</v>
      </c>
      <c r="K97" s="72" t="s">
        <v>118</v>
      </c>
      <c r="L97" s="72" t="s">
        <v>119</v>
      </c>
      <c r="N97" s="72" t="s">
        <v>115</v>
      </c>
      <c r="O97" s="72" t="s">
        <v>116</v>
      </c>
      <c r="P97" s="72" t="s">
        <v>117</v>
      </c>
      <c r="Q97" s="72" t="s">
        <v>118</v>
      </c>
      <c r="R97" s="72" t="s">
        <v>119</v>
      </c>
    </row>
    <row r="98" spans="2:18" s="65" customFormat="1">
      <c r="H98" s="66" t="s">
        <v>120</v>
      </c>
      <c r="I98" s="66" t="s">
        <v>627</v>
      </c>
      <c r="J98" s="66" t="s">
        <v>628</v>
      </c>
      <c r="K98" s="66" t="s">
        <v>629</v>
      </c>
      <c r="L98" s="66" t="s">
        <v>630</v>
      </c>
      <c r="M98" s="66"/>
      <c r="N98" s="66" t="s">
        <v>120</v>
      </c>
      <c r="O98" s="66" t="s">
        <v>627</v>
      </c>
      <c r="P98" s="66" t="s">
        <v>628</v>
      </c>
      <c r="Q98" s="66" t="s">
        <v>629</v>
      </c>
      <c r="R98" s="66" t="s">
        <v>630</v>
      </c>
    </row>
    <row r="100" spans="2:18">
      <c r="B100" s="2" t="s">
        <v>121</v>
      </c>
      <c r="H100" s="240">
        <f>'17. Entry- en exittarieven '!H180</f>
        <v>0.17498158</v>
      </c>
      <c r="I100" s="241">
        <f>'17. Entry- en exittarieven '!I180</f>
        <v>8.4456699999999996E-2</v>
      </c>
      <c r="J100" s="198">
        <f>'17. Entry- en exittarieven '!J180</f>
        <v>3.9682809999999999E-2</v>
      </c>
      <c r="K100" s="82"/>
      <c r="L100" s="82"/>
      <c r="N100" s="240">
        <f>'17. Entry- en exittarieven '!N180</f>
        <v>9.3322539999999995E-2</v>
      </c>
      <c r="O100" s="241">
        <f>'17. Entry- en exittarieven '!O180</f>
        <v>4.5043100000000003E-2</v>
      </c>
      <c r="P100" s="198">
        <f>'17. Entry- en exittarieven '!P180</f>
        <v>2.1163950000000001E-2</v>
      </c>
      <c r="Q100" s="82"/>
      <c r="R100" s="82"/>
    </row>
    <row r="101" spans="2:18">
      <c r="B101" s="2" t="s">
        <v>122</v>
      </c>
      <c r="H101" s="240"/>
      <c r="I101" s="241"/>
      <c r="J101" s="198">
        <f>'17. Entry- en exittarieven '!J181</f>
        <v>3.4668579999999997E-2</v>
      </c>
      <c r="K101" s="82"/>
      <c r="L101" s="82"/>
      <c r="N101" s="240"/>
      <c r="O101" s="241"/>
      <c r="P101" s="198">
        <f>'17. Entry- en exittarieven '!P181</f>
        <v>1.8489720000000001E-2</v>
      </c>
      <c r="Q101" s="82"/>
      <c r="R101" s="82"/>
    </row>
    <row r="102" spans="2:18">
      <c r="B102" s="2" t="s">
        <v>123</v>
      </c>
      <c r="H102" s="240"/>
      <c r="I102" s="241"/>
      <c r="J102" s="198">
        <f>'17. Entry- en exittarieven '!J182</f>
        <v>2.6833139999999998E-2</v>
      </c>
      <c r="K102" s="82"/>
      <c r="L102" s="82"/>
      <c r="N102" s="240"/>
      <c r="O102" s="241"/>
      <c r="P102" s="198">
        <f>'17. Entry- en exittarieven '!P182</f>
        <v>1.431086E-2</v>
      </c>
      <c r="Q102" s="82"/>
      <c r="R102" s="82"/>
    </row>
    <row r="103" spans="2:18">
      <c r="B103" s="2" t="s">
        <v>124</v>
      </c>
      <c r="H103" s="240"/>
      <c r="I103" s="241">
        <f>'17. Entry- en exittarieven '!I183</f>
        <v>3.8720650000000002E-2</v>
      </c>
      <c r="J103" s="198">
        <f>'17. Entry- en exittarieven '!J183</f>
        <v>1.848064E-2</v>
      </c>
      <c r="K103" s="82"/>
      <c r="L103" s="82"/>
      <c r="N103" s="240"/>
      <c r="O103" s="241">
        <f>'17. Entry- en exittarieven '!O183</f>
        <v>2.06508E-2</v>
      </c>
      <c r="P103" s="198">
        <f>'17. Entry- en exittarieven '!P183</f>
        <v>9.8562400000000005E-3</v>
      </c>
      <c r="Q103" s="82"/>
      <c r="R103" s="82"/>
    </row>
    <row r="104" spans="2:18">
      <c r="B104" s="2" t="s">
        <v>125</v>
      </c>
      <c r="H104" s="240"/>
      <c r="I104" s="241"/>
      <c r="J104" s="198">
        <f>'17. Entry- en exittarieven '!J184</f>
        <v>1.5028339999999999E-2</v>
      </c>
      <c r="K104" s="82"/>
      <c r="L104" s="82"/>
      <c r="N104" s="240"/>
      <c r="O104" s="241"/>
      <c r="P104" s="198">
        <f>'17. Entry- en exittarieven '!P184</f>
        <v>8.0150299999999994E-3</v>
      </c>
      <c r="Q104" s="82"/>
      <c r="R104" s="82"/>
    </row>
    <row r="105" spans="2:18">
      <c r="B105" s="2" t="s">
        <v>126</v>
      </c>
      <c r="H105" s="240"/>
      <c r="I105" s="241"/>
      <c r="J105" s="198">
        <f>'17. Entry- en exittarieven '!J185</f>
        <v>1.290848E-2</v>
      </c>
      <c r="K105" s="82"/>
      <c r="L105" s="82"/>
      <c r="N105" s="240"/>
      <c r="O105" s="241"/>
      <c r="P105" s="198">
        <f>'17. Entry- en exittarieven '!P185</f>
        <v>6.8844500000000003E-3</v>
      </c>
      <c r="Q105" s="82"/>
      <c r="R105" s="82"/>
    </row>
    <row r="106" spans="2:18">
      <c r="B106" s="2" t="s">
        <v>127</v>
      </c>
      <c r="H106" s="240"/>
      <c r="I106" s="241">
        <f>'17. Entry- en exittarieven '!I186</f>
        <v>3.0349259999999999E-2</v>
      </c>
      <c r="J106" s="198">
        <f>'17. Entry- en exittarieven '!J186</f>
        <v>1.233835E-2</v>
      </c>
      <c r="K106" s="82"/>
      <c r="L106" s="82"/>
      <c r="N106" s="240"/>
      <c r="O106" s="241">
        <f>'17. Entry- en exittarieven '!O186</f>
        <v>1.618611E-2</v>
      </c>
      <c r="P106" s="198">
        <f>'17. Entry- en exittarieven '!P186</f>
        <v>6.5803900000000002E-3</v>
      </c>
      <c r="Q106" s="82"/>
      <c r="R106" s="82"/>
    </row>
    <row r="107" spans="2:18">
      <c r="B107" s="2" t="s">
        <v>128</v>
      </c>
      <c r="H107" s="240"/>
      <c r="I107" s="241"/>
      <c r="J107" s="198">
        <f>'17. Entry- en exittarieven '!J187</f>
        <v>1.173811E-2</v>
      </c>
      <c r="K107" s="82"/>
      <c r="L107" s="82"/>
      <c r="N107" s="240"/>
      <c r="O107" s="241"/>
      <c r="P107" s="198">
        <f>'17. Entry- en exittarieven '!P187</f>
        <v>6.2602600000000001E-3</v>
      </c>
      <c r="Q107" s="82"/>
      <c r="R107" s="82"/>
    </row>
    <row r="108" spans="2:18">
      <c r="B108" s="2" t="s">
        <v>129</v>
      </c>
      <c r="H108" s="240"/>
      <c r="I108" s="241"/>
      <c r="J108" s="198">
        <f>'17. Entry- en exittarieven '!J188</f>
        <v>1.234911E-2</v>
      </c>
      <c r="K108" s="82"/>
      <c r="L108" s="82"/>
      <c r="N108" s="240"/>
      <c r="O108" s="241"/>
      <c r="P108" s="198">
        <f>'17. Entry- en exittarieven '!P188</f>
        <v>6.58612E-3</v>
      </c>
      <c r="Q108" s="82"/>
      <c r="R108" s="82"/>
    </row>
    <row r="109" spans="2:18">
      <c r="B109" s="2" t="s">
        <v>130</v>
      </c>
      <c r="H109" s="240"/>
      <c r="I109" s="241">
        <f>'17. Entry- en exittarieven '!I189</f>
        <v>6.5041989999999994E-2</v>
      </c>
      <c r="J109" s="198">
        <f>'17. Entry- en exittarieven '!J189</f>
        <v>1.656229E-2</v>
      </c>
      <c r="K109" s="82"/>
      <c r="L109" s="82"/>
      <c r="N109" s="240"/>
      <c r="O109" s="241">
        <f>'17. Entry- en exittarieven '!O189</f>
        <v>3.4688700000000003E-2</v>
      </c>
      <c r="P109" s="198">
        <f>'17. Entry- en exittarieven '!P189</f>
        <v>8.8331299999999998E-3</v>
      </c>
      <c r="Q109" s="82"/>
      <c r="R109" s="82"/>
    </row>
    <row r="110" spans="2:18">
      <c r="B110" s="2" t="s">
        <v>131</v>
      </c>
      <c r="H110" s="240"/>
      <c r="I110" s="241"/>
      <c r="J110" s="198">
        <f>'17. Entry- en exittarieven '!J190</f>
        <v>2.5967549999999999E-2</v>
      </c>
      <c r="K110" s="82"/>
      <c r="L110" s="82"/>
      <c r="N110" s="240"/>
      <c r="O110" s="241"/>
      <c r="P110" s="198">
        <f>'17. Entry- en exittarieven '!P190</f>
        <v>1.3849220000000001E-2</v>
      </c>
      <c r="Q110" s="82"/>
      <c r="R110" s="82"/>
    </row>
    <row r="111" spans="2:18">
      <c r="B111" s="2" t="s">
        <v>132</v>
      </c>
      <c r="H111" s="240"/>
      <c r="I111" s="241"/>
      <c r="J111" s="198">
        <f>'17. Entry- en exittarieven '!J191</f>
        <v>3.5458870000000003E-2</v>
      </c>
      <c r="K111" s="82"/>
      <c r="L111" s="82"/>
      <c r="N111" s="240"/>
      <c r="O111" s="241"/>
      <c r="P111" s="198">
        <f>'17. Entry- en exittarieven '!P191</f>
        <v>1.89112E-2</v>
      </c>
      <c r="Q111" s="82"/>
      <c r="R111" s="82"/>
    </row>
  </sheetData>
  <mergeCells count="41">
    <mergeCell ref="N15:N26"/>
    <mergeCell ref="I15:I17"/>
    <mergeCell ref="I18:I20"/>
    <mergeCell ref="I21:I23"/>
    <mergeCell ref="I24:I26"/>
    <mergeCell ref="B5:F5"/>
    <mergeCell ref="O35:O37"/>
    <mergeCell ref="O38:O40"/>
    <mergeCell ref="O41:O43"/>
    <mergeCell ref="H32:H43"/>
    <mergeCell ref="I32:I34"/>
    <mergeCell ref="I35:I37"/>
    <mergeCell ref="I38:I40"/>
    <mergeCell ref="I41:I43"/>
    <mergeCell ref="N32:N43"/>
    <mergeCell ref="O15:O17"/>
    <mergeCell ref="O18:O20"/>
    <mergeCell ref="O21:O23"/>
    <mergeCell ref="O24:O26"/>
    <mergeCell ref="O32:O34"/>
    <mergeCell ref="H15:H26"/>
    <mergeCell ref="H83:H94"/>
    <mergeCell ref="I83:I85"/>
    <mergeCell ref="N83:N94"/>
    <mergeCell ref="O83:O85"/>
    <mergeCell ref="I86:I88"/>
    <mergeCell ref="O86:O88"/>
    <mergeCell ref="I89:I91"/>
    <mergeCell ref="O89:O91"/>
    <mergeCell ref="I92:I94"/>
    <mergeCell ref="O92:O94"/>
    <mergeCell ref="H100:H111"/>
    <mergeCell ref="I100:I102"/>
    <mergeCell ref="N100:N111"/>
    <mergeCell ref="O100:O102"/>
    <mergeCell ref="I103:I105"/>
    <mergeCell ref="O103:O105"/>
    <mergeCell ref="I106:I108"/>
    <mergeCell ref="O106:O108"/>
    <mergeCell ref="I109:I111"/>
    <mergeCell ref="O109:O111"/>
  </mergeCells>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AF217"/>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65.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20" width="12.5703125" style="2" customWidth="1"/>
    <col min="21" max="21" width="2.7109375" style="2" customWidth="1"/>
    <col min="22" max="22" width="17.140625" style="2" customWidth="1"/>
    <col min="23" max="23" width="2.7109375" style="2" customWidth="1"/>
    <col min="24" max="37" width="13.7109375" style="2" customWidth="1"/>
    <col min="38" max="16384" width="9.140625" style="2"/>
  </cols>
  <sheetData>
    <row r="2" spans="2:24" s="19" customFormat="1" ht="18">
      <c r="B2" s="19" t="s">
        <v>143</v>
      </c>
    </row>
    <row r="4" spans="2:24">
      <c r="B4" s="26" t="s">
        <v>144</v>
      </c>
      <c r="C4" s="1"/>
      <c r="J4"/>
    </row>
    <row r="5" spans="2:24" ht="27" customHeight="1">
      <c r="B5" s="242" t="s">
        <v>145</v>
      </c>
      <c r="C5" s="242"/>
      <c r="D5" s="242"/>
      <c r="F5" s="20"/>
    </row>
    <row r="6" spans="2:24">
      <c r="B6" s="23"/>
      <c r="C6" s="23"/>
      <c r="F6" s="20"/>
    </row>
    <row r="8" spans="2:24" s="8" customFormat="1">
      <c r="B8" s="8" t="s">
        <v>108</v>
      </c>
      <c r="D8" s="8" t="s">
        <v>109</v>
      </c>
      <c r="F8" s="8" t="s">
        <v>146</v>
      </c>
      <c r="H8" s="8" t="s">
        <v>147</v>
      </c>
      <c r="J8" s="99" t="s">
        <v>148</v>
      </c>
      <c r="K8" s="84">
        <v>2012</v>
      </c>
      <c r="L8" s="84">
        <v>2013</v>
      </c>
      <c r="M8" s="84">
        <v>2014</v>
      </c>
      <c r="N8" s="84">
        <v>2015</v>
      </c>
      <c r="O8" s="84">
        <v>2016</v>
      </c>
      <c r="P8" s="84">
        <v>2017</v>
      </c>
      <c r="Q8" s="84">
        <v>2018</v>
      </c>
      <c r="R8" s="84">
        <v>2019</v>
      </c>
      <c r="S8" s="84">
        <v>2020</v>
      </c>
      <c r="T8" s="84">
        <v>2021</v>
      </c>
      <c r="V8" s="8" t="s">
        <v>149</v>
      </c>
      <c r="X8" s="8" t="s">
        <v>150</v>
      </c>
    </row>
    <row r="11" spans="2:24" s="8" customFormat="1">
      <c r="B11" s="8" t="s">
        <v>151</v>
      </c>
    </row>
    <row r="13" spans="2:24">
      <c r="B13" s="2" t="s">
        <v>152</v>
      </c>
      <c r="D13" s="2" t="s">
        <v>153</v>
      </c>
      <c r="F13" s="206">
        <v>5.0799999999999998E-2</v>
      </c>
      <c r="V13" s="23" t="s">
        <v>154</v>
      </c>
    </row>
    <row r="14" spans="2:24">
      <c r="B14" s="2" t="s">
        <v>155</v>
      </c>
      <c r="D14" s="2" t="s">
        <v>153</v>
      </c>
      <c r="F14" s="206">
        <v>4.2799999999999998E-2</v>
      </c>
      <c r="V14" s="23" t="s">
        <v>154</v>
      </c>
    </row>
    <row r="15" spans="2:24">
      <c r="B15" s="2" t="s">
        <v>156</v>
      </c>
      <c r="D15" s="2" t="s">
        <v>153</v>
      </c>
      <c r="F15" s="206">
        <v>5.5300000000000002E-2</v>
      </c>
      <c r="V15" s="23" t="s">
        <v>154</v>
      </c>
    </row>
    <row r="16" spans="2:24">
      <c r="B16" s="2" t="s">
        <v>157</v>
      </c>
      <c r="D16" s="2" t="s">
        <v>153</v>
      </c>
      <c r="F16" s="206">
        <v>-2.53E-2</v>
      </c>
      <c r="V16" s="23" t="s">
        <v>154</v>
      </c>
    </row>
    <row r="17" spans="2:22">
      <c r="B17" s="2" t="s">
        <v>158</v>
      </c>
      <c r="D17" s="2" t="s">
        <v>153</v>
      </c>
      <c r="F17" s="206">
        <v>1.54E-2</v>
      </c>
      <c r="V17" s="23" t="s">
        <v>154</v>
      </c>
    </row>
    <row r="19" spans="2:22" s="8" customFormat="1">
      <c r="B19" s="8" t="s">
        <v>159</v>
      </c>
    </row>
    <row r="21" spans="2:22">
      <c r="B21" s="2" t="s">
        <v>160</v>
      </c>
      <c r="D21" s="2" t="s">
        <v>161</v>
      </c>
      <c r="F21" s="207">
        <v>828255592</v>
      </c>
      <c r="V21" s="23" t="s">
        <v>154</v>
      </c>
    </row>
    <row r="22" spans="2:22">
      <c r="B22" s="2" t="s">
        <v>162</v>
      </c>
      <c r="D22" s="2" t="s">
        <v>161</v>
      </c>
      <c r="F22" s="207">
        <v>31681908</v>
      </c>
      <c r="V22" s="23" t="s">
        <v>154</v>
      </c>
    </row>
    <row r="23" spans="2:22">
      <c r="B23" s="2" t="s">
        <v>163</v>
      </c>
      <c r="D23" s="2" t="s">
        <v>161</v>
      </c>
      <c r="F23" s="207">
        <v>45096691</v>
      </c>
      <c r="V23" s="23" t="s">
        <v>154</v>
      </c>
    </row>
    <row r="24" spans="2:22">
      <c r="B24" s="2" t="s">
        <v>164</v>
      </c>
      <c r="D24" s="2" t="s">
        <v>161</v>
      </c>
      <c r="F24" s="207">
        <v>540922</v>
      </c>
      <c r="V24" s="23" t="s">
        <v>154</v>
      </c>
    </row>
    <row r="25" spans="2:22">
      <c r="B25" s="2" t="s">
        <v>165</v>
      </c>
      <c r="D25" s="2" t="s">
        <v>161</v>
      </c>
      <c r="F25" s="207">
        <v>97350352</v>
      </c>
      <c r="V25" s="23" t="s">
        <v>154</v>
      </c>
    </row>
    <row r="27" spans="2:22" s="8" customFormat="1">
      <c r="B27" s="8" t="s">
        <v>166</v>
      </c>
    </row>
    <row r="29" spans="2:22">
      <c r="B29" s="26" t="s">
        <v>167</v>
      </c>
    </row>
    <row r="30" spans="2:22">
      <c r="B30" s="48" t="s">
        <v>168</v>
      </c>
      <c r="D30" s="2" t="s">
        <v>153</v>
      </c>
      <c r="F30" s="49">
        <v>3.5999999999999997E-2</v>
      </c>
      <c r="V30" s="2" t="s">
        <v>87</v>
      </c>
    </row>
    <row r="31" spans="2:22">
      <c r="F31" s="49"/>
    </row>
    <row r="32" spans="2:22">
      <c r="B32" s="2" t="s">
        <v>169</v>
      </c>
      <c r="D32" s="2" t="s">
        <v>153</v>
      </c>
      <c r="F32" s="208">
        <v>4.1000000000000002E-2</v>
      </c>
      <c r="V32" s="23" t="s">
        <v>170</v>
      </c>
    </row>
    <row r="33" spans="2:22">
      <c r="B33" s="2" t="s">
        <v>171</v>
      </c>
      <c r="D33" s="2" t="s">
        <v>153</v>
      </c>
      <c r="F33" s="208">
        <v>3.7999999999999999E-2</v>
      </c>
      <c r="V33" s="23" t="s">
        <v>170</v>
      </c>
    </row>
    <row r="34" spans="2:22">
      <c r="B34" s="2" t="s">
        <v>172</v>
      </c>
      <c r="D34" s="2" t="s">
        <v>153</v>
      </c>
      <c r="F34" s="208">
        <v>3.5000000000000003E-2</v>
      </c>
      <c r="V34" s="23" t="s">
        <v>170</v>
      </c>
    </row>
    <row r="35" spans="2:22">
      <c r="B35" s="2" t="s">
        <v>173</v>
      </c>
      <c r="D35" s="2" t="s">
        <v>153</v>
      </c>
      <c r="F35" s="208">
        <v>3.2000000000000001E-2</v>
      </c>
      <c r="V35" s="23" t="s">
        <v>170</v>
      </c>
    </row>
    <row r="36" spans="2:22">
      <c r="B36" s="2" t="s">
        <v>174</v>
      </c>
      <c r="D36" s="2" t="s">
        <v>153</v>
      </c>
      <c r="F36" s="208">
        <v>2.8000000000000001E-2</v>
      </c>
      <c r="V36" s="23" t="s">
        <v>170</v>
      </c>
    </row>
    <row r="37" spans="2:22">
      <c r="F37" s="208"/>
      <c r="V37" s="23"/>
    </row>
    <row r="38" spans="2:22">
      <c r="B38" s="48" t="s">
        <v>175</v>
      </c>
      <c r="D38" s="2" t="s">
        <v>153</v>
      </c>
      <c r="F38" s="208">
        <v>3.5999999999999997E-2</v>
      </c>
      <c r="V38" s="23" t="s">
        <v>170</v>
      </c>
    </row>
    <row r="39" spans="2:22">
      <c r="B39" s="48" t="s">
        <v>176</v>
      </c>
      <c r="D39" s="2" t="s">
        <v>153</v>
      </c>
      <c r="F39" s="208">
        <v>3.4000000000000002E-2</v>
      </c>
      <c r="V39" s="23" t="s">
        <v>170</v>
      </c>
    </row>
    <row r="40" spans="2:22">
      <c r="B40" s="48" t="s">
        <v>177</v>
      </c>
      <c r="D40" s="2" t="s">
        <v>153</v>
      </c>
      <c r="F40" s="208">
        <v>3.2000000000000001E-2</v>
      </c>
      <c r="V40" s="23" t="s">
        <v>170</v>
      </c>
    </row>
    <row r="41" spans="2:22">
      <c r="B41" s="48" t="s">
        <v>178</v>
      </c>
      <c r="D41" s="2" t="s">
        <v>153</v>
      </c>
      <c r="F41" s="208">
        <v>0.03</v>
      </c>
      <c r="V41" s="23" t="s">
        <v>170</v>
      </c>
    </row>
    <row r="42" spans="2:22">
      <c r="B42" s="48" t="s">
        <v>179</v>
      </c>
      <c r="D42" s="2" t="s">
        <v>153</v>
      </c>
      <c r="F42" s="208">
        <v>2.8000000000000001E-2</v>
      </c>
      <c r="V42" s="23" t="s">
        <v>170</v>
      </c>
    </row>
    <row r="44" spans="2:22" s="8" customFormat="1">
      <c r="B44" s="8" t="s">
        <v>180</v>
      </c>
    </row>
    <row r="46" spans="2:22">
      <c r="B46" s="26" t="s">
        <v>184</v>
      </c>
    </row>
    <row r="47" spans="2:22">
      <c r="B47" s="48" t="s">
        <v>181</v>
      </c>
      <c r="D47" s="2" t="s">
        <v>153</v>
      </c>
      <c r="F47" s="49">
        <v>0.91500000000000004</v>
      </c>
      <c r="V47" s="23" t="s">
        <v>154</v>
      </c>
    </row>
    <row r="48" spans="2:22">
      <c r="B48" s="48" t="s">
        <v>182</v>
      </c>
      <c r="D48" s="2" t="s">
        <v>153</v>
      </c>
      <c r="F48" s="49">
        <v>3.5000000000000003E-2</v>
      </c>
      <c r="V48" s="23" t="s">
        <v>154</v>
      </c>
    </row>
    <row r="49" spans="2:22">
      <c r="B49" s="48" t="s">
        <v>183</v>
      </c>
      <c r="D49" s="2" t="s">
        <v>153</v>
      </c>
      <c r="F49" s="49">
        <v>0.05</v>
      </c>
      <c r="V49" s="23" t="s">
        <v>154</v>
      </c>
    </row>
    <row r="51" spans="2:22" s="8" customFormat="1">
      <c r="B51" s="8" t="s">
        <v>185</v>
      </c>
    </row>
    <row r="53" spans="2:22">
      <c r="B53" s="2" t="s">
        <v>186</v>
      </c>
      <c r="D53" s="2" t="s">
        <v>153</v>
      </c>
      <c r="F53" s="52">
        <v>0.01</v>
      </c>
      <c r="V53" s="23" t="s">
        <v>170</v>
      </c>
    </row>
    <row r="55" spans="2:22" s="8" customFormat="1">
      <c r="B55" s="8" t="s">
        <v>675</v>
      </c>
    </row>
    <row r="57" spans="2:22">
      <c r="B57" s="2" t="s">
        <v>676</v>
      </c>
      <c r="D57" s="2" t="s">
        <v>153</v>
      </c>
      <c r="F57" s="52">
        <v>0.5</v>
      </c>
      <c r="V57" s="2" t="s">
        <v>696</v>
      </c>
    </row>
    <row r="58" spans="2:22">
      <c r="B58" s="2" t="s">
        <v>701</v>
      </c>
      <c r="D58" s="2" t="s">
        <v>153</v>
      </c>
      <c r="F58" s="233">
        <f>1-F57</f>
        <v>0.5</v>
      </c>
    </row>
    <row r="59" spans="2:22">
      <c r="B59" s="2" t="s">
        <v>677</v>
      </c>
      <c r="D59" s="2" t="s">
        <v>153</v>
      </c>
      <c r="F59" s="52">
        <v>0.5</v>
      </c>
      <c r="V59" s="2" t="s">
        <v>696</v>
      </c>
    </row>
    <row r="60" spans="2:22">
      <c r="B60" s="2" t="s">
        <v>702</v>
      </c>
      <c r="D60" s="2" t="s">
        <v>153</v>
      </c>
      <c r="F60" s="233">
        <f>1-F59</f>
        <v>0.5</v>
      </c>
    </row>
    <row r="62" spans="2:22" s="8" customFormat="1">
      <c r="B62" s="8" t="s">
        <v>187</v>
      </c>
    </row>
    <row r="64" spans="2:22">
      <c r="B64" s="26" t="s">
        <v>187</v>
      </c>
    </row>
    <row r="65" spans="2:32">
      <c r="B65" s="2" t="s">
        <v>188</v>
      </c>
      <c r="D65" s="2" t="s">
        <v>153</v>
      </c>
      <c r="F65" s="38">
        <v>2.5999999999999999E-2</v>
      </c>
      <c r="V65" s="2" t="s">
        <v>93</v>
      </c>
    </row>
    <row r="66" spans="2:32">
      <c r="B66" s="2" t="s">
        <v>189</v>
      </c>
      <c r="D66" s="2" t="s">
        <v>153</v>
      </c>
      <c r="F66" s="38">
        <v>2.3E-2</v>
      </c>
      <c r="V66" s="2" t="s">
        <v>93</v>
      </c>
    </row>
    <row r="67" spans="2:32">
      <c r="B67" s="2" t="s">
        <v>190</v>
      </c>
      <c r="D67" s="2" t="s">
        <v>153</v>
      </c>
      <c r="F67" s="38">
        <v>2.8000000000000001E-2</v>
      </c>
      <c r="V67" s="2" t="s">
        <v>93</v>
      </c>
    </row>
    <row r="68" spans="2:32">
      <c r="B68" s="2" t="s">
        <v>191</v>
      </c>
      <c r="D68" s="2" t="s">
        <v>153</v>
      </c>
      <c r="F68" s="38">
        <v>0.01</v>
      </c>
      <c r="V68" s="2" t="s">
        <v>93</v>
      </c>
    </row>
    <row r="69" spans="2:32">
      <c r="B69" s="2" t="s">
        <v>192</v>
      </c>
      <c r="D69" s="2" t="s">
        <v>153</v>
      </c>
      <c r="F69" s="38">
        <v>8.0000000000000002E-3</v>
      </c>
      <c r="V69" s="2" t="s">
        <v>93</v>
      </c>
    </row>
    <row r="70" spans="2:32">
      <c r="B70" s="2" t="s">
        <v>193</v>
      </c>
      <c r="D70" s="2" t="s">
        <v>153</v>
      </c>
      <c r="F70" s="38">
        <v>2E-3</v>
      </c>
      <c r="V70" s="2" t="s">
        <v>93</v>
      </c>
    </row>
    <row r="71" spans="2:32">
      <c r="B71" s="2" t="s">
        <v>194</v>
      </c>
      <c r="D71" s="2" t="s">
        <v>153</v>
      </c>
      <c r="F71" s="38">
        <v>1.4E-2</v>
      </c>
      <c r="V71" s="2" t="s">
        <v>93</v>
      </c>
    </row>
    <row r="72" spans="2:32" ht="12.75" customHeight="1">
      <c r="B72" s="2" t="s">
        <v>195</v>
      </c>
      <c r="D72" s="2" t="s">
        <v>153</v>
      </c>
      <c r="F72" s="226">
        <v>1.2E-2</v>
      </c>
      <c r="V72" s="2" t="s">
        <v>93</v>
      </c>
      <c r="X72" s="244" t="s">
        <v>693</v>
      </c>
      <c r="Y72" s="244"/>
      <c r="Z72" s="244"/>
      <c r="AA72" s="244"/>
      <c r="AB72" s="244"/>
      <c r="AC72" s="244"/>
      <c r="AD72" s="244"/>
      <c r="AE72" s="244"/>
      <c r="AF72" s="244"/>
    </row>
    <row r="73" spans="2:32">
      <c r="B73" s="2" t="s">
        <v>196</v>
      </c>
      <c r="D73" s="2" t="s">
        <v>153</v>
      </c>
      <c r="F73" s="226">
        <v>2.5999999999999999E-2</v>
      </c>
      <c r="V73" s="2" t="s">
        <v>93</v>
      </c>
      <c r="X73" s="244"/>
      <c r="Y73" s="244"/>
      <c r="Z73" s="244"/>
      <c r="AA73" s="244"/>
      <c r="AB73" s="244"/>
      <c r="AC73" s="244"/>
      <c r="AD73" s="244"/>
      <c r="AE73" s="244"/>
      <c r="AF73" s="244"/>
    </row>
    <row r="74" spans="2:32">
      <c r="B74" s="2" t="s">
        <v>197</v>
      </c>
      <c r="D74" s="2" t="s">
        <v>153</v>
      </c>
      <c r="F74" s="209">
        <v>0.02</v>
      </c>
    </row>
    <row r="76" spans="2:32">
      <c r="B76" s="26" t="s">
        <v>198</v>
      </c>
    </row>
    <row r="77" spans="2:32">
      <c r="B77" s="54" t="s">
        <v>199</v>
      </c>
      <c r="J77" s="2">
        <v>1</v>
      </c>
      <c r="K77" s="53">
        <f>K78*$F78</f>
        <v>1.026</v>
      </c>
      <c r="L77" s="53">
        <f t="shared" ref="L77:T85" si="0">L78*$F78</f>
        <v>1.049598</v>
      </c>
      <c r="M77" s="53">
        <f t="shared" si="0"/>
        <v>1.0789867440000001</v>
      </c>
      <c r="N77" s="53">
        <f t="shared" si="0"/>
        <v>1.08977661144</v>
      </c>
      <c r="O77" s="53">
        <f t="shared" si="0"/>
        <v>1.0984948243315202</v>
      </c>
      <c r="P77" s="53">
        <f t="shared" si="0"/>
        <v>1.1006918139801829</v>
      </c>
      <c r="Q77" s="53">
        <f t="shared" si="0"/>
        <v>1.1161014993759053</v>
      </c>
      <c r="R77" s="53">
        <f t="shared" si="0"/>
        <v>1.1294947173684164</v>
      </c>
      <c r="S77" s="53">
        <f t="shared" si="0"/>
        <v>1.1588615800199951</v>
      </c>
      <c r="T77" s="55">
        <f t="shared" si="0"/>
        <v>1.1820388116203953</v>
      </c>
    </row>
    <row r="78" spans="2:32">
      <c r="B78" s="2" t="s">
        <v>200</v>
      </c>
      <c r="F78" s="53">
        <f>1+F65</f>
        <v>1.026</v>
      </c>
      <c r="J78" s="13"/>
      <c r="K78" s="2">
        <v>1</v>
      </c>
      <c r="L78" s="53">
        <f t="shared" si="0"/>
        <v>1.0229999999999999</v>
      </c>
      <c r="M78" s="53">
        <f t="shared" si="0"/>
        <v>1.051644</v>
      </c>
      <c r="N78" s="53">
        <f t="shared" si="0"/>
        <v>1.06216044</v>
      </c>
      <c r="O78" s="53">
        <f t="shared" si="0"/>
        <v>1.0706577235200001</v>
      </c>
      <c r="P78" s="53">
        <f t="shared" si="0"/>
        <v>1.0727990389670399</v>
      </c>
      <c r="Q78" s="53">
        <f t="shared" si="0"/>
        <v>1.0878182255125783</v>
      </c>
      <c r="R78" s="53">
        <f t="shared" si="0"/>
        <v>1.1008720442187294</v>
      </c>
      <c r="S78" s="53">
        <f t="shared" si="0"/>
        <v>1.1294947173684162</v>
      </c>
      <c r="T78" s="55">
        <f t="shared" si="0"/>
        <v>1.1520846117157848</v>
      </c>
    </row>
    <row r="79" spans="2:32">
      <c r="B79" s="2" t="s">
        <v>201</v>
      </c>
      <c r="F79" s="53">
        <f t="shared" ref="F79:F86" si="1">1+F66</f>
        <v>1.0229999999999999</v>
      </c>
      <c r="J79" s="13"/>
      <c r="K79" s="13"/>
      <c r="L79" s="2">
        <v>1</v>
      </c>
      <c r="M79" s="53">
        <f t="shared" si="0"/>
        <v>1.028</v>
      </c>
      <c r="N79" s="53">
        <f t="shared" si="0"/>
        <v>1.0382800000000001</v>
      </c>
      <c r="O79" s="53">
        <f t="shared" si="0"/>
        <v>1.0465862400000001</v>
      </c>
      <c r="P79" s="53">
        <f t="shared" si="0"/>
        <v>1.0486794124800001</v>
      </c>
      <c r="Q79" s="53">
        <f t="shared" si="0"/>
        <v>1.06336092425472</v>
      </c>
      <c r="R79" s="53">
        <f t="shared" si="0"/>
        <v>1.0761212553457766</v>
      </c>
      <c r="S79" s="53">
        <f t="shared" si="0"/>
        <v>1.1041004079847667</v>
      </c>
      <c r="T79" s="55">
        <f t="shared" si="0"/>
        <v>1.1261824161444622</v>
      </c>
    </row>
    <row r="80" spans="2:32">
      <c r="B80" s="2" t="s">
        <v>202</v>
      </c>
      <c r="F80" s="53">
        <f t="shared" si="1"/>
        <v>1.028</v>
      </c>
      <c r="J80" s="13"/>
      <c r="K80" s="13"/>
      <c r="L80" s="13"/>
      <c r="M80" s="2">
        <v>1</v>
      </c>
      <c r="N80" s="53">
        <f t="shared" si="0"/>
        <v>1.01</v>
      </c>
      <c r="O80" s="53">
        <f t="shared" si="0"/>
        <v>1.0180800000000001</v>
      </c>
      <c r="P80" s="53">
        <f t="shared" si="0"/>
        <v>1.0201161599999999</v>
      </c>
      <c r="Q80" s="53">
        <f t="shared" si="0"/>
        <v>1.03439778624</v>
      </c>
      <c r="R80" s="53">
        <f t="shared" si="0"/>
        <v>1.04681055967488</v>
      </c>
      <c r="S80" s="53">
        <f t="shared" si="0"/>
        <v>1.0740276342264268</v>
      </c>
      <c r="T80" s="55">
        <f t="shared" si="0"/>
        <v>1.0955081869109555</v>
      </c>
    </row>
    <row r="81" spans="2:22">
      <c r="B81" s="2" t="s">
        <v>203</v>
      </c>
      <c r="F81" s="53">
        <f t="shared" si="1"/>
        <v>1.01</v>
      </c>
      <c r="J81" s="13"/>
      <c r="K81" s="13"/>
      <c r="L81" s="13"/>
      <c r="M81" s="13"/>
      <c r="N81" s="2">
        <v>1</v>
      </c>
      <c r="O81" s="53">
        <f t="shared" si="0"/>
        <v>1.008</v>
      </c>
      <c r="P81" s="53">
        <f t="shared" si="0"/>
        <v>1.010016</v>
      </c>
      <c r="Q81" s="53">
        <f t="shared" si="0"/>
        <v>1.0241562239999999</v>
      </c>
      <c r="R81" s="53">
        <f t="shared" si="0"/>
        <v>1.036446098688</v>
      </c>
      <c r="S81" s="53">
        <f t="shared" si="0"/>
        <v>1.063393697253888</v>
      </c>
      <c r="T81" s="55">
        <f t="shared" si="0"/>
        <v>1.0846615711989658</v>
      </c>
    </row>
    <row r="82" spans="2:22">
      <c r="B82" s="2" t="s">
        <v>204</v>
      </c>
      <c r="F82" s="53">
        <f t="shared" si="1"/>
        <v>1.008</v>
      </c>
      <c r="J82" s="13"/>
      <c r="K82" s="13"/>
      <c r="L82" s="13"/>
      <c r="M82" s="13"/>
      <c r="N82" s="13"/>
      <c r="O82" s="2">
        <v>1</v>
      </c>
      <c r="P82" s="53">
        <f t="shared" si="0"/>
        <v>1.002</v>
      </c>
      <c r="Q82" s="53">
        <f t="shared" si="0"/>
        <v>1.0160279999999999</v>
      </c>
      <c r="R82" s="53">
        <f t="shared" si="0"/>
        <v>1.028220336</v>
      </c>
      <c r="S82" s="53">
        <f t="shared" si="0"/>
        <v>1.0549540647360001</v>
      </c>
      <c r="T82" s="55">
        <f t="shared" si="0"/>
        <v>1.0760531460307201</v>
      </c>
    </row>
    <row r="83" spans="2:22">
      <c r="B83" s="2" t="s">
        <v>205</v>
      </c>
      <c r="F83" s="53">
        <f t="shared" si="1"/>
        <v>1.002</v>
      </c>
      <c r="J83" s="13"/>
      <c r="K83" s="13"/>
      <c r="L83" s="13"/>
      <c r="M83" s="13"/>
      <c r="N83" s="13"/>
      <c r="O83" s="13"/>
      <c r="P83" s="2">
        <v>1</v>
      </c>
      <c r="Q83" s="53">
        <f t="shared" si="0"/>
        <v>1.014</v>
      </c>
      <c r="R83" s="53">
        <f t="shared" si="0"/>
        <v>1.026168</v>
      </c>
      <c r="S83" s="53">
        <f t="shared" si="0"/>
        <v>1.052848368</v>
      </c>
      <c r="T83" s="55">
        <f t="shared" si="0"/>
        <v>1.0739053353600001</v>
      </c>
    </row>
    <row r="84" spans="2:22">
      <c r="B84" s="2" t="s">
        <v>206</v>
      </c>
      <c r="F84" s="53">
        <f t="shared" si="1"/>
        <v>1.014</v>
      </c>
      <c r="J84" s="13"/>
      <c r="K84" s="13"/>
      <c r="L84" s="13"/>
      <c r="M84" s="13"/>
      <c r="N84" s="13"/>
      <c r="O84" s="13"/>
      <c r="P84" s="13"/>
      <c r="Q84" s="2">
        <v>1</v>
      </c>
      <c r="R84" s="53">
        <f t="shared" si="0"/>
        <v>1.012</v>
      </c>
      <c r="S84" s="53">
        <f t="shared" si="0"/>
        <v>1.0383120000000001</v>
      </c>
      <c r="T84" s="55">
        <f t="shared" si="0"/>
        <v>1.0590782400000001</v>
      </c>
    </row>
    <row r="85" spans="2:22">
      <c r="B85" s="2" t="s">
        <v>207</v>
      </c>
      <c r="F85" s="53">
        <f t="shared" si="1"/>
        <v>1.012</v>
      </c>
      <c r="J85" s="13"/>
      <c r="K85" s="13"/>
      <c r="L85" s="13"/>
      <c r="M85" s="13"/>
      <c r="N85" s="13"/>
      <c r="O85" s="13"/>
      <c r="P85" s="13"/>
      <c r="Q85" s="13"/>
      <c r="R85" s="2">
        <v>1</v>
      </c>
      <c r="S85" s="53">
        <f t="shared" si="0"/>
        <v>1.026</v>
      </c>
      <c r="T85" s="55">
        <f t="shared" si="0"/>
        <v>1.0465200000000001</v>
      </c>
    </row>
    <row r="86" spans="2:22">
      <c r="B86" s="2" t="s">
        <v>208</v>
      </c>
      <c r="F86" s="53">
        <f t="shared" si="1"/>
        <v>1.026</v>
      </c>
      <c r="J86" s="13"/>
      <c r="K86" s="13"/>
      <c r="L86" s="13"/>
      <c r="M86" s="13"/>
      <c r="N86" s="13"/>
      <c r="O86" s="13"/>
      <c r="P86" s="13"/>
      <c r="Q86" s="13"/>
      <c r="R86" s="13"/>
      <c r="S86" s="2">
        <v>1</v>
      </c>
      <c r="T86" s="55">
        <f>T87*$F87</f>
        <v>1.02</v>
      </c>
    </row>
    <row r="87" spans="2:22">
      <c r="B87" s="2" t="s">
        <v>209</v>
      </c>
      <c r="F87" s="55">
        <f>1+F74</f>
        <v>1.02</v>
      </c>
      <c r="J87" s="13"/>
      <c r="K87" s="13"/>
      <c r="L87" s="13"/>
      <c r="M87" s="13"/>
      <c r="N87" s="13"/>
      <c r="O87" s="13"/>
      <c r="P87" s="13"/>
      <c r="Q87" s="13"/>
      <c r="R87" s="13"/>
      <c r="S87" s="13"/>
      <c r="T87" s="2">
        <v>1</v>
      </c>
    </row>
    <row r="89" spans="2:22" s="8" customFormat="1">
      <c r="B89" s="8" t="s">
        <v>210</v>
      </c>
    </row>
    <row r="91" spans="2:22">
      <c r="B91" s="26" t="s">
        <v>210</v>
      </c>
    </row>
    <row r="92" spans="2:22">
      <c r="B92" s="2" t="s">
        <v>211</v>
      </c>
      <c r="D92" s="2" t="s">
        <v>153</v>
      </c>
      <c r="F92" s="208">
        <v>1E-3</v>
      </c>
      <c r="V92" s="23" t="s">
        <v>170</v>
      </c>
    </row>
    <row r="93" spans="2:22">
      <c r="B93" s="2" t="s">
        <v>212</v>
      </c>
      <c r="D93" s="2" t="s">
        <v>153</v>
      </c>
      <c r="F93" s="208">
        <v>1E-3</v>
      </c>
      <c r="V93" s="23" t="s">
        <v>170</v>
      </c>
    </row>
    <row r="94" spans="2:22">
      <c r="B94" s="2" t="s">
        <v>213</v>
      </c>
      <c r="D94" s="2" t="s">
        <v>153</v>
      </c>
      <c r="F94" s="208">
        <v>1E-3</v>
      </c>
      <c r="V94" s="23" t="s">
        <v>170</v>
      </c>
    </row>
    <row r="95" spans="2:22">
      <c r="B95" s="2" t="s">
        <v>214</v>
      </c>
      <c r="D95" s="2" t="s">
        <v>153</v>
      </c>
      <c r="F95" s="208">
        <v>1E-3</v>
      </c>
      <c r="V95" s="23" t="s">
        <v>170</v>
      </c>
    </row>
    <row r="96" spans="2:22">
      <c r="B96" s="2" t="s">
        <v>215</v>
      </c>
      <c r="D96" s="2" t="s">
        <v>153</v>
      </c>
      <c r="F96" s="208">
        <v>1E-3</v>
      </c>
      <c r="V96" s="23" t="s">
        <v>170</v>
      </c>
    </row>
    <row r="98" spans="2:22">
      <c r="B98" s="26" t="s">
        <v>216</v>
      </c>
    </row>
    <row r="99" spans="2:22">
      <c r="B99" s="54" t="s">
        <v>217</v>
      </c>
      <c r="O99" s="2">
        <v>1</v>
      </c>
      <c r="P99" s="53">
        <f t="shared" ref="P99:T102" si="2">P100*$F100</f>
        <v>0.999</v>
      </c>
      <c r="Q99" s="53">
        <f t="shared" si="2"/>
        <v>0.99800100000000003</v>
      </c>
      <c r="R99" s="53">
        <f t="shared" si="2"/>
        <v>0.997002999</v>
      </c>
      <c r="S99" s="53">
        <f t="shared" si="2"/>
        <v>0.99600599600100004</v>
      </c>
      <c r="T99" s="55">
        <f t="shared" si="2"/>
        <v>0.99500999000499901</v>
      </c>
    </row>
    <row r="100" spans="2:22">
      <c r="B100" s="2" t="s">
        <v>218</v>
      </c>
      <c r="F100" s="53">
        <f>1-F92</f>
        <v>0.999</v>
      </c>
      <c r="O100" s="13"/>
      <c r="P100" s="2">
        <v>1</v>
      </c>
      <c r="Q100" s="53">
        <f t="shared" si="2"/>
        <v>0.999</v>
      </c>
      <c r="R100" s="53">
        <f t="shared" si="2"/>
        <v>0.99800100000000003</v>
      </c>
      <c r="S100" s="53">
        <f t="shared" si="2"/>
        <v>0.997002999</v>
      </c>
      <c r="T100" s="55">
        <f t="shared" si="2"/>
        <v>0.99600599600100004</v>
      </c>
    </row>
    <row r="101" spans="2:22">
      <c r="B101" s="2" t="s">
        <v>219</v>
      </c>
      <c r="F101" s="53">
        <f t="shared" ref="F101:F104" si="3">1-F93</f>
        <v>0.999</v>
      </c>
      <c r="O101" s="13"/>
      <c r="P101" s="13"/>
      <c r="Q101" s="2">
        <v>1</v>
      </c>
      <c r="R101" s="53">
        <f t="shared" si="2"/>
        <v>0.999</v>
      </c>
      <c r="S101" s="53">
        <f t="shared" si="2"/>
        <v>0.99800100000000003</v>
      </c>
      <c r="T101" s="55">
        <f t="shared" si="2"/>
        <v>0.997002999</v>
      </c>
    </row>
    <row r="102" spans="2:22">
      <c r="B102" s="2" t="s">
        <v>220</v>
      </c>
      <c r="F102" s="53">
        <f t="shared" si="3"/>
        <v>0.999</v>
      </c>
      <c r="O102" s="13"/>
      <c r="P102" s="13"/>
      <c r="Q102" s="13"/>
      <c r="R102" s="2">
        <v>1</v>
      </c>
      <c r="S102" s="53">
        <f t="shared" si="2"/>
        <v>0.999</v>
      </c>
      <c r="T102" s="55">
        <f t="shared" si="2"/>
        <v>0.99800100000000003</v>
      </c>
    </row>
    <row r="103" spans="2:22">
      <c r="B103" s="2" t="s">
        <v>221</v>
      </c>
      <c r="F103" s="53">
        <f t="shared" si="3"/>
        <v>0.999</v>
      </c>
      <c r="O103" s="13"/>
      <c r="P103" s="13"/>
      <c r="Q103" s="13"/>
      <c r="R103" s="13"/>
      <c r="S103" s="2">
        <v>1</v>
      </c>
      <c r="T103" s="55">
        <f>T104*$F104</f>
        <v>0.999</v>
      </c>
    </row>
    <row r="104" spans="2:22">
      <c r="B104" s="2" t="s">
        <v>222</v>
      </c>
      <c r="F104" s="53">
        <f t="shared" si="3"/>
        <v>0.999</v>
      </c>
      <c r="O104" s="13"/>
      <c r="P104" s="13"/>
      <c r="Q104" s="13"/>
      <c r="R104" s="13"/>
      <c r="S104" s="13"/>
      <c r="T104" s="2">
        <v>1</v>
      </c>
    </row>
    <row r="106" spans="2:22" s="8" customFormat="1">
      <c r="B106" s="8" t="s">
        <v>223</v>
      </c>
    </row>
    <row r="108" spans="2:22">
      <c r="B108" s="57" t="s">
        <v>224</v>
      </c>
    </row>
    <row r="109" spans="2:22">
      <c r="B109" s="2" t="s">
        <v>225</v>
      </c>
      <c r="D109" s="2" t="s">
        <v>153</v>
      </c>
      <c r="K109" s="38">
        <v>2.8500000000000001E-2</v>
      </c>
      <c r="L109" s="38">
        <v>0.03</v>
      </c>
      <c r="M109" s="38">
        <v>0.03</v>
      </c>
      <c r="N109" s="38">
        <v>0.04</v>
      </c>
      <c r="O109" s="38">
        <v>0.04</v>
      </c>
      <c r="P109" s="38">
        <v>0.04</v>
      </c>
      <c r="Q109" s="38">
        <v>0.04</v>
      </c>
      <c r="R109" s="38">
        <v>0.04</v>
      </c>
      <c r="S109" s="51">
        <v>0.04</v>
      </c>
      <c r="T109" s="51">
        <v>0.04</v>
      </c>
      <c r="V109" s="2" t="s">
        <v>95</v>
      </c>
    </row>
    <row r="110" spans="2:22">
      <c r="B110" s="2" t="s">
        <v>226</v>
      </c>
      <c r="D110" s="2" t="s">
        <v>153</v>
      </c>
      <c r="K110" s="38">
        <v>2.3E-2</v>
      </c>
      <c r="L110" s="38">
        <v>0.03</v>
      </c>
      <c r="M110" s="38">
        <v>0.04</v>
      </c>
      <c r="N110" s="38">
        <v>0.04</v>
      </c>
      <c r="O110" s="38">
        <v>0.04</v>
      </c>
      <c r="P110" s="38">
        <v>0.04</v>
      </c>
      <c r="Q110" s="38">
        <v>0.04</v>
      </c>
      <c r="R110" s="38">
        <v>0.04</v>
      </c>
      <c r="S110" s="51">
        <v>0.04</v>
      </c>
      <c r="T110" s="51">
        <v>0.04</v>
      </c>
      <c r="V110" s="2" t="s">
        <v>95</v>
      </c>
    </row>
    <row r="111" spans="2:22">
      <c r="B111" s="2" t="s">
        <v>227</v>
      </c>
      <c r="D111" s="2" t="s">
        <v>153</v>
      </c>
      <c r="J111" s="38">
        <v>2.75E-2</v>
      </c>
      <c r="K111" s="38">
        <v>2.5000000000000001E-2</v>
      </c>
      <c r="L111" s="38">
        <v>0.03</v>
      </c>
      <c r="M111" s="38">
        <v>0.04</v>
      </c>
      <c r="N111" s="38">
        <v>0.04</v>
      </c>
      <c r="O111" s="38">
        <v>0.04</v>
      </c>
      <c r="P111" s="38">
        <v>0.04</v>
      </c>
      <c r="Q111" s="38">
        <v>0.04</v>
      </c>
      <c r="R111" s="51">
        <v>0.04</v>
      </c>
      <c r="S111" s="51">
        <v>0.04</v>
      </c>
      <c r="T111" s="51">
        <v>0.04</v>
      </c>
      <c r="V111" s="2" t="s">
        <v>95</v>
      </c>
    </row>
    <row r="112" spans="2:22">
      <c r="B112" s="2" t="s">
        <v>228</v>
      </c>
      <c r="D112" s="2" t="s">
        <v>153</v>
      </c>
      <c r="J112" s="38">
        <v>0.03</v>
      </c>
      <c r="K112" s="38">
        <v>2.2499999999999999E-2</v>
      </c>
      <c r="L112" s="38">
        <v>0.03</v>
      </c>
      <c r="M112" s="38">
        <v>0.04</v>
      </c>
      <c r="N112" s="38">
        <v>0.04</v>
      </c>
      <c r="O112" s="38">
        <v>0.04</v>
      </c>
      <c r="P112" s="38">
        <v>0.04</v>
      </c>
      <c r="Q112" s="38">
        <v>0.04</v>
      </c>
      <c r="R112" s="51">
        <v>0.04</v>
      </c>
      <c r="S112" s="51">
        <v>0.04</v>
      </c>
      <c r="T112" s="51">
        <v>0.04</v>
      </c>
      <c r="V112" s="2" t="s">
        <v>95</v>
      </c>
    </row>
    <row r="114" spans="2:28">
      <c r="B114" s="57" t="s">
        <v>229</v>
      </c>
    </row>
    <row r="115" spans="2:28" ht="12.75" customHeight="1">
      <c r="B115" s="2" t="s">
        <v>230</v>
      </c>
      <c r="D115" s="2" t="s">
        <v>153</v>
      </c>
      <c r="K115" s="58">
        <f>((1+J111)*(1+J112)*(1+K109)*(1+K110))^(1/4)-1</f>
        <v>2.7246679826694153E-2</v>
      </c>
      <c r="L115" s="58">
        <f>((1+K111)*(1+K112)*(1+L109)*(1+L110))^(1/4)-1</f>
        <v>2.6869862241643006E-2</v>
      </c>
      <c r="M115" s="58">
        <f>((1+L111)*(1+L112)*(1+M109)*(1+M110))^(1/4)-1</f>
        <v>3.2490949264880609E-2</v>
      </c>
      <c r="N115" s="58">
        <f>((1+M111)*(1+M112)*(1+N109)*(1+N110))^(1/4)-1</f>
        <v>4.0000000000000036E-2</v>
      </c>
      <c r="O115" s="58">
        <f t="shared" ref="O115:Q115" si="4">((1+N111)*(1+N112)*(1+O109)*(1+O110))^(1/4)-1</f>
        <v>4.0000000000000036E-2</v>
      </c>
      <c r="P115" s="58">
        <f t="shared" si="4"/>
        <v>4.0000000000000036E-2</v>
      </c>
      <c r="Q115" s="58">
        <f t="shared" si="4"/>
        <v>4.0000000000000036E-2</v>
      </c>
      <c r="R115" s="58">
        <f>((1+Q111)*(1+Q112)*(1+R109)*(1+R110))^(1/4)-1</f>
        <v>4.0000000000000036E-2</v>
      </c>
      <c r="S115" s="13"/>
      <c r="T115" s="13"/>
      <c r="X115" s="110"/>
      <c r="Y115" s="110"/>
      <c r="Z115" s="110"/>
      <c r="AA115" s="110"/>
      <c r="AB115" s="110"/>
    </row>
    <row r="116" spans="2:28">
      <c r="B116" s="2" t="s">
        <v>231</v>
      </c>
      <c r="K116" s="53">
        <f>1+K115</f>
        <v>1.0272466798266942</v>
      </c>
      <c r="L116" s="53">
        <f t="shared" ref="L116:Q116" si="5">1+L115</f>
        <v>1.026869862241643</v>
      </c>
      <c r="M116" s="53">
        <f t="shared" si="5"/>
        <v>1.0324909492648806</v>
      </c>
      <c r="N116" s="53">
        <f t="shared" si="5"/>
        <v>1.04</v>
      </c>
      <c r="O116" s="53">
        <f t="shared" si="5"/>
        <v>1.04</v>
      </c>
      <c r="P116" s="53">
        <f t="shared" si="5"/>
        <v>1.04</v>
      </c>
      <c r="Q116" s="53">
        <f t="shared" si="5"/>
        <v>1.04</v>
      </c>
      <c r="R116" s="53">
        <f>1+R115</f>
        <v>1.04</v>
      </c>
      <c r="S116" s="13"/>
      <c r="T116" s="13"/>
      <c r="X116" s="110"/>
      <c r="Y116" s="110"/>
      <c r="Z116" s="110"/>
      <c r="AA116" s="110"/>
      <c r="AB116" s="110"/>
    </row>
    <row r="117" spans="2:28">
      <c r="X117" s="110"/>
      <c r="Y117" s="110"/>
      <c r="Z117" s="110"/>
      <c r="AA117" s="110"/>
      <c r="AB117" s="110"/>
    </row>
    <row r="118" spans="2:28" ht="12.75" customHeight="1">
      <c r="B118" s="57" t="s">
        <v>232</v>
      </c>
      <c r="X118" s="244" t="s">
        <v>233</v>
      </c>
      <c r="Y118" s="244"/>
      <c r="Z118" s="244"/>
      <c r="AA118" s="244"/>
      <c r="AB118" s="110"/>
    </row>
    <row r="119" spans="2:28">
      <c r="B119" s="2" t="s">
        <v>230</v>
      </c>
      <c r="D119" s="2" t="s">
        <v>153</v>
      </c>
      <c r="K119" s="13"/>
      <c r="L119" s="13"/>
      <c r="M119" s="13"/>
      <c r="N119" s="13"/>
      <c r="O119" s="13"/>
      <c r="P119" s="13"/>
      <c r="Q119" s="13"/>
      <c r="R119" s="13"/>
      <c r="S119" s="226">
        <f>((1+Q111)*(1+Q112)*(1+R109)*(1+R110))^(1/4)-1</f>
        <v>4.0000000000000036E-2</v>
      </c>
      <c r="T119" s="51">
        <f>((1+R111)*(1+R112)*(1+S109)*(1+S110))^(1/4)-1</f>
        <v>4.0000000000000036E-2</v>
      </c>
      <c r="X119" s="244"/>
      <c r="Y119" s="244"/>
      <c r="Z119" s="244"/>
      <c r="AA119" s="244"/>
      <c r="AB119" s="110"/>
    </row>
    <row r="120" spans="2:28">
      <c r="B120" s="2" t="s">
        <v>231</v>
      </c>
      <c r="K120" s="13"/>
      <c r="L120" s="13"/>
      <c r="M120" s="13"/>
      <c r="N120" s="13"/>
      <c r="O120" s="13"/>
      <c r="P120" s="13"/>
      <c r="Q120" s="13"/>
      <c r="R120" s="13"/>
      <c r="S120" s="230">
        <f>1+S119</f>
        <v>1.04</v>
      </c>
      <c r="T120" s="55">
        <f t="shared" ref="T120" si="6">1+T119</f>
        <v>1.04</v>
      </c>
      <c r="X120" s="244"/>
      <c r="Y120" s="244"/>
      <c r="Z120" s="244"/>
      <c r="AA120" s="244"/>
      <c r="AB120" s="110"/>
    </row>
    <row r="121" spans="2:28">
      <c r="X121" s="244"/>
      <c r="Y121" s="244"/>
      <c r="Z121" s="244"/>
      <c r="AA121" s="244"/>
      <c r="AB121" s="110"/>
    </row>
    <row r="122" spans="2:28">
      <c r="B122" s="1" t="s">
        <v>231</v>
      </c>
      <c r="X122" s="244"/>
      <c r="Y122" s="244"/>
      <c r="Z122" s="244"/>
      <c r="AA122" s="244"/>
      <c r="AB122" s="110"/>
    </row>
    <row r="123" spans="2:28">
      <c r="B123" s="2" t="s">
        <v>234</v>
      </c>
      <c r="J123" s="2">
        <v>1</v>
      </c>
      <c r="K123" s="53">
        <f>J123*K$116</f>
        <v>1.0272466798266942</v>
      </c>
      <c r="L123" s="53">
        <f t="shared" ref="L123:Q125" si="7">K123*L$116</f>
        <v>1.0548486566018225</v>
      </c>
      <c r="M123" s="53">
        <f t="shared" si="7"/>
        <v>1.0891216907855998</v>
      </c>
      <c r="N123" s="53">
        <f t="shared" si="7"/>
        <v>1.1326865584170238</v>
      </c>
      <c r="O123" s="53">
        <f t="shared" si="7"/>
        <v>1.1779940207537047</v>
      </c>
      <c r="P123" s="53">
        <f t="shared" si="7"/>
        <v>1.2251137815838529</v>
      </c>
      <c r="Q123" s="53">
        <f t="shared" si="7"/>
        <v>1.274118332847207</v>
      </c>
      <c r="R123" s="53">
        <f t="shared" ref="R123:R130" si="8">Q123*R$116</f>
        <v>1.3250830661610953</v>
      </c>
      <c r="S123" s="53">
        <f t="shared" ref="S123:T131" si="9">R123*S$120</f>
        <v>1.3780863888075392</v>
      </c>
      <c r="T123" s="55">
        <f t="shared" si="9"/>
        <v>1.4332098443598409</v>
      </c>
    </row>
    <row r="124" spans="2:28">
      <c r="B124" s="2" t="s">
        <v>235</v>
      </c>
      <c r="J124" s="13"/>
      <c r="K124" s="2">
        <v>1</v>
      </c>
      <c r="L124" s="53">
        <f t="shared" si="7"/>
        <v>1.026869862241643</v>
      </c>
      <c r="M124" s="53">
        <f t="shared" si="7"/>
        <v>1.0602338388373711</v>
      </c>
      <c r="N124" s="53">
        <f t="shared" ref="N124:Q124" si="10">M124*N$116</f>
        <v>1.1026431923908659</v>
      </c>
      <c r="O124" s="53">
        <f t="shared" si="10"/>
        <v>1.1467489200865006</v>
      </c>
      <c r="P124" s="53">
        <f t="shared" si="10"/>
        <v>1.1926188768899608</v>
      </c>
      <c r="Q124" s="53">
        <f t="shared" si="10"/>
        <v>1.2403236319655593</v>
      </c>
      <c r="R124" s="53">
        <f t="shared" si="8"/>
        <v>1.2899365772441818</v>
      </c>
      <c r="S124" s="53">
        <f t="shared" si="9"/>
        <v>1.3415340403339491</v>
      </c>
      <c r="T124" s="55">
        <f t="shared" si="9"/>
        <v>1.3951954019473072</v>
      </c>
    </row>
    <row r="125" spans="2:28">
      <c r="B125" s="2" t="s">
        <v>236</v>
      </c>
      <c r="J125" s="13"/>
      <c r="K125" s="13"/>
      <c r="L125" s="2">
        <v>1</v>
      </c>
      <c r="M125" s="53">
        <f t="shared" si="7"/>
        <v>1.0324909492648806</v>
      </c>
      <c r="N125" s="53">
        <f t="shared" ref="N125:N126" si="11">M125*N$116</f>
        <v>1.0737905872354758</v>
      </c>
      <c r="O125" s="53">
        <f t="shared" ref="O125:Q125" si="12">N125*O$116</f>
        <v>1.116742210724895</v>
      </c>
      <c r="P125" s="53">
        <f t="shared" si="12"/>
        <v>1.1614118991538909</v>
      </c>
      <c r="Q125" s="53">
        <f t="shared" si="12"/>
        <v>1.2078683751200465</v>
      </c>
      <c r="R125" s="53">
        <f t="shared" si="8"/>
        <v>1.2561831101248484</v>
      </c>
      <c r="S125" s="53">
        <f t="shared" si="9"/>
        <v>1.3064304345298423</v>
      </c>
      <c r="T125" s="55">
        <f t="shared" si="9"/>
        <v>1.358687651911036</v>
      </c>
    </row>
    <row r="126" spans="2:28">
      <c r="B126" s="2" t="s">
        <v>237</v>
      </c>
      <c r="J126" s="13"/>
      <c r="K126" s="13"/>
      <c r="L126" s="13"/>
      <c r="M126" s="2">
        <v>1</v>
      </c>
      <c r="N126" s="53">
        <f t="shared" si="11"/>
        <v>1.04</v>
      </c>
      <c r="O126" s="53">
        <f t="shared" ref="O126:O127" si="13">N126*O$116</f>
        <v>1.0816000000000001</v>
      </c>
      <c r="P126" s="53">
        <f t="shared" ref="P126:Q126" si="14">O126*P$116</f>
        <v>1.1248640000000001</v>
      </c>
      <c r="Q126" s="53">
        <f t="shared" si="14"/>
        <v>1.1698585600000002</v>
      </c>
      <c r="R126" s="53">
        <f t="shared" si="8"/>
        <v>1.2166529024000003</v>
      </c>
      <c r="S126" s="53">
        <f t="shared" si="9"/>
        <v>1.2653190184960004</v>
      </c>
      <c r="T126" s="55">
        <f t="shared" si="9"/>
        <v>1.3159317792358405</v>
      </c>
    </row>
    <row r="127" spans="2:28">
      <c r="B127" s="2" t="s">
        <v>238</v>
      </c>
      <c r="J127" s="13"/>
      <c r="K127" s="13"/>
      <c r="L127" s="13"/>
      <c r="M127" s="13"/>
      <c r="N127" s="2">
        <v>1</v>
      </c>
      <c r="O127" s="53">
        <f t="shared" si="13"/>
        <v>1.04</v>
      </c>
      <c r="P127" s="53">
        <f t="shared" ref="P127" si="15">O127*P$116</f>
        <v>1.0816000000000001</v>
      </c>
      <c r="Q127" s="53">
        <f t="shared" ref="Q127" si="16">P127*Q$116</f>
        <v>1.1248640000000001</v>
      </c>
      <c r="R127" s="53">
        <f t="shared" si="8"/>
        <v>1.1698585600000002</v>
      </c>
      <c r="S127" s="53">
        <f t="shared" si="9"/>
        <v>1.2166529024000003</v>
      </c>
      <c r="T127" s="55">
        <f t="shared" si="9"/>
        <v>1.2653190184960004</v>
      </c>
    </row>
    <row r="128" spans="2:28">
      <c r="B128" s="2" t="s">
        <v>239</v>
      </c>
      <c r="J128" s="13"/>
      <c r="K128" s="13"/>
      <c r="L128" s="13"/>
      <c r="M128" s="13"/>
      <c r="N128" s="13"/>
      <c r="O128" s="2">
        <v>1</v>
      </c>
      <c r="P128" s="53">
        <f>O128*P$116</f>
        <v>1.04</v>
      </c>
      <c r="Q128" s="53">
        <f t="shared" ref="Q128:Q129" si="17">P128*Q$116</f>
        <v>1.0816000000000001</v>
      </c>
      <c r="R128" s="53">
        <f t="shared" si="8"/>
        <v>1.1248640000000001</v>
      </c>
      <c r="S128" s="53">
        <f t="shared" si="9"/>
        <v>1.1698585600000002</v>
      </c>
      <c r="T128" s="55">
        <f t="shared" si="9"/>
        <v>1.2166529024000003</v>
      </c>
    </row>
    <row r="129" spans="2:22">
      <c r="B129" s="2" t="s">
        <v>240</v>
      </c>
      <c r="J129" s="13"/>
      <c r="K129" s="13"/>
      <c r="L129" s="13"/>
      <c r="M129" s="13"/>
      <c r="N129" s="13"/>
      <c r="O129" s="13"/>
      <c r="P129" s="2">
        <v>1</v>
      </c>
      <c r="Q129" s="53">
        <f t="shared" si="17"/>
        <v>1.04</v>
      </c>
      <c r="R129" s="53">
        <f t="shared" si="8"/>
        <v>1.0816000000000001</v>
      </c>
      <c r="S129" s="53">
        <f t="shared" si="9"/>
        <v>1.1248640000000001</v>
      </c>
      <c r="T129" s="55">
        <f t="shared" si="9"/>
        <v>1.1698585600000002</v>
      </c>
    </row>
    <row r="130" spans="2:22">
      <c r="B130" s="2" t="s">
        <v>241</v>
      </c>
      <c r="J130" s="13"/>
      <c r="K130" s="13"/>
      <c r="L130" s="13"/>
      <c r="M130" s="13"/>
      <c r="N130" s="13"/>
      <c r="O130" s="13"/>
      <c r="P130" s="13"/>
      <c r="Q130" s="2">
        <v>1</v>
      </c>
      <c r="R130" s="53">
        <f t="shared" si="8"/>
        <v>1.04</v>
      </c>
      <c r="S130" s="53">
        <f t="shared" si="9"/>
        <v>1.0816000000000001</v>
      </c>
      <c r="T130" s="55">
        <f t="shared" si="9"/>
        <v>1.1248640000000001</v>
      </c>
    </row>
    <row r="131" spans="2:22">
      <c r="B131" s="2" t="s">
        <v>242</v>
      </c>
      <c r="J131" s="13"/>
      <c r="K131" s="13"/>
      <c r="L131" s="13"/>
      <c r="M131" s="13"/>
      <c r="N131" s="13"/>
      <c r="O131" s="13"/>
      <c r="P131" s="13"/>
      <c r="Q131" s="13"/>
      <c r="R131" s="2">
        <v>1</v>
      </c>
      <c r="S131" s="53">
        <f t="shared" si="9"/>
        <v>1.04</v>
      </c>
      <c r="T131" s="55">
        <f t="shared" si="9"/>
        <v>1.0816000000000001</v>
      </c>
    </row>
    <row r="132" spans="2:22">
      <c r="B132" s="2" t="s">
        <v>243</v>
      </c>
      <c r="J132" s="13"/>
      <c r="K132" s="13"/>
      <c r="L132" s="13"/>
      <c r="M132" s="13"/>
      <c r="N132" s="13"/>
      <c r="O132" s="13"/>
      <c r="P132" s="13"/>
      <c r="Q132" s="13"/>
      <c r="R132" s="13"/>
      <c r="S132" s="2">
        <v>1</v>
      </c>
      <c r="T132" s="55">
        <f>S132*T$120</f>
        <v>1.04</v>
      </c>
    </row>
    <row r="133" spans="2:22">
      <c r="B133" s="2" t="s">
        <v>244</v>
      </c>
      <c r="J133" s="13"/>
      <c r="K133" s="13"/>
      <c r="L133" s="13"/>
      <c r="M133" s="13"/>
      <c r="N133" s="13"/>
      <c r="O133" s="13"/>
      <c r="P133" s="13"/>
      <c r="Q133" s="13"/>
      <c r="R133" s="13"/>
      <c r="S133" s="13"/>
      <c r="T133" s="2">
        <v>1</v>
      </c>
    </row>
    <row r="135" spans="2:22" s="8" customFormat="1">
      <c r="B135" s="8" t="s">
        <v>245</v>
      </c>
    </row>
    <row r="137" spans="2:22">
      <c r="B137" s="2" t="s">
        <v>246</v>
      </c>
      <c r="D137" s="2" t="s">
        <v>153</v>
      </c>
      <c r="F137" s="46">
        <v>0.4</v>
      </c>
      <c r="V137" s="2" t="s">
        <v>91</v>
      </c>
    </row>
    <row r="138" spans="2:22">
      <c r="B138" s="2" t="s">
        <v>247</v>
      </c>
      <c r="D138" s="2" t="s">
        <v>153</v>
      </c>
      <c r="F138" s="58">
        <f>1-F137</f>
        <v>0.6</v>
      </c>
      <c r="V138" s="2" t="s">
        <v>91</v>
      </c>
    </row>
    <row r="140" spans="2:22" s="8" customFormat="1">
      <c r="B140" s="8" t="s">
        <v>248</v>
      </c>
    </row>
    <row r="142" spans="2:22">
      <c r="B142" s="2" t="s">
        <v>249</v>
      </c>
      <c r="D142" s="2" t="s">
        <v>153</v>
      </c>
      <c r="F142" s="46">
        <v>0.6</v>
      </c>
      <c r="V142" s="2" t="s">
        <v>91</v>
      </c>
    </row>
    <row r="143" spans="2:22">
      <c r="B143" s="2" t="s">
        <v>250</v>
      </c>
      <c r="D143" s="2" t="s">
        <v>153</v>
      </c>
      <c r="F143" s="46">
        <v>0.94</v>
      </c>
      <c r="V143" s="2" t="s">
        <v>91</v>
      </c>
    </row>
    <row r="145" spans="2:22" s="8" customFormat="1">
      <c r="B145" s="8" t="s">
        <v>251</v>
      </c>
    </row>
    <row r="147" spans="2:22">
      <c r="B147" s="2" t="s">
        <v>252</v>
      </c>
      <c r="F147" s="2">
        <v>1.25</v>
      </c>
      <c r="V147" s="2" t="s">
        <v>91</v>
      </c>
    </row>
    <row r="148" spans="2:22">
      <c r="B148" s="2" t="s">
        <v>253</v>
      </c>
      <c r="F148" s="2">
        <v>1.5</v>
      </c>
      <c r="V148" s="2" t="s">
        <v>91</v>
      </c>
    </row>
    <row r="149" spans="2:22">
      <c r="B149" s="2" t="s">
        <v>254</v>
      </c>
      <c r="F149" s="2">
        <v>1.75</v>
      </c>
      <c r="V149" s="2" t="s">
        <v>91</v>
      </c>
    </row>
    <row r="150" spans="2:22">
      <c r="B150" s="2" t="s">
        <v>255</v>
      </c>
      <c r="F150" s="2">
        <v>1.75</v>
      </c>
      <c r="V150" s="2" t="s">
        <v>91</v>
      </c>
    </row>
    <row r="152" spans="2:22" s="8" customFormat="1">
      <c r="B152" s="8" t="s">
        <v>256</v>
      </c>
    </row>
    <row r="154" spans="2:22">
      <c r="B154" s="1" t="s">
        <v>257</v>
      </c>
      <c r="F154" s="46"/>
    </row>
    <row r="155" spans="2:22">
      <c r="B155" s="2" t="s">
        <v>258</v>
      </c>
      <c r="F155" s="2">
        <v>1.5529999999999999</v>
      </c>
      <c r="V155" s="2" t="s">
        <v>91</v>
      </c>
    </row>
    <row r="156" spans="2:22">
      <c r="B156" s="2" t="s">
        <v>259</v>
      </c>
      <c r="F156" s="2">
        <v>0.71199999999999997</v>
      </c>
      <c r="V156" s="2" t="s">
        <v>91</v>
      </c>
    </row>
    <row r="157" spans="2:22">
      <c r="B157" s="2" t="s">
        <v>260</v>
      </c>
      <c r="F157" s="2">
        <v>0.55200000000000005</v>
      </c>
      <c r="V157" s="2" t="s">
        <v>91</v>
      </c>
    </row>
    <row r="158" spans="2:22">
      <c r="B158" s="2" t="s">
        <v>261</v>
      </c>
      <c r="F158" s="2">
        <v>1.1830000000000001</v>
      </c>
      <c r="V158" s="2" t="s">
        <v>91</v>
      </c>
    </row>
    <row r="160" spans="2:22">
      <c r="B160" s="1" t="s">
        <v>262</v>
      </c>
    </row>
    <row r="161" spans="2:22">
      <c r="B161" s="2" t="s">
        <v>121</v>
      </c>
      <c r="F161" s="2">
        <v>1.7849999999999999</v>
      </c>
      <c r="V161" s="2" t="s">
        <v>91</v>
      </c>
    </row>
    <row r="162" spans="2:22">
      <c r="B162" s="2" t="s">
        <v>122</v>
      </c>
      <c r="F162" s="2">
        <v>1.667</v>
      </c>
      <c r="V162" s="2" t="s">
        <v>91</v>
      </c>
    </row>
    <row r="163" spans="2:22">
      <c r="B163" s="2" t="s">
        <v>123</v>
      </c>
      <c r="F163" s="2">
        <v>1.2070000000000001</v>
      </c>
      <c r="V163" s="2" t="s">
        <v>91</v>
      </c>
    </row>
    <row r="164" spans="2:22">
      <c r="B164" s="2" t="s">
        <v>124</v>
      </c>
      <c r="F164" s="2">
        <v>0.85899999999999999</v>
      </c>
      <c r="V164" s="2" t="s">
        <v>91</v>
      </c>
    </row>
    <row r="165" spans="2:22">
      <c r="B165" s="2" t="s">
        <v>125</v>
      </c>
      <c r="F165" s="2">
        <v>0.67600000000000005</v>
      </c>
      <c r="V165" s="2" t="s">
        <v>91</v>
      </c>
    </row>
    <row r="166" spans="2:22">
      <c r="B166" s="2" t="s">
        <v>126</v>
      </c>
      <c r="F166" s="2">
        <v>0.6</v>
      </c>
      <c r="V166" s="2" t="s">
        <v>91</v>
      </c>
    </row>
    <row r="167" spans="2:22">
      <c r="B167" s="2" t="s">
        <v>127</v>
      </c>
      <c r="F167" s="2">
        <v>0.55500000000000005</v>
      </c>
      <c r="V167" s="2" t="s">
        <v>91</v>
      </c>
    </row>
    <row r="168" spans="2:22">
      <c r="B168" s="2" t="s">
        <v>128</v>
      </c>
      <c r="F168" s="2">
        <v>0.52800000000000002</v>
      </c>
      <c r="V168" s="2" t="s">
        <v>91</v>
      </c>
    </row>
    <row r="169" spans="2:22">
      <c r="B169" s="2" t="s">
        <v>129</v>
      </c>
      <c r="F169" s="2">
        <v>0.57399999999999995</v>
      </c>
      <c r="V169" s="2" t="s">
        <v>91</v>
      </c>
    </row>
    <row r="170" spans="2:22">
      <c r="B170" s="2" t="s">
        <v>130</v>
      </c>
      <c r="F170" s="2">
        <v>0.745</v>
      </c>
      <c r="V170" s="2" t="s">
        <v>91</v>
      </c>
    </row>
    <row r="171" spans="2:22">
      <c r="B171" s="2" t="s">
        <v>131</v>
      </c>
      <c r="F171" s="2">
        <v>1.2070000000000001</v>
      </c>
      <c r="V171" s="2" t="s">
        <v>91</v>
      </c>
    </row>
    <row r="172" spans="2:22">
      <c r="B172" s="2" t="s">
        <v>132</v>
      </c>
      <c r="F172" s="2">
        <v>1.595</v>
      </c>
      <c r="V172" s="2" t="s">
        <v>91</v>
      </c>
    </row>
    <row r="174" spans="2:22">
      <c r="B174" s="1" t="s">
        <v>263</v>
      </c>
    </row>
    <row r="175" spans="2:22">
      <c r="B175" s="2" t="s">
        <v>121</v>
      </c>
      <c r="F175" s="2">
        <v>1.877</v>
      </c>
      <c r="V175" s="2" t="s">
        <v>91</v>
      </c>
    </row>
    <row r="176" spans="2:22">
      <c r="B176" s="2" t="s">
        <v>122</v>
      </c>
      <c r="F176" s="2">
        <v>1.7529999999999999</v>
      </c>
      <c r="V176" s="2" t="s">
        <v>91</v>
      </c>
    </row>
    <row r="177" spans="2:22">
      <c r="B177" s="2" t="s">
        <v>123</v>
      </c>
      <c r="F177" s="2">
        <v>1.2689999999999999</v>
      </c>
      <c r="V177" s="2" t="s">
        <v>91</v>
      </c>
    </row>
    <row r="178" spans="2:22">
      <c r="B178" s="2" t="s">
        <v>124</v>
      </c>
      <c r="F178" s="2">
        <v>0.90300000000000002</v>
      </c>
      <c r="V178" s="2" t="s">
        <v>91</v>
      </c>
    </row>
    <row r="179" spans="2:22">
      <c r="B179" s="2" t="s">
        <v>125</v>
      </c>
      <c r="F179" s="2">
        <v>0.71099999999999997</v>
      </c>
      <c r="V179" s="2" t="s">
        <v>91</v>
      </c>
    </row>
    <row r="180" spans="2:22">
      <c r="B180" s="2" t="s">
        <v>126</v>
      </c>
      <c r="F180" s="2">
        <v>0.63100000000000001</v>
      </c>
      <c r="V180" s="2" t="s">
        <v>91</v>
      </c>
    </row>
    <row r="181" spans="2:22">
      <c r="B181" s="2" t="s">
        <v>127</v>
      </c>
      <c r="F181" s="2">
        <v>0.58299999999999996</v>
      </c>
      <c r="V181" s="2" t="s">
        <v>91</v>
      </c>
    </row>
    <row r="182" spans="2:22">
      <c r="B182" s="2" t="s">
        <v>128</v>
      </c>
      <c r="F182" s="2">
        <v>0.55500000000000005</v>
      </c>
      <c r="V182" s="2" t="s">
        <v>91</v>
      </c>
    </row>
    <row r="183" spans="2:22">
      <c r="B183" s="2" t="s">
        <v>129</v>
      </c>
      <c r="F183" s="2">
        <v>0.60399999999999998</v>
      </c>
      <c r="V183" s="2" t="s">
        <v>91</v>
      </c>
    </row>
    <row r="184" spans="2:22">
      <c r="B184" s="2" t="s">
        <v>130</v>
      </c>
      <c r="F184" s="2">
        <v>0.78400000000000003</v>
      </c>
      <c r="V184" s="2" t="s">
        <v>91</v>
      </c>
    </row>
    <row r="185" spans="2:22">
      <c r="B185" s="2" t="s">
        <v>131</v>
      </c>
      <c r="F185" s="2">
        <v>1.2689999999999999</v>
      </c>
      <c r="V185" s="2" t="s">
        <v>91</v>
      </c>
    </row>
    <row r="186" spans="2:22">
      <c r="B186" s="2" t="s">
        <v>132</v>
      </c>
      <c r="F186" s="2">
        <v>1.677</v>
      </c>
      <c r="V186" s="2" t="s">
        <v>91</v>
      </c>
    </row>
    <row r="188" spans="2:22" s="8" customFormat="1">
      <c r="B188" s="8" t="s">
        <v>264</v>
      </c>
    </row>
    <row r="190" spans="2:22">
      <c r="B190" s="1" t="s">
        <v>265</v>
      </c>
      <c r="F190" s="46"/>
    </row>
    <row r="191" spans="2:22">
      <c r="B191" s="2" t="s">
        <v>121</v>
      </c>
      <c r="F191" s="2">
        <v>31</v>
      </c>
    </row>
    <row r="192" spans="2:22">
      <c r="B192" s="2" t="s">
        <v>122</v>
      </c>
      <c r="F192" s="2">
        <v>29</v>
      </c>
    </row>
    <row r="193" spans="2:6">
      <c r="B193" s="2" t="s">
        <v>123</v>
      </c>
      <c r="F193" s="2">
        <v>31</v>
      </c>
    </row>
    <row r="194" spans="2:6">
      <c r="B194" s="2" t="s">
        <v>124</v>
      </c>
      <c r="F194" s="2">
        <v>30</v>
      </c>
    </row>
    <row r="195" spans="2:6">
      <c r="B195" s="2" t="s">
        <v>125</v>
      </c>
      <c r="F195" s="2">
        <v>31</v>
      </c>
    </row>
    <row r="196" spans="2:6">
      <c r="B196" s="2" t="s">
        <v>126</v>
      </c>
      <c r="F196" s="2">
        <v>30</v>
      </c>
    </row>
    <row r="197" spans="2:6">
      <c r="B197" s="2" t="s">
        <v>127</v>
      </c>
      <c r="F197" s="2">
        <v>31</v>
      </c>
    </row>
    <row r="198" spans="2:6">
      <c r="B198" s="2" t="s">
        <v>128</v>
      </c>
      <c r="F198" s="2">
        <v>31</v>
      </c>
    </row>
    <row r="199" spans="2:6">
      <c r="B199" s="2" t="s">
        <v>129</v>
      </c>
      <c r="F199" s="2">
        <v>30</v>
      </c>
    </row>
    <row r="200" spans="2:6">
      <c r="B200" s="2" t="s">
        <v>130</v>
      </c>
      <c r="F200" s="2">
        <v>31</v>
      </c>
    </row>
    <row r="201" spans="2:6">
      <c r="B201" s="2" t="s">
        <v>131</v>
      </c>
      <c r="F201" s="2">
        <v>30</v>
      </c>
    </row>
    <row r="202" spans="2:6">
      <c r="B202" s="2" t="s">
        <v>132</v>
      </c>
      <c r="F202" s="2">
        <v>31</v>
      </c>
    </row>
    <row r="204" spans="2:6">
      <c r="B204" s="1" t="s">
        <v>266</v>
      </c>
    </row>
    <row r="205" spans="2:6">
      <c r="B205" s="2" t="s">
        <v>258</v>
      </c>
      <c r="F205" s="59">
        <f>SUM(F191:F193)</f>
        <v>91</v>
      </c>
    </row>
    <row r="206" spans="2:6">
      <c r="B206" s="2" t="s">
        <v>259</v>
      </c>
      <c r="F206" s="59">
        <f>SUM(F194:F196)</f>
        <v>91</v>
      </c>
    </row>
    <row r="207" spans="2:6">
      <c r="B207" s="2" t="s">
        <v>260</v>
      </c>
      <c r="F207" s="59">
        <f>SUM(F197:F199)</f>
        <v>92</v>
      </c>
    </row>
    <row r="208" spans="2:6">
      <c r="B208" s="2" t="s">
        <v>261</v>
      </c>
      <c r="F208" s="59">
        <f>SUM(F200:F202)</f>
        <v>92</v>
      </c>
    </row>
    <row r="210" spans="2:22">
      <c r="B210" s="1" t="s">
        <v>267</v>
      </c>
    </row>
    <row r="211" spans="2:22">
      <c r="B211" s="2" t="s">
        <v>268</v>
      </c>
      <c r="F211" s="2">
        <v>24</v>
      </c>
    </row>
    <row r="212" spans="2:22">
      <c r="B212" s="2" t="s">
        <v>269</v>
      </c>
      <c r="F212" s="59">
        <f>SUM(F191:F202)</f>
        <v>366</v>
      </c>
    </row>
    <row r="213" spans="2:22">
      <c r="B213" s="2" t="s">
        <v>270</v>
      </c>
      <c r="F213" s="59">
        <f>F211*F212</f>
        <v>8784</v>
      </c>
    </row>
    <row r="215" spans="2:22" s="8" customFormat="1">
      <c r="B215" s="8" t="s">
        <v>271</v>
      </c>
    </row>
    <row r="217" spans="2:22">
      <c r="B217" s="2" t="s">
        <v>272</v>
      </c>
      <c r="F217" s="52">
        <v>1E-4</v>
      </c>
      <c r="V217" s="2" t="s">
        <v>91</v>
      </c>
    </row>
  </sheetData>
  <mergeCells count="3">
    <mergeCell ref="B5:D5"/>
    <mergeCell ref="X118:AA122"/>
    <mergeCell ref="X72:AF73"/>
  </mergeCells>
  <pageMargins left="0.7" right="0.7" top="0.75" bottom="0.75" header="0.3" footer="0.3"/>
  <pageSetup paperSize="9" orientation="portrait" r:id="rId1"/>
  <ignoredErrors>
    <ignoredError sqref="J8" numberStoredAsText="1"/>
    <ignoredError sqref="F205:F20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O121"/>
  <sheetViews>
    <sheetView showGridLines="0" zoomScale="90" zoomScaleNormal="90" workbookViewId="0"/>
  </sheetViews>
  <sheetFormatPr defaultColWidth="13.7109375" defaultRowHeight="12.75"/>
  <cols>
    <col min="1" max="1" width="2.7109375" style="2" customWidth="1"/>
    <col min="2" max="2" width="60.7109375" style="2" customWidth="1"/>
    <col min="3" max="3" width="2.7109375" style="2" customWidth="1"/>
    <col min="4" max="4" width="30.7109375" style="2" customWidth="1"/>
    <col min="5" max="5" width="2.7109375" style="2" customWidth="1"/>
    <col min="6" max="6" width="15.7109375" style="2" customWidth="1"/>
    <col min="7" max="7" width="2.7109375" style="2" customWidth="1"/>
    <col min="8" max="12" width="15.7109375" style="2" customWidth="1"/>
    <col min="13" max="16384" width="13.7109375" style="2"/>
  </cols>
  <sheetData>
    <row r="2" spans="2:15" s="19" customFormat="1" ht="18">
      <c r="B2" s="19" t="s">
        <v>273</v>
      </c>
    </row>
    <row r="4" spans="2:15">
      <c r="B4" s="26" t="s">
        <v>274</v>
      </c>
    </row>
    <row r="5" spans="2:15">
      <c r="B5" s="243" t="s">
        <v>275</v>
      </c>
      <c r="C5" s="243"/>
      <c r="D5" s="243"/>
      <c r="E5" s="243"/>
      <c r="F5" s="243"/>
      <c r="G5" s="243"/>
      <c r="H5" s="243"/>
    </row>
    <row r="6" spans="2:15">
      <c r="B6" s="23"/>
      <c r="F6" s="20"/>
    </row>
    <row r="8" spans="2:15" s="64" customFormat="1">
      <c r="B8" s="64" t="s">
        <v>276</v>
      </c>
    </row>
    <row r="9" spans="2:15" s="72" customFormat="1">
      <c r="K9" s="245"/>
      <c r="L9" s="245"/>
      <c r="M9" s="245"/>
      <c r="N9" s="245"/>
      <c r="O9" s="245"/>
    </row>
    <row r="10" spans="2:15" s="65" customFormat="1">
      <c r="B10" s="66" t="s">
        <v>108</v>
      </c>
      <c r="H10" s="70" t="s">
        <v>277</v>
      </c>
      <c r="I10" s="70" t="s">
        <v>278</v>
      </c>
      <c r="J10" s="71" t="s">
        <v>279</v>
      </c>
      <c r="K10" s="70"/>
      <c r="L10" s="70"/>
      <c r="M10" s="65" t="s">
        <v>149</v>
      </c>
      <c r="N10" s="70"/>
      <c r="O10" s="70"/>
    </row>
    <row r="12" spans="2:15">
      <c r="B12" s="2" t="s">
        <v>280</v>
      </c>
      <c r="H12" s="21">
        <v>1</v>
      </c>
      <c r="I12" s="21" t="s">
        <v>281</v>
      </c>
      <c r="J12" s="21">
        <v>55</v>
      </c>
      <c r="M12" s="2" t="s">
        <v>282</v>
      </c>
    </row>
    <row r="13" spans="2:15">
      <c r="B13" s="2" t="s">
        <v>283</v>
      </c>
      <c r="H13" s="21">
        <v>2</v>
      </c>
      <c r="I13" s="67" t="s">
        <v>281</v>
      </c>
      <c r="J13" s="67">
        <v>30</v>
      </c>
      <c r="M13" s="2" t="s">
        <v>282</v>
      </c>
    </row>
    <row r="14" spans="2:15">
      <c r="B14" s="2" t="s">
        <v>284</v>
      </c>
      <c r="H14" s="21">
        <v>3</v>
      </c>
      <c r="I14" s="68" t="s">
        <v>281</v>
      </c>
      <c r="J14" s="67">
        <v>5</v>
      </c>
      <c r="M14" s="2" t="s">
        <v>282</v>
      </c>
    </row>
    <row r="15" spans="2:15">
      <c r="B15" s="2" t="s">
        <v>285</v>
      </c>
      <c r="H15" s="21">
        <v>4</v>
      </c>
      <c r="I15" s="21" t="s">
        <v>281</v>
      </c>
      <c r="J15" s="69">
        <v>1000000000</v>
      </c>
      <c r="M15" s="2" t="s">
        <v>282</v>
      </c>
    </row>
    <row r="16" spans="2:15">
      <c r="B16" s="2" t="s">
        <v>286</v>
      </c>
      <c r="H16" s="21">
        <v>5</v>
      </c>
      <c r="I16" s="21" t="s">
        <v>281</v>
      </c>
      <c r="J16" s="21">
        <v>10</v>
      </c>
      <c r="M16" s="2" t="s">
        <v>282</v>
      </c>
    </row>
    <row r="17" spans="2:13">
      <c r="B17" s="2" t="s">
        <v>287</v>
      </c>
      <c r="H17" s="21">
        <v>6</v>
      </c>
      <c r="I17" s="21" t="s">
        <v>281</v>
      </c>
      <c r="J17" s="21">
        <v>30</v>
      </c>
      <c r="M17" s="2" t="s">
        <v>282</v>
      </c>
    </row>
    <row r="18" spans="2:13">
      <c r="B18" s="2" t="s">
        <v>288</v>
      </c>
      <c r="H18" s="21">
        <v>7</v>
      </c>
      <c r="I18" s="21" t="s">
        <v>281</v>
      </c>
      <c r="J18" s="21">
        <v>55</v>
      </c>
      <c r="M18" s="2" t="s">
        <v>282</v>
      </c>
    </row>
    <row r="19" spans="2:13">
      <c r="B19" s="2" t="s">
        <v>289</v>
      </c>
      <c r="H19" s="21">
        <v>8</v>
      </c>
      <c r="I19" s="21" t="s">
        <v>281</v>
      </c>
      <c r="J19" s="21">
        <v>10</v>
      </c>
      <c r="M19" s="2" t="s">
        <v>282</v>
      </c>
    </row>
    <row r="20" spans="2:13">
      <c r="B20" s="2" t="s">
        <v>290</v>
      </c>
      <c r="H20" s="21">
        <v>9</v>
      </c>
      <c r="I20" s="21" t="s">
        <v>281</v>
      </c>
      <c r="J20" s="21">
        <v>10</v>
      </c>
      <c r="M20" s="2" t="s">
        <v>282</v>
      </c>
    </row>
    <row r="21" spans="2:13">
      <c r="B21" s="2" t="s">
        <v>291</v>
      </c>
      <c r="H21" s="21">
        <v>10</v>
      </c>
      <c r="I21" s="21" t="s">
        <v>281</v>
      </c>
      <c r="J21" s="21">
        <v>10</v>
      </c>
      <c r="M21" s="2" t="s">
        <v>282</v>
      </c>
    </row>
    <row r="22" spans="2:13">
      <c r="B22" s="2" t="s">
        <v>292</v>
      </c>
      <c r="H22" s="21">
        <v>11</v>
      </c>
      <c r="I22" s="21" t="s">
        <v>281</v>
      </c>
      <c r="J22" s="21">
        <v>10</v>
      </c>
      <c r="M22" s="2" t="s">
        <v>282</v>
      </c>
    </row>
    <row r="23" spans="2:13">
      <c r="B23" s="2" t="s">
        <v>293</v>
      </c>
      <c r="H23" s="21">
        <v>12</v>
      </c>
      <c r="I23" s="21" t="s">
        <v>281</v>
      </c>
      <c r="J23" s="21">
        <v>10</v>
      </c>
      <c r="M23" s="2" t="s">
        <v>282</v>
      </c>
    </row>
    <row r="24" spans="2:13">
      <c r="B24" s="2" t="s">
        <v>294</v>
      </c>
      <c r="H24" s="21">
        <v>13</v>
      </c>
      <c r="I24" s="21" t="s">
        <v>281</v>
      </c>
      <c r="J24" s="21">
        <v>10</v>
      </c>
      <c r="M24" s="2" t="s">
        <v>282</v>
      </c>
    </row>
    <row r="25" spans="2:13">
      <c r="B25" s="2" t="s">
        <v>295</v>
      </c>
      <c r="H25" s="21">
        <v>14</v>
      </c>
      <c r="I25" s="21" t="s">
        <v>281</v>
      </c>
      <c r="J25" s="21">
        <v>10</v>
      </c>
      <c r="M25" s="2" t="s">
        <v>282</v>
      </c>
    </row>
    <row r="26" spans="2:13">
      <c r="B26" s="2" t="s">
        <v>296</v>
      </c>
      <c r="H26" s="21">
        <v>15.1</v>
      </c>
      <c r="I26" s="21" t="s">
        <v>281</v>
      </c>
      <c r="J26" s="21">
        <v>30</v>
      </c>
      <c r="M26" s="2" t="s">
        <v>282</v>
      </c>
    </row>
    <row r="27" spans="2:13">
      <c r="B27" s="2" t="s">
        <v>297</v>
      </c>
      <c r="H27" s="21">
        <v>15.2</v>
      </c>
      <c r="I27" s="21" t="s">
        <v>281</v>
      </c>
      <c r="J27" s="21">
        <v>30</v>
      </c>
      <c r="M27" s="2" t="s">
        <v>282</v>
      </c>
    </row>
    <row r="28" spans="2:13">
      <c r="B28" s="2" t="s">
        <v>298</v>
      </c>
      <c r="H28" s="21">
        <v>15.3</v>
      </c>
      <c r="I28" s="21" t="s">
        <v>299</v>
      </c>
      <c r="J28" s="21">
        <v>30</v>
      </c>
      <c r="M28" s="2" t="s">
        <v>282</v>
      </c>
    </row>
    <row r="29" spans="2:13">
      <c r="B29" s="2" t="s">
        <v>300</v>
      </c>
      <c r="H29" s="21">
        <v>16</v>
      </c>
      <c r="I29" s="21" t="s">
        <v>281</v>
      </c>
      <c r="J29" s="21">
        <v>30</v>
      </c>
      <c r="M29" s="2" t="s">
        <v>282</v>
      </c>
    </row>
    <row r="30" spans="2:13">
      <c r="B30" s="2" t="s">
        <v>301</v>
      </c>
      <c r="H30" s="21">
        <v>17</v>
      </c>
      <c r="I30" s="21" t="s">
        <v>299</v>
      </c>
      <c r="J30" s="21">
        <v>30</v>
      </c>
      <c r="M30" s="2" t="s">
        <v>282</v>
      </c>
    </row>
    <row r="31" spans="2:13">
      <c r="B31" s="2" t="s">
        <v>302</v>
      </c>
      <c r="H31" s="21">
        <v>18</v>
      </c>
      <c r="I31" s="21" t="s">
        <v>281</v>
      </c>
      <c r="J31" s="21">
        <v>30</v>
      </c>
      <c r="M31" s="2" t="s">
        <v>282</v>
      </c>
    </row>
    <row r="32" spans="2:13">
      <c r="B32" s="2" t="s">
        <v>303</v>
      </c>
      <c r="H32" s="21">
        <v>19</v>
      </c>
      <c r="I32" s="21" t="s">
        <v>281</v>
      </c>
      <c r="J32" s="21">
        <v>30</v>
      </c>
      <c r="M32" s="2" t="s">
        <v>282</v>
      </c>
    </row>
    <row r="33" spans="2:13">
      <c r="B33" s="2" t="s">
        <v>304</v>
      </c>
      <c r="H33" s="21">
        <v>20</v>
      </c>
      <c r="I33" s="21" t="s">
        <v>281</v>
      </c>
      <c r="J33" s="21">
        <v>30</v>
      </c>
      <c r="M33" s="2" t="s">
        <v>282</v>
      </c>
    </row>
    <row r="34" spans="2:13">
      <c r="B34" s="2" t="s">
        <v>305</v>
      </c>
      <c r="H34" s="21">
        <v>21</v>
      </c>
      <c r="I34" s="21" t="s">
        <v>281</v>
      </c>
      <c r="J34" s="21">
        <v>55</v>
      </c>
      <c r="M34" s="2" t="s">
        <v>282</v>
      </c>
    </row>
    <row r="35" spans="2:13">
      <c r="B35" s="2" t="s">
        <v>306</v>
      </c>
      <c r="H35" s="21">
        <v>22</v>
      </c>
      <c r="I35" s="21" t="s">
        <v>281</v>
      </c>
      <c r="J35" s="21">
        <v>55</v>
      </c>
      <c r="M35" s="2" t="s">
        <v>282</v>
      </c>
    </row>
    <row r="36" spans="2:13">
      <c r="B36" s="2" t="s">
        <v>307</v>
      </c>
      <c r="H36" s="21">
        <v>23</v>
      </c>
      <c r="I36" s="21" t="s">
        <v>281</v>
      </c>
      <c r="J36" s="21">
        <v>55</v>
      </c>
      <c r="M36" s="2" t="s">
        <v>282</v>
      </c>
    </row>
    <row r="37" spans="2:13">
      <c r="B37" s="2" t="s">
        <v>308</v>
      </c>
      <c r="H37" s="21">
        <v>32</v>
      </c>
      <c r="I37" s="21" t="s">
        <v>281</v>
      </c>
      <c r="J37" s="21">
        <v>30</v>
      </c>
      <c r="M37" s="2" t="s">
        <v>282</v>
      </c>
    </row>
    <row r="38" spans="2:13">
      <c r="B38" s="2" t="s">
        <v>309</v>
      </c>
      <c r="H38" s="21">
        <v>33</v>
      </c>
      <c r="I38" s="21" t="s">
        <v>281</v>
      </c>
      <c r="J38" s="21">
        <v>30</v>
      </c>
      <c r="M38" s="2" t="s">
        <v>282</v>
      </c>
    </row>
    <row r="39" spans="2:13">
      <c r="B39" s="2" t="s">
        <v>310</v>
      </c>
      <c r="H39" s="21">
        <v>34</v>
      </c>
      <c r="I39" s="21" t="s">
        <v>281</v>
      </c>
      <c r="J39" s="21">
        <v>30</v>
      </c>
      <c r="M39" s="2" t="s">
        <v>282</v>
      </c>
    </row>
    <row r="40" spans="2:13">
      <c r="B40" s="2" t="s">
        <v>311</v>
      </c>
      <c r="H40" s="21">
        <v>35</v>
      </c>
      <c r="I40" s="21" t="s">
        <v>281</v>
      </c>
      <c r="J40" s="21">
        <v>30</v>
      </c>
      <c r="M40" s="2" t="s">
        <v>282</v>
      </c>
    </row>
    <row r="41" spans="2:13">
      <c r="B41" s="2" t="s">
        <v>312</v>
      </c>
      <c r="H41" s="21">
        <v>36</v>
      </c>
      <c r="I41" s="21" t="s">
        <v>299</v>
      </c>
      <c r="J41" s="21">
        <v>30</v>
      </c>
      <c r="M41" s="2" t="s">
        <v>282</v>
      </c>
    </row>
    <row r="42" spans="2:13">
      <c r="B42" s="2" t="s">
        <v>313</v>
      </c>
      <c r="H42" s="21">
        <v>37</v>
      </c>
      <c r="I42" s="21" t="s">
        <v>281</v>
      </c>
      <c r="J42" s="21">
        <v>5</v>
      </c>
      <c r="M42" s="2" t="s">
        <v>282</v>
      </c>
    </row>
    <row r="43" spans="2:13">
      <c r="B43" s="2" t="s">
        <v>314</v>
      </c>
      <c r="H43" s="21">
        <v>38</v>
      </c>
      <c r="I43" s="21" t="s">
        <v>281</v>
      </c>
      <c r="J43" s="21">
        <v>10</v>
      </c>
      <c r="M43" s="2" t="s">
        <v>282</v>
      </c>
    </row>
    <row r="44" spans="2:13">
      <c r="B44" s="2" t="s">
        <v>315</v>
      </c>
      <c r="H44" s="21">
        <v>39</v>
      </c>
      <c r="I44" s="21" t="s">
        <v>281</v>
      </c>
      <c r="J44" s="21">
        <v>15</v>
      </c>
      <c r="M44" s="2" t="s">
        <v>282</v>
      </c>
    </row>
    <row r="45" spans="2:13">
      <c r="B45" s="2" t="s">
        <v>316</v>
      </c>
      <c r="H45" s="21">
        <v>40</v>
      </c>
      <c r="I45" s="21" t="s">
        <v>317</v>
      </c>
      <c r="J45" s="21">
        <v>55</v>
      </c>
      <c r="M45" s="2" t="s">
        <v>282</v>
      </c>
    </row>
    <row r="46" spans="2:13">
      <c r="B46" s="2" t="s">
        <v>318</v>
      </c>
      <c r="H46" s="21">
        <v>41</v>
      </c>
      <c r="I46" s="21" t="s">
        <v>299</v>
      </c>
      <c r="J46" s="21">
        <v>30</v>
      </c>
      <c r="M46" s="2" t="s">
        <v>282</v>
      </c>
    </row>
    <row r="47" spans="2:13">
      <c r="B47" s="2" t="s">
        <v>319</v>
      </c>
      <c r="H47" s="21">
        <v>42</v>
      </c>
      <c r="I47" s="21" t="s">
        <v>281</v>
      </c>
      <c r="J47" s="69">
        <v>1000000000</v>
      </c>
      <c r="M47" s="2" t="s">
        <v>282</v>
      </c>
    </row>
    <row r="48" spans="2:13">
      <c r="B48" s="2" t="s">
        <v>320</v>
      </c>
      <c r="H48" s="21">
        <v>43</v>
      </c>
      <c r="I48" s="21" t="s">
        <v>299</v>
      </c>
      <c r="J48" s="69">
        <v>1000000000</v>
      </c>
      <c r="M48" s="2" t="s">
        <v>282</v>
      </c>
    </row>
    <row r="49" spans="2:13">
      <c r="B49" s="2" t="s">
        <v>321</v>
      </c>
      <c r="H49" s="21">
        <v>44</v>
      </c>
      <c r="I49" s="21" t="s">
        <v>299</v>
      </c>
      <c r="J49" s="21">
        <v>55</v>
      </c>
      <c r="M49" s="2" t="s">
        <v>282</v>
      </c>
    </row>
    <row r="51" spans="2:13" s="64" customFormat="1">
      <c r="B51" s="64" t="s">
        <v>322</v>
      </c>
    </row>
    <row r="52" spans="2:13" s="72" customFormat="1"/>
    <row r="53" spans="2:13" s="72" customFormat="1">
      <c r="K53" s="72" t="s">
        <v>323</v>
      </c>
    </row>
    <row r="54" spans="2:13" s="76" customFormat="1">
      <c r="B54" s="75" t="s">
        <v>324</v>
      </c>
      <c r="D54" s="76" t="s">
        <v>108</v>
      </c>
      <c r="F54" s="76" t="s">
        <v>325</v>
      </c>
      <c r="H54" s="77" t="s">
        <v>326</v>
      </c>
      <c r="I54" s="77" t="s">
        <v>327</v>
      </c>
      <c r="J54" s="78" t="s">
        <v>328</v>
      </c>
      <c r="K54" s="76" t="s">
        <v>329</v>
      </c>
      <c r="M54" s="65" t="s">
        <v>149</v>
      </c>
    </row>
    <row r="55" spans="2:13" s="89" customFormat="1">
      <c r="B55" s="88"/>
      <c r="H55" s="90"/>
      <c r="I55" s="90"/>
      <c r="J55" s="91"/>
    </row>
    <row r="56" spans="2:13">
      <c r="B56" s="9" t="s">
        <v>705</v>
      </c>
      <c r="C56" s="9"/>
      <c r="D56" s="9" t="s">
        <v>330</v>
      </c>
      <c r="E56" s="9"/>
      <c r="F56" s="47">
        <v>33477.766763520005</v>
      </c>
      <c r="G56" s="9"/>
      <c r="H56" s="85">
        <v>42552</v>
      </c>
      <c r="I56" s="9">
        <v>21</v>
      </c>
      <c r="J56" s="9" t="s">
        <v>331</v>
      </c>
      <c r="K56" s="9" t="s">
        <v>332</v>
      </c>
      <c r="M56" s="2" t="s">
        <v>99</v>
      </c>
    </row>
    <row r="57" spans="2:13">
      <c r="B57" s="9" t="s">
        <v>705</v>
      </c>
      <c r="C57" s="9"/>
      <c r="D57" s="9" t="s">
        <v>333</v>
      </c>
      <c r="E57" s="9"/>
      <c r="F57" s="47">
        <v>884.68799999999999</v>
      </c>
      <c r="G57" s="9"/>
      <c r="H57" s="85">
        <v>42552</v>
      </c>
      <c r="I57" s="9">
        <v>34</v>
      </c>
      <c r="J57" s="9" t="s">
        <v>331</v>
      </c>
      <c r="K57" s="9" t="s">
        <v>332</v>
      </c>
      <c r="M57" s="2" t="s">
        <v>99</v>
      </c>
    </row>
    <row r="58" spans="2:13">
      <c r="B58" s="9" t="s">
        <v>705</v>
      </c>
      <c r="C58" s="9"/>
      <c r="D58" s="9" t="s">
        <v>334</v>
      </c>
      <c r="E58" s="9"/>
      <c r="F58" s="47">
        <v>62196.478287360005</v>
      </c>
      <c r="G58" s="9"/>
      <c r="H58" s="85">
        <v>42735</v>
      </c>
      <c r="I58" s="9">
        <v>21</v>
      </c>
      <c r="J58" s="9" t="s">
        <v>331</v>
      </c>
      <c r="K58" s="9" t="s">
        <v>332</v>
      </c>
      <c r="M58" s="2" t="s">
        <v>99</v>
      </c>
    </row>
    <row r="59" spans="2:13">
      <c r="B59" s="9" t="s">
        <v>705</v>
      </c>
      <c r="C59" s="9"/>
      <c r="D59" s="9" t="s">
        <v>335</v>
      </c>
      <c r="E59" s="9"/>
      <c r="F59" s="47">
        <v>-11391.748224000001</v>
      </c>
      <c r="G59" s="9"/>
      <c r="H59" s="85">
        <v>42735</v>
      </c>
      <c r="I59" s="9">
        <v>15.1</v>
      </c>
      <c r="J59" s="9" t="s">
        <v>331</v>
      </c>
      <c r="K59" s="9" t="s">
        <v>332</v>
      </c>
      <c r="M59" s="2" t="s">
        <v>99</v>
      </c>
    </row>
    <row r="60" spans="2:13">
      <c r="B60" s="9" t="s">
        <v>705</v>
      </c>
      <c r="C60" s="9"/>
      <c r="D60" s="9" t="s">
        <v>336</v>
      </c>
      <c r="E60" s="9"/>
      <c r="F60" s="47">
        <v>29563.167789999996</v>
      </c>
      <c r="G60" s="9"/>
      <c r="H60" s="85">
        <v>42917</v>
      </c>
      <c r="I60" s="9">
        <v>21</v>
      </c>
      <c r="J60" s="9" t="s">
        <v>331</v>
      </c>
      <c r="K60" s="9" t="s">
        <v>332</v>
      </c>
      <c r="M60" s="2" t="s">
        <v>99</v>
      </c>
    </row>
    <row r="61" spans="2:13">
      <c r="B61" s="9" t="s">
        <v>337</v>
      </c>
      <c r="C61" s="9"/>
      <c r="D61" s="9" t="s">
        <v>338</v>
      </c>
      <c r="E61" s="9"/>
      <c r="F61" s="47">
        <v>250738.04041344</v>
      </c>
      <c r="G61" s="9"/>
      <c r="H61" s="85">
        <v>42552</v>
      </c>
      <c r="I61" s="9">
        <v>41</v>
      </c>
      <c r="J61" s="9" t="s">
        <v>331</v>
      </c>
      <c r="K61" s="9" t="s">
        <v>332</v>
      </c>
      <c r="M61" s="2" t="s">
        <v>99</v>
      </c>
    </row>
    <row r="62" spans="2:13">
      <c r="B62" s="9" t="s">
        <v>337</v>
      </c>
      <c r="C62" s="9"/>
      <c r="D62" s="9" t="s">
        <v>339</v>
      </c>
      <c r="E62" s="9"/>
      <c r="F62" s="47">
        <v>57706.398531840001</v>
      </c>
      <c r="G62" s="9"/>
      <c r="H62" s="85">
        <v>42735</v>
      </c>
      <c r="I62" s="9">
        <v>41</v>
      </c>
      <c r="J62" s="9" t="s">
        <v>331</v>
      </c>
      <c r="K62" s="9" t="s">
        <v>332</v>
      </c>
      <c r="M62" s="2" t="s">
        <v>99</v>
      </c>
    </row>
    <row r="63" spans="2:13">
      <c r="B63" s="9" t="s">
        <v>337</v>
      </c>
      <c r="C63" s="9"/>
      <c r="D63" s="9" t="s">
        <v>340</v>
      </c>
      <c r="E63" s="9"/>
      <c r="F63" s="47">
        <v>128.92179072000002</v>
      </c>
      <c r="G63" s="9"/>
      <c r="H63" s="85">
        <v>42735</v>
      </c>
      <c r="I63" s="9">
        <v>6</v>
      </c>
      <c r="J63" s="9" t="s">
        <v>331</v>
      </c>
      <c r="K63" s="9" t="s">
        <v>332</v>
      </c>
      <c r="M63" s="2" t="s">
        <v>99</v>
      </c>
    </row>
    <row r="64" spans="2:13">
      <c r="B64" s="9" t="s">
        <v>337</v>
      </c>
      <c r="C64" s="9"/>
      <c r="D64" s="9" t="s">
        <v>341</v>
      </c>
      <c r="E64" s="9"/>
      <c r="F64" s="47">
        <v>175822.53359000001</v>
      </c>
      <c r="G64" s="9"/>
      <c r="H64" s="85">
        <v>42917</v>
      </c>
      <c r="I64" s="9">
        <v>41</v>
      </c>
      <c r="J64" s="9" t="s">
        <v>331</v>
      </c>
      <c r="K64" s="9" t="s">
        <v>332</v>
      </c>
      <c r="M64" s="2" t="s">
        <v>99</v>
      </c>
    </row>
    <row r="65" spans="2:13">
      <c r="B65" s="9" t="s">
        <v>337</v>
      </c>
      <c r="C65" s="9"/>
      <c r="D65" s="9" t="s">
        <v>341</v>
      </c>
      <c r="E65" s="9"/>
      <c r="F65" s="47">
        <v>109040.0235</v>
      </c>
      <c r="G65" s="9"/>
      <c r="H65" s="85">
        <v>42917</v>
      </c>
      <c r="I65" s="9">
        <v>41</v>
      </c>
      <c r="J65" s="9" t="s">
        <v>331</v>
      </c>
      <c r="K65" s="9" t="s">
        <v>332</v>
      </c>
      <c r="M65" s="2" t="s">
        <v>99</v>
      </c>
    </row>
    <row r="66" spans="2:13">
      <c r="B66" s="9" t="s">
        <v>337</v>
      </c>
      <c r="C66" s="9"/>
      <c r="D66" s="9" t="s">
        <v>342</v>
      </c>
      <c r="E66" s="9"/>
      <c r="F66" s="47">
        <v>490442.16331500013</v>
      </c>
      <c r="G66" s="9"/>
      <c r="H66" s="85">
        <v>43100</v>
      </c>
      <c r="I66" s="9">
        <v>41</v>
      </c>
      <c r="J66" s="9" t="s">
        <v>331</v>
      </c>
      <c r="K66" s="9" t="s">
        <v>332</v>
      </c>
      <c r="M66" s="2" t="s">
        <v>99</v>
      </c>
    </row>
    <row r="67" spans="2:13">
      <c r="B67" s="9" t="s">
        <v>343</v>
      </c>
      <c r="C67" s="9"/>
      <c r="D67" s="9" t="s">
        <v>344</v>
      </c>
      <c r="E67" s="9"/>
      <c r="F67" s="47">
        <v>17718.37165617408</v>
      </c>
      <c r="G67" s="9"/>
      <c r="H67" s="85">
        <v>42552</v>
      </c>
      <c r="I67" s="9">
        <v>15.1</v>
      </c>
      <c r="J67" s="9" t="s">
        <v>331</v>
      </c>
      <c r="K67" s="9" t="s">
        <v>332</v>
      </c>
      <c r="M67" s="2" t="s">
        <v>99</v>
      </c>
    </row>
    <row r="68" spans="2:13">
      <c r="B68" s="9" t="s">
        <v>343</v>
      </c>
      <c r="C68" s="9"/>
      <c r="D68" s="9" t="s">
        <v>344</v>
      </c>
      <c r="E68" s="9"/>
      <c r="F68" s="47">
        <v>2605.6205072639996</v>
      </c>
      <c r="G68" s="9"/>
      <c r="H68" s="85">
        <v>42552</v>
      </c>
      <c r="I68" s="9">
        <v>15.2</v>
      </c>
      <c r="J68" s="9" t="s">
        <v>331</v>
      </c>
      <c r="K68" s="9" t="s">
        <v>332</v>
      </c>
      <c r="M68" s="2" t="s">
        <v>99</v>
      </c>
    </row>
    <row r="69" spans="2:13">
      <c r="B69" s="9" t="s">
        <v>343</v>
      </c>
      <c r="C69" s="9"/>
      <c r="D69" s="9" t="s">
        <v>344</v>
      </c>
      <c r="E69" s="9"/>
      <c r="F69" s="47">
        <v>423.10416936191996</v>
      </c>
      <c r="G69" s="9"/>
      <c r="H69" s="85">
        <v>42552</v>
      </c>
      <c r="I69" s="9">
        <v>15.3</v>
      </c>
      <c r="J69" s="9" t="s">
        <v>331</v>
      </c>
      <c r="K69" s="9" t="s">
        <v>332</v>
      </c>
      <c r="M69" s="2" t="s">
        <v>99</v>
      </c>
    </row>
    <row r="70" spans="2:13">
      <c r="B70" s="9" t="s">
        <v>343</v>
      </c>
      <c r="C70" s="9"/>
      <c r="D70" s="9" t="s">
        <v>330</v>
      </c>
      <c r="E70" s="9"/>
      <c r="F70" s="47">
        <v>-34676.301623039995</v>
      </c>
      <c r="G70" s="9"/>
      <c r="H70" s="85">
        <v>42552</v>
      </c>
      <c r="I70" s="9">
        <v>21</v>
      </c>
      <c r="J70" s="9" t="s">
        <v>331</v>
      </c>
      <c r="K70" s="9" t="s">
        <v>332</v>
      </c>
      <c r="M70" s="2" t="s">
        <v>99</v>
      </c>
    </row>
    <row r="71" spans="2:13">
      <c r="B71" s="9" t="s">
        <v>343</v>
      </c>
      <c r="C71" s="9"/>
      <c r="D71" s="9" t="s">
        <v>335</v>
      </c>
      <c r="E71" s="9"/>
      <c r="F71" s="47">
        <v>82108.670137171197</v>
      </c>
      <c r="G71" s="9"/>
      <c r="H71" s="85">
        <v>42735</v>
      </c>
      <c r="I71" s="9">
        <v>15.1</v>
      </c>
      <c r="J71" s="9" t="s">
        <v>331</v>
      </c>
      <c r="K71" s="9" t="s">
        <v>332</v>
      </c>
      <c r="M71" s="2" t="s">
        <v>99</v>
      </c>
    </row>
    <row r="72" spans="2:13">
      <c r="B72" s="9" t="s">
        <v>343</v>
      </c>
      <c r="C72" s="9"/>
      <c r="D72" s="9" t="s">
        <v>345</v>
      </c>
      <c r="E72" s="9"/>
      <c r="F72" s="47">
        <v>2363.1696881664002</v>
      </c>
      <c r="G72" s="9"/>
      <c r="H72" s="85">
        <v>42735</v>
      </c>
      <c r="I72" s="9">
        <v>15.2</v>
      </c>
      <c r="J72" s="9" t="s">
        <v>331</v>
      </c>
      <c r="K72" s="9" t="s">
        <v>332</v>
      </c>
      <c r="M72" s="2" t="s">
        <v>99</v>
      </c>
    </row>
    <row r="73" spans="2:13">
      <c r="B73" s="9" t="s">
        <v>343</v>
      </c>
      <c r="C73" s="9"/>
      <c r="D73" s="9" t="s">
        <v>346</v>
      </c>
      <c r="E73" s="9"/>
      <c r="F73" s="47">
        <v>10302.692695622398</v>
      </c>
      <c r="G73" s="9"/>
      <c r="H73" s="85">
        <v>42735</v>
      </c>
      <c r="I73" s="9">
        <v>15.3</v>
      </c>
      <c r="J73" s="9" t="s">
        <v>331</v>
      </c>
      <c r="K73" s="9" t="s">
        <v>332</v>
      </c>
      <c r="M73" s="2" t="s">
        <v>99</v>
      </c>
    </row>
    <row r="74" spans="2:13">
      <c r="B74" s="9" t="s">
        <v>343</v>
      </c>
      <c r="C74" s="9"/>
      <c r="D74" s="9" t="s">
        <v>334</v>
      </c>
      <c r="E74" s="9"/>
      <c r="F74" s="47">
        <v>2692.34318592</v>
      </c>
      <c r="G74" s="9"/>
      <c r="H74" s="85">
        <v>42735</v>
      </c>
      <c r="I74" s="9">
        <v>21</v>
      </c>
      <c r="J74" s="9" t="s">
        <v>331</v>
      </c>
      <c r="K74" s="9" t="s">
        <v>332</v>
      </c>
      <c r="M74" s="2" t="s">
        <v>99</v>
      </c>
    </row>
    <row r="75" spans="2:13">
      <c r="B75" s="9" t="s">
        <v>343</v>
      </c>
      <c r="C75" s="9"/>
      <c r="D75" s="9" t="s">
        <v>334</v>
      </c>
      <c r="E75" s="9"/>
      <c r="F75" s="47">
        <v>-1462.0101119999999</v>
      </c>
      <c r="G75" s="9"/>
      <c r="H75" s="85">
        <v>42735</v>
      </c>
      <c r="I75" s="9">
        <v>32</v>
      </c>
      <c r="J75" s="9" t="s">
        <v>331</v>
      </c>
      <c r="K75" s="9" t="s">
        <v>332</v>
      </c>
      <c r="M75" s="2" t="s">
        <v>99</v>
      </c>
    </row>
    <row r="76" spans="2:13">
      <c r="B76" s="9" t="s">
        <v>343</v>
      </c>
      <c r="C76" s="9"/>
      <c r="D76" s="9" t="s">
        <v>334</v>
      </c>
      <c r="E76" s="9"/>
      <c r="F76" s="47">
        <v>110.5607232</v>
      </c>
      <c r="G76" s="9"/>
      <c r="H76" s="85">
        <v>42735</v>
      </c>
      <c r="I76" s="9">
        <v>34</v>
      </c>
      <c r="J76" s="9" t="s">
        <v>331</v>
      </c>
      <c r="K76" s="9" t="s">
        <v>332</v>
      </c>
      <c r="M76" s="2" t="s">
        <v>99</v>
      </c>
    </row>
    <row r="77" spans="2:13">
      <c r="B77" s="9" t="s">
        <v>343</v>
      </c>
      <c r="C77" s="9"/>
      <c r="D77" s="9" t="s">
        <v>340</v>
      </c>
      <c r="E77" s="9"/>
      <c r="F77" s="47">
        <v>-155.54331648000002</v>
      </c>
      <c r="G77" s="9"/>
      <c r="H77" s="85">
        <v>42735</v>
      </c>
      <c r="I77" s="9">
        <v>6</v>
      </c>
      <c r="J77" s="9" t="s">
        <v>331</v>
      </c>
      <c r="K77" s="9" t="s">
        <v>332</v>
      </c>
      <c r="M77" s="2" t="s">
        <v>99</v>
      </c>
    </row>
    <row r="78" spans="2:13">
      <c r="B78" s="9" t="s">
        <v>347</v>
      </c>
      <c r="C78" s="9"/>
      <c r="D78" s="9" t="s">
        <v>330</v>
      </c>
      <c r="E78" s="9"/>
      <c r="F78" s="47">
        <v>125131.33234559999</v>
      </c>
      <c r="G78" s="9"/>
      <c r="H78" s="85">
        <v>42552</v>
      </c>
      <c r="I78" s="9">
        <v>21</v>
      </c>
      <c r="J78" s="9" t="s">
        <v>331</v>
      </c>
      <c r="K78" s="9" t="s">
        <v>332</v>
      </c>
      <c r="M78" s="2" t="s">
        <v>99</v>
      </c>
    </row>
    <row r="79" spans="2:13">
      <c r="B79" s="9" t="s">
        <v>347</v>
      </c>
      <c r="C79" s="9"/>
      <c r="D79" s="9" t="s">
        <v>334</v>
      </c>
      <c r="E79" s="9"/>
      <c r="F79" s="47">
        <v>51310.42783488</v>
      </c>
      <c r="G79" s="9"/>
      <c r="H79" s="85">
        <v>42735</v>
      </c>
      <c r="I79" s="9">
        <v>21</v>
      </c>
      <c r="J79" s="9" t="s">
        <v>331</v>
      </c>
      <c r="K79" s="9" t="s">
        <v>332</v>
      </c>
      <c r="M79" s="2" t="s">
        <v>99</v>
      </c>
    </row>
    <row r="80" spans="2:13">
      <c r="B80" s="9" t="s">
        <v>347</v>
      </c>
      <c r="C80" s="9"/>
      <c r="D80" s="9" t="s">
        <v>336</v>
      </c>
      <c r="E80" s="9"/>
      <c r="F80" s="47">
        <v>66784.591720000011</v>
      </c>
      <c r="G80" s="9"/>
      <c r="H80" s="85">
        <v>42917</v>
      </c>
      <c r="I80" s="9">
        <v>21</v>
      </c>
      <c r="J80" s="9" t="s">
        <v>331</v>
      </c>
      <c r="K80" s="9" t="s">
        <v>332</v>
      </c>
      <c r="M80" s="2" t="s">
        <v>99</v>
      </c>
    </row>
    <row r="81" spans="2:13">
      <c r="B81" s="9" t="s">
        <v>347</v>
      </c>
      <c r="C81" s="9"/>
      <c r="D81" s="9" t="s">
        <v>348</v>
      </c>
      <c r="E81" s="9"/>
      <c r="F81" s="47">
        <v>67729.490059999996</v>
      </c>
      <c r="G81" s="9"/>
      <c r="H81" s="85">
        <v>43100</v>
      </c>
      <c r="I81" s="9">
        <v>21</v>
      </c>
      <c r="J81" s="9" t="s">
        <v>331</v>
      </c>
      <c r="K81" s="9" t="s">
        <v>332</v>
      </c>
      <c r="M81" s="2" t="s">
        <v>99</v>
      </c>
    </row>
    <row r="82" spans="2:13">
      <c r="B82" s="9" t="s">
        <v>349</v>
      </c>
      <c r="C82" s="9"/>
      <c r="D82" s="9" t="s">
        <v>344</v>
      </c>
      <c r="E82" s="9"/>
      <c r="F82" s="47">
        <v>23894.229815040002</v>
      </c>
      <c r="G82" s="9"/>
      <c r="H82" s="85">
        <v>42552</v>
      </c>
      <c r="I82" s="9">
        <v>15.1</v>
      </c>
      <c r="J82" s="9" t="s">
        <v>331</v>
      </c>
      <c r="K82" s="9" t="s">
        <v>332</v>
      </c>
      <c r="M82" s="2" t="s">
        <v>99</v>
      </c>
    </row>
    <row r="83" spans="2:13">
      <c r="B83" s="9" t="s">
        <v>349</v>
      </c>
      <c r="C83" s="9"/>
      <c r="D83" s="9" t="s">
        <v>335</v>
      </c>
      <c r="E83" s="9"/>
      <c r="F83" s="47">
        <v>32579.459623679999</v>
      </c>
      <c r="G83" s="9"/>
      <c r="H83" s="85">
        <v>42735</v>
      </c>
      <c r="I83" s="9">
        <v>15.1</v>
      </c>
      <c r="J83" s="9" t="s">
        <v>331</v>
      </c>
      <c r="K83" s="9" t="s">
        <v>332</v>
      </c>
      <c r="M83" s="2" t="s">
        <v>99</v>
      </c>
    </row>
    <row r="84" spans="2:13">
      <c r="B84" s="9" t="s">
        <v>350</v>
      </c>
      <c r="C84" s="9"/>
      <c r="D84" s="9" t="s">
        <v>344</v>
      </c>
      <c r="E84" s="9"/>
      <c r="F84" s="47">
        <v>1118.489272266683</v>
      </c>
      <c r="G84" s="9"/>
      <c r="H84" s="85">
        <v>42552</v>
      </c>
      <c r="I84" s="9">
        <v>15.1</v>
      </c>
      <c r="J84" s="9" t="s">
        <v>331</v>
      </c>
      <c r="K84" s="9" t="s">
        <v>332</v>
      </c>
      <c r="M84" s="2" t="s">
        <v>99</v>
      </c>
    </row>
    <row r="85" spans="2:13">
      <c r="B85" s="9" t="s">
        <v>350</v>
      </c>
      <c r="C85" s="9"/>
      <c r="D85" s="9" t="s">
        <v>344</v>
      </c>
      <c r="E85" s="9"/>
      <c r="F85" s="47">
        <v>345.7148659733171</v>
      </c>
      <c r="G85" s="9"/>
      <c r="H85" s="85">
        <v>42552</v>
      </c>
      <c r="I85" s="9">
        <v>15.3</v>
      </c>
      <c r="J85" s="9" t="s">
        <v>331</v>
      </c>
      <c r="K85" s="9" t="s">
        <v>332</v>
      </c>
      <c r="M85" s="2" t="s">
        <v>99</v>
      </c>
    </row>
    <row r="86" spans="2:13">
      <c r="B86" s="9" t="s">
        <v>350</v>
      </c>
      <c r="C86" s="9"/>
      <c r="D86" s="9" t="s">
        <v>330</v>
      </c>
      <c r="E86" s="9"/>
      <c r="F86" s="47">
        <v>402.3561024</v>
      </c>
      <c r="G86" s="9"/>
      <c r="H86" s="85">
        <v>42552</v>
      </c>
      <c r="I86" s="9">
        <v>21</v>
      </c>
      <c r="J86" s="9" t="s">
        <v>331</v>
      </c>
      <c r="K86" s="9" t="s">
        <v>332</v>
      </c>
      <c r="M86" s="2" t="s">
        <v>99</v>
      </c>
    </row>
    <row r="87" spans="2:13">
      <c r="B87" s="9" t="s">
        <v>350</v>
      </c>
      <c r="C87" s="9"/>
      <c r="D87" s="9" t="s">
        <v>333</v>
      </c>
      <c r="E87" s="9"/>
      <c r="F87" s="47">
        <v>2307.3269683200001</v>
      </c>
      <c r="G87" s="9"/>
      <c r="H87" s="85">
        <v>42552</v>
      </c>
      <c r="I87" s="9">
        <v>34</v>
      </c>
      <c r="J87" s="9" t="s">
        <v>331</v>
      </c>
      <c r="K87" s="9" t="s">
        <v>332</v>
      </c>
      <c r="M87" s="2" t="s">
        <v>99</v>
      </c>
    </row>
    <row r="88" spans="2:13">
      <c r="B88" s="9" t="s">
        <v>350</v>
      </c>
      <c r="C88" s="9"/>
      <c r="D88" s="9" t="s">
        <v>351</v>
      </c>
      <c r="E88" s="9"/>
      <c r="F88" s="47">
        <v>-82.847239680000001</v>
      </c>
      <c r="G88" s="9"/>
      <c r="H88" s="85">
        <v>42735</v>
      </c>
      <c r="I88" s="9">
        <v>2</v>
      </c>
      <c r="J88" s="9" t="s">
        <v>331</v>
      </c>
      <c r="K88" s="9" t="s">
        <v>332</v>
      </c>
      <c r="M88" s="2" t="s">
        <v>99</v>
      </c>
    </row>
    <row r="89" spans="2:13">
      <c r="B89" s="9" t="s">
        <v>350</v>
      </c>
      <c r="C89" s="9"/>
      <c r="D89" s="9" t="s">
        <v>335</v>
      </c>
      <c r="E89" s="9"/>
      <c r="F89" s="47">
        <v>-2390.6526386055125</v>
      </c>
      <c r="G89" s="9"/>
      <c r="H89" s="85">
        <v>42735</v>
      </c>
      <c r="I89" s="9">
        <v>15.1</v>
      </c>
      <c r="J89" s="9" t="s">
        <v>331</v>
      </c>
      <c r="K89" s="9" t="s">
        <v>332</v>
      </c>
      <c r="M89" s="2" t="s">
        <v>99</v>
      </c>
    </row>
    <row r="90" spans="2:13">
      <c r="B90" s="9" t="s">
        <v>350</v>
      </c>
      <c r="C90" s="9"/>
      <c r="D90" s="9" t="s">
        <v>345</v>
      </c>
      <c r="E90" s="9"/>
      <c r="F90" s="47">
        <v>-195.72030476544001</v>
      </c>
      <c r="G90" s="9"/>
      <c r="H90" s="85">
        <v>42735</v>
      </c>
      <c r="I90" s="9">
        <v>15.2</v>
      </c>
      <c r="J90" s="9" t="s">
        <v>331</v>
      </c>
      <c r="K90" s="9" t="s">
        <v>332</v>
      </c>
      <c r="M90" s="2" t="s">
        <v>99</v>
      </c>
    </row>
    <row r="91" spans="2:13">
      <c r="B91" s="9" t="s">
        <v>350</v>
      </c>
      <c r="C91" s="9"/>
      <c r="D91" s="9" t="s">
        <v>345</v>
      </c>
      <c r="E91" s="9"/>
      <c r="F91" s="47">
        <v>-155.85653502904705</v>
      </c>
      <c r="G91" s="9"/>
      <c r="H91" s="85">
        <v>42735</v>
      </c>
      <c r="I91" s="9">
        <v>15.3</v>
      </c>
      <c r="J91" s="9" t="s">
        <v>331</v>
      </c>
      <c r="K91" s="9" t="s">
        <v>332</v>
      </c>
      <c r="M91" s="2" t="s">
        <v>99</v>
      </c>
    </row>
    <row r="92" spans="2:13">
      <c r="B92" s="9" t="s">
        <v>350</v>
      </c>
      <c r="C92" s="9"/>
      <c r="D92" s="9" t="s">
        <v>334</v>
      </c>
      <c r="E92" s="9"/>
      <c r="F92" s="47">
        <v>-264.28411008000006</v>
      </c>
      <c r="G92" s="9"/>
      <c r="H92" s="85">
        <v>42735</v>
      </c>
      <c r="I92" s="9">
        <v>21</v>
      </c>
      <c r="J92" s="9" t="s">
        <v>331</v>
      </c>
      <c r="K92" s="9" t="s">
        <v>332</v>
      </c>
      <c r="M92" s="2" t="s">
        <v>99</v>
      </c>
    </row>
    <row r="93" spans="2:13">
      <c r="B93" s="9" t="s">
        <v>350</v>
      </c>
      <c r="C93" s="9"/>
      <c r="D93" s="9" t="s">
        <v>352</v>
      </c>
      <c r="E93" s="9"/>
      <c r="F93" s="47">
        <v>-497.08343808000001</v>
      </c>
      <c r="G93" s="9"/>
      <c r="H93" s="85">
        <v>42735</v>
      </c>
      <c r="I93" s="9">
        <v>32</v>
      </c>
      <c r="J93" s="9" t="s">
        <v>331</v>
      </c>
      <c r="K93" s="9" t="s">
        <v>332</v>
      </c>
      <c r="M93" s="2" t="s">
        <v>99</v>
      </c>
    </row>
    <row r="94" spans="2:13">
      <c r="B94" s="9" t="s">
        <v>350</v>
      </c>
      <c r="C94" s="9"/>
      <c r="D94" s="9" t="s">
        <v>353</v>
      </c>
      <c r="E94" s="9"/>
      <c r="F94" s="47">
        <v>-1123.0482240000001</v>
      </c>
      <c r="G94" s="9"/>
      <c r="H94" s="85">
        <v>42735</v>
      </c>
      <c r="I94" s="9">
        <v>34</v>
      </c>
      <c r="J94" s="9" t="s">
        <v>331</v>
      </c>
      <c r="K94" s="9" t="s">
        <v>332</v>
      </c>
      <c r="M94" s="2" t="s">
        <v>99</v>
      </c>
    </row>
    <row r="95" spans="2:13">
      <c r="B95" s="9" t="s">
        <v>350</v>
      </c>
      <c r="C95" s="9"/>
      <c r="D95" s="9" t="s">
        <v>340</v>
      </c>
      <c r="E95" s="9"/>
      <c r="F95" s="47">
        <v>352.37881343999999</v>
      </c>
      <c r="G95" s="9"/>
      <c r="H95" s="85">
        <v>42735</v>
      </c>
      <c r="I95" s="9">
        <v>6</v>
      </c>
      <c r="J95" s="9" t="s">
        <v>331</v>
      </c>
      <c r="K95" s="9" t="s">
        <v>332</v>
      </c>
      <c r="M95" s="2" t="s">
        <v>99</v>
      </c>
    </row>
    <row r="96" spans="2:13">
      <c r="B96" s="9" t="s">
        <v>354</v>
      </c>
      <c r="C96" s="9"/>
      <c r="D96" s="9" t="s">
        <v>355</v>
      </c>
      <c r="E96" s="9"/>
      <c r="F96" s="47">
        <v>309.85312511999996</v>
      </c>
      <c r="G96" s="9"/>
      <c r="H96" s="85">
        <v>42552</v>
      </c>
      <c r="I96" s="9">
        <v>4</v>
      </c>
      <c r="J96" s="9" t="s">
        <v>356</v>
      </c>
      <c r="K96" s="9" t="s">
        <v>332</v>
      </c>
      <c r="M96" s="2" t="s">
        <v>99</v>
      </c>
    </row>
    <row r="97" spans="2:13">
      <c r="B97" s="9" t="s">
        <v>354</v>
      </c>
      <c r="C97" s="9"/>
      <c r="D97" s="9" t="s">
        <v>344</v>
      </c>
      <c r="E97" s="9"/>
      <c r="F97" s="47">
        <v>42581.537510707203</v>
      </c>
      <c r="G97" s="9"/>
      <c r="H97" s="85">
        <v>42552</v>
      </c>
      <c r="I97" s="9">
        <v>15.1</v>
      </c>
      <c r="J97" s="9" t="s">
        <v>356</v>
      </c>
      <c r="K97" s="9" t="s">
        <v>332</v>
      </c>
      <c r="M97" s="2" t="s">
        <v>99</v>
      </c>
    </row>
    <row r="98" spans="2:13">
      <c r="B98" s="9" t="s">
        <v>354</v>
      </c>
      <c r="C98" s="9"/>
      <c r="D98" s="9" t="s">
        <v>344</v>
      </c>
      <c r="E98" s="9"/>
      <c r="F98" s="47">
        <v>26988.173225932802</v>
      </c>
      <c r="G98" s="9"/>
      <c r="H98" s="85">
        <v>42552</v>
      </c>
      <c r="I98" s="9">
        <v>15.2</v>
      </c>
      <c r="J98" s="9" t="s">
        <v>356</v>
      </c>
      <c r="K98" s="9" t="s">
        <v>332</v>
      </c>
      <c r="M98" s="2" t="s">
        <v>99</v>
      </c>
    </row>
    <row r="99" spans="2:13">
      <c r="B99" s="9" t="s">
        <v>354</v>
      </c>
      <c r="C99" s="9"/>
      <c r="D99" s="9" t="s">
        <v>330</v>
      </c>
      <c r="E99" s="9"/>
      <c r="F99" s="47">
        <v>962309.57471232011</v>
      </c>
      <c r="G99" s="9"/>
      <c r="H99" s="85">
        <v>42552</v>
      </c>
      <c r="I99" s="9">
        <v>21</v>
      </c>
      <c r="J99" s="9" t="s">
        <v>356</v>
      </c>
      <c r="K99" s="9" t="s">
        <v>332</v>
      </c>
      <c r="M99" s="2" t="s">
        <v>99</v>
      </c>
    </row>
    <row r="100" spans="2:13">
      <c r="B100" s="9" t="s">
        <v>354</v>
      </c>
      <c r="C100" s="9"/>
      <c r="D100" s="9" t="s">
        <v>357</v>
      </c>
      <c r="E100" s="9"/>
      <c r="F100" s="47">
        <v>712.61365632000002</v>
      </c>
      <c r="G100" s="9"/>
      <c r="H100" s="85">
        <v>42735</v>
      </c>
      <c r="I100" s="9">
        <v>4</v>
      </c>
      <c r="J100" s="9" t="s">
        <v>356</v>
      </c>
      <c r="K100" s="9" t="s">
        <v>332</v>
      </c>
      <c r="M100" s="2" t="s">
        <v>99</v>
      </c>
    </row>
    <row r="101" spans="2:13">
      <c r="B101" s="9" t="s">
        <v>354</v>
      </c>
      <c r="C101" s="9"/>
      <c r="D101" s="9" t="s">
        <v>335</v>
      </c>
      <c r="E101" s="9"/>
      <c r="F101" s="47">
        <v>98003.965767613437</v>
      </c>
      <c r="G101" s="9"/>
      <c r="H101" s="85">
        <v>42735</v>
      </c>
      <c r="I101" s="9">
        <v>15.1</v>
      </c>
      <c r="J101" s="9" t="s">
        <v>356</v>
      </c>
      <c r="K101" s="9" t="s">
        <v>332</v>
      </c>
      <c r="M101" s="2" t="s">
        <v>99</v>
      </c>
    </row>
    <row r="102" spans="2:13">
      <c r="B102" s="9" t="s">
        <v>354</v>
      </c>
      <c r="C102" s="9"/>
      <c r="D102" s="9" t="s">
        <v>345</v>
      </c>
      <c r="E102" s="9"/>
      <c r="F102" s="47">
        <v>62114.73461254657</v>
      </c>
      <c r="G102" s="9"/>
      <c r="H102" s="85">
        <v>42735</v>
      </c>
      <c r="I102" s="9">
        <v>15.2</v>
      </c>
      <c r="J102" s="9" t="s">
        <v>356</v>
      </c>
      <c r="K102" s="9" t="s">
        <v>332</v>
      </c>
      <c r="M102" s="2" t="s">
        <v>99</v>
      </c>
    </row>
    <row r="103" spans="2:13">
      <c r="B103" s="9" t="s">
        <v>354</v>
      </c>
      <c r="C103" s="9"/>
      <c r="D103" s="9" t="s">
        <v>334</v>
      </c>
      <c r="E103" s="9"/>
      <c r="F103" s="47">
        <v>2214816.3574464</v>
      </c>
      <c r="G103" s="9"/>
      <c r="H103" s="85">
        <v>42735</v>
      </c>
      <c r="I103" s="9">
        <v>21</v>
      </c>
      <c r="J103" s="9" t="s">
        <v>356</v>
      </c>
      <c r="K103" s="9" t="s">
        <v>332</v>
      </c>
      <c r="M103" s="2" t="s">
        <v>99</v>
      </c>
    </row>
    <row r="104" spans="2:13">
      <c r="B104" s="9" t="s">
        <v>354</v>
      </c>
      <c r="C104" s="9"/>
      <c r="D104" s="9" t="s">
        <v>358</v>
      </c>
      <c r="E104" s="9"/>
      <c r="F104" s="47">
        <v>74.726475000000008</v>
      </c>
      <c r="G104" s="9"/>
      <c r="H104" s="85">
        <v>42917</v>
      </c>
      <c r="I104" s="9">
        <v>4</v>
      </c>
      <c r="J104" s="9" t="s">
        <v>356</v>
      </c>
      <c r="K104" s="9" t="s">
        <v>332</v>
      </c>
      <c r="M104" s="2" t="s">
        <v>99</v>
      </c>
    </row>
    <row r="105" spans="2:13">
      <c r="B105" s="9" t="s">
        <v>354</v>
      </c>
      <c r="C105" s="9"/>
      <c r="D105" s="9" t="s">
        <v>359</v>
      </c>
      <c r="E105" s="9"/>
      <c r="F105" s="47">
        <v>10369.830546559999</v>
      </c>
      <c r="G105" s="9"/>
      <c r="H105" s="85">
        <v>42917</v>
      </c>
      <c r="I105" s="9">
        <v>15.1</v>
      </c>
      <c r="J105" s="9" t="s">
        <v>356</v>
      </c>
      <c r="K105" s="9" t="s">
        <v>332</v>
      </c>
      <c r="M105" s="2" t="s">
        <v>99</v>
      </c>
    </row>
    <row r="106" spans="2:13">
      <c r="B106" s="9" t="s">
        <v>354</v>
      </c>
      <c r="C106" s="9"/>
      <c r="D106" s="9" t="s">
        <v>360</v>
      </c>
      <c r="E106" s="9"/>
      <c r="F106" s="47">
        <v>6572.3640284399999</v>
      </c>
      <c r="G106" s="9"/>
      <c r="H106" s="85">
        <v>42917</v>
      </c>
      <c r="I106" s="9">
        <v>15.2</v>
      </c>
      <c r="J106" s="9" t="s">
        <v>356</v>
      </c>
      <c r="K106" s="9" t="s">
        <v>332</v>
      </c>
      <c r="M106" s="2" t="s">
        <v>99</v>
      </c>
    </row>
    <row r="107" spans="2:13">
      <c r="B107" s="9" t="s">
        <v>354</v>
      </c>
      <c r="C107" s="9"/>
      <c r="D107" s="9" t="s">
        <v>336</v>
      </c>
      <c r="E107" s="9"/>
      <c r="F107" s="47">
        <v>234351.916295</v>
      </c>
      <c r="G107" s="9"/>
      <c r="H107" s="85">
        <v>42917</v>
      </c>
      <c r="I107" s="9">
        <v>21</v>
      </c>
      <c r="J107" s="9" t="s">
        <v>356</v>
      </c>
      <c r="K107" s="9" t="s">
        <v>332</v>
      </c>
      <c r="M107" s="2" t="s">
        <v>99</v>
      </c>
    </row>
    <row r="108" spans="2:13">
      <c r="B108" s="9" t="s">
        <v>354</v>
      </c>
      <c r="C108" s="9"/>
      <c r="D108" s="9" t="s">
        <v>361</v>
      </c>
      <c r="E108" s="9"/>
      <c r="F108" s="47">
        <v>197.259705</v>
      </c>
      <c r="G108" s="9"/>
      <c r="H108" s="85">
        <v>43100</v>
      </c>
      <c r="I108" s="9">
        <v>4</v>
      </c>
      <c r="J108" s="9" t="s">
        <v>356</v>
      </c>
      <c r="K108" s="9" t="s">
        <v>332</v>
      </c>
      <c r="M108" s="2" t="s">
        <v>99</v>
      </c>
    </row>
    <row r="109" spans="2:13">
      <c r="B109" s="9" t="s">
        <v>354</v>
      </c>
      <c r="C109" s="9"/>
      <c r="D109" s="9" t="s">
        <v>362</v>
      </c>
      <c r="E109" s="9"/>
      <c r="F109" s="47">
        <v>27148.098012079998</v>
      </c>
      <c r="G109" s="9"/>
      <c r="H109" s="85">
        <v>43100</v>
      </c>
      <c r="I109" s="9">
        <v>15.1</v>
      </c>
      <c r="J109" s="9" t="s">
        <v>356</v>
      </c>
      <c r="K109" s="9" t="s">
        <v>332</v>
      </c>
      <c r="M109" s="2" t="s">
        <v>99</v>
      </c>
    </row>
    <row r="110" spans="2:13">
      <c r="B110" s="9" t="s">
        <v>354</v>
      </c>
      <c r="C110" s="9"/>
      <c r="D110" s="9" t="s">
        <v>345</v>
      </c>
      <c r="E110" s="9"/>
      <c r="F110" s="47">
        <v>17206.364577920005</v>
      </c>
      <c r="G110" s="9"/>
      <c r="H110" s="85">
        <v>43100</v>
      </c>
      <c r="I110" s="9">
        <v>15.2</v>
      </c>
      <c r="J110" s="9" t="s">
        <v>356</v>
      </c>
      <c r="K110" s="9" t="s">
        <v>332</v>
      </c>
      <c r="M110" s="2" t="s">
        <v>99</v>
      </c>
    </row>
    <row r="111" spans="2:13">
      <c r="B111" s="9" t="s">
        <v>354</v>
      </c>
      <c r="C111" s="9"/>
      <c r="D111" s="9" t="s">
        <v>348</v>
      </c>
      <c r="E111" s="9"/>
      <c r="F111" s="47">
        <v>613524.802165</v>
      </c>
      <c r="G111" s="9"/>
      <c r="H111" s="85">
        <v>43100</v>
      </c>
      <c r="I111" s="9">
        <v>21</v>
      </c>
      <c r="J111" s="9" t="s">
        <v>356</v>
      </c>
      <c r="K111" s="9" t="s">
        <v>332</v>
      </c>
      <c r="M111" s="2" t="s">
        <v>99</v>
      </c>
    </row>
    <row r="112" spans="2:13">
      <c r="B112" s="9" t="s">
        <v>363</v>
      </c>
      <c r="C112" s="9"/>
      <c r="D112" s="9" t="s">
        <v>330</v>
      </c>
      <c r="E112" s="9"/>
      <c r="F112" s="47">
        <v>28777.333478399996</v>
      </c>
      <c r="G112" s="9"/>
      <c r="H112" s="85">
        <v>42552</v>
      </c>
      <c r="I112" s="9">
        <v>21</v>
      </c>
      <c r="J112" s="9" t="s">
        <v>331</v>
      </c>
      <c r="K112" s="9" t="s">
        <v>332</v>
      </c>
      <c r="M112" s="2" t="s">
        <v>99</v>
      </c>
    </row>
    <row r="113" spans="2:13">
      <c r="B113" s="9" t="s">
        <v>363</v>
      </c>
      <c r="C113" s="9"/>
      <c r="D113" s="9" t="s">
        <v>334</v>
      </c>
      <c r="E113" s="9"/>
      <c r="F113" s="47">
        <v>75136.693390080007</v>
      </c>
      <c r="G113" s="9"/>
      <c r="H113" s="85">
        <v>42735</v>
      </c>
      <c r="I113" s="9">
        <v>21</v>
      </c>
      <c r="J113" s="9" t="s">
        <v>331</v>
      </c>
      <c r="K113" s="9" t="s">
        <v>332</v>
      </c>
      <c r="M113" s="2" t="s">
        <v>99</v>
      </c>
    </row>
    <row r="114" spans="2:13">
      <c r="B114" s="9" t="s">
        <v>363</v>
      </c>
      <c r="C114" s="9"/>
      <c r="D114" s="9" t="s">
        <v>336</v>
      </c>
      <c r="E114" s="9"/>
      <c r="F114" s="47">
        <v>-21117.277425</v>
      </c>
      <c r="G114" s="9"/>
      <c r="H114" s="85">
        <v>42917</v>
      </c>
      <c r="I114" s="9">
        <v>21</v>
      </c>
      <c r="J114" s="9" t="s">
        <v>331</v>
      </c>
      <c r="K114" s="9" t="s">
        <v>332</v>
      </c>
      <c r="M114" s="2" t="s">
        <v>99</v>
      </c>
    </row>
    <row r="115" spans="2:13">
      <c r="B115" s="9" t="s">
        <v>364</v>
      </c>
      <c r="C115" s="9"/>
      <c r="D115" s="9" t="s">
        <v>365</v>
      </c>
      <c r="E115" s="9"/>
      <c r="F115" s="47">
        <v>69028.645666559998</v>
      </c>
      <c r="G115" s="9"/>
      <c r="H115" s="85">
        <v>42552</v>
      </c>
      <c r="I115" s="9">
        <v>17</v>
      </c>
      <c r="J115" s="9" t="s">
        <v>331</v>
      </c>
      <c r="K115" s="9" t="s">
        <v>332</v>
      </c>
      <c r="M115" s="2" t="s">
        <v>99</v>
      </c>
    </row>
    <row r="116" spans="2:13">
      <c r="B116" s="9" t="s">
        <v>364</v>
      </c>
      <c r="C116" s="9"/>
      <c r="D116" s="9" t="s">
        <v>366</v>
      </c>
      <c r="E116" s="9"/>
      <c r="F116" s="47">
        <v>-26030.240743679999</v>
      </c>
      <c r="G116" s="9"/>
      <c r="H116" s="85">
        <v>42735</v>
      </c>
      <c r="I116" s="9">
        <v>17</v>
      </c>
      <c r="J116" s="9" t="s">
        <v>331</v>
      </c>
      <c r="K116" s="9" t="s">
        <v>332</v>
      </c>
      <c r="M116" s="2" t="s">
        <v>99</v>
      </c>
    </row>
    <row r="117" spans="2:13">
      <c r="B117" s="9" t="s">
        <v>364</v>
      </c>
      <c r="C117" s="9"/>
      <c r="D117" s="9" t="s">
        <v>340</v>
      </c>
      <c r="E117" s="9"/>
      <c r="F117" s="47">
        <v>1329.82255872</v>
      </c>
      <c r="G117" s="9"/>
      <c r="H117" s="85">
        <v>42735</v>
      </c>
      <c r="I117" s="9">
        <v>6</v>
      </c>
      <c r="J117" s="9" t="s">
        <v>331</v>
      </c>
      <c r="K117" s="9" t="s">
        <v>332</v>
      </c>
      <c r="M117" s="2" t="s">
        <v>99</v>
      </c>
    </row>
    <row r="118" spans="2:13">
      <c r="B118" s="9" t="s">
        <v>367</v>
      </c>
      <c r="C118" s="9"/>
      <c r="D118" s="9" t="s">
        <v>368</v>
      </c>
      <c r="E118" s="9"/>
      <c r="F118" s="47">
        <v>305284.07290269481</v>
      </c>
      <c r="G118" s="9"/>
      <c r="H118" s="85">
        <v>42717</v>
      </c>
      <c r="I118" s="9">
        <v>17</v>
      </c>
      <c r="J118" s="9" t="s">
        <v>369</v>
      </c>
      <c r="K118" s="9" t="s">
        <v>332</v>
      </c>
      <c r="M118" s="2" t="s">
        <v>99</v>
      </c>
    </row>
    <row r="119" spans="2:13">
      <c r="B119" s="9" t="s">
        <v>370</v>
      </c>
      <c r="C119" s="9"/>
      <c r="D119" s="9" t="s">
        <v>371</v>
      </c>
      <c r="E119" s="9"/>
      <c r="F119" s="47">
        <v>70837.141340000002</v>
      </c>
      <c r="G119" s="9"/>
      <c r="H119" s="85">
        <v>42917</v>
      </c>
      <c r="I119" s="9">
        <v>17</v>
      </c>
      <c r="J119" s="9" t="s">
        <v>369</v>
      </c>
      <c r="K119" s="9" t="s">
        <v>332</v>
      </c>
      <c r="M119" s="2" t="s">
        <v>99</v>
      </c>
    </row>
    <row r="120" spans="2:13">
      <c r="B120" s="9" t="s">
        <v>370</v>
      </c>
      <c r="C120" s="9"/>
      <c r="D120" s="9" t="s">
        <v>372</v>
      </c>
      <c r="E120" s="9"/>
      <c r="F120" s="47">
        <v>23772.67943</v>
      </c>
      <c r="G120" s="9"/>
      <c r="H120" s="85">
        <v>43100</v>
      </c>
      <c r="I120" s="9">
        <v>17</v>
      </c>
      <c r="J120" s="9" t="s">
        <v>369</v>
      </c>
      <c r="K120" s="9" t="s">
        <v>332</v>
      </c>
      <c r="M120" s="2" t="s">
        <v>99</v>
      </c>
    </row>
    <row r="121" spans="2:13">
      <c r="B121" s="9" t="s">
        <v>373</v>
      </c>
      <c r="C121" s="9"/>
      <c r="D121" s="9" t="s">
        <v>348</v>
      </c>
      <c r="E121" s="9"/>
      <c r="F121" s="47">
        <v>-17978.977679999996</v>
      </c>
      <c r="G121" s="9"/>
      <c r="H121" s="85">
        <v>43100</v>
      </c>
      <c r="I121" s="9">
        <v>21</v>
      </c>
      <c r="J121" s="9" t="s">
        <v>331</v>
      </c>
      <c r="K121" s="9" t="s">
        <v>332</v>
      </c>
      <c r="M121" s="2" t="s">
        <v>99</v>
      </c>
    </row>
  </sheetData>
  <mergeCells count="2">
    <mergeCell ref="K9:O9"/>
    <mergeCell ref="B5:H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O35"/>
  <sheetViews>
    <sheetView showGridLines="0" zoomScale="90" zoomScaleNormal="90" workbookViewId="0">
      <pane xSplit="4" ySplit="9" topLeftCell="E10" activePane="bottomRight" state="frozen"/>
      <selection pane="topRight" activeCell="Q51" sqref="Q51"/>
      <selection pane="bottomLeft" activeCell="Q51" sqref="Q51"/>
      <selection pane="bottomRight"/>
    </sheetView>
  </sheetViews>
  <sheetFormatPr defaultRowHeight="12.75"/>
  <cols>
    <col min="1" max="1" width="2.7109375" style="2" customWidth="1"/>
    <col min="2" max="2" width="90.7109375" style="2" customWidth="1"/>
    <col min="3" max="3" width="2.7109375" style="2" customWidth="1"/>
    <col min="4" max="4" width="13.7109375" style="2" customWidth="1"/>
    <col min="5" max="5" width="2.7109375" style="2" customWidth="1"/>
    <col min="6" max="6" width="13.7109375" style="2" customWidth="1"/>
    <col min="7" max="7" width="2.7109375" style="2" customWidth="1"/>
    <col min="8" max="13" width="15.7109375" style="2" customWidth="1"/>
    <col min="14" max="14" width="2.7109375" style="2" customWidth="1"/>
    <col min="15" max="15" width="17.140625" style="2" customWidth="1"/>
    <col min="16" max="30" width="13.7109375" style="2" customWidth="1"/>
    <col min="31" max="16384" width="9.140625" style="2"/>
  </cols>
  <sheetData>
    <row r="2" spans="2:15" s="19" customFormat="1" ht="18">
      <c r="B2" s="19" t="s">
        <v>374</v>
      </c>
    </row>
    <row r="4" spans="2:15">
      <c r="B4" s="26" t="s">
        <v>144</v>
      </c>
      <c r="C4" s="1"/>
      <c r="H4"/>
    </row>
    <row r="5" spans="2:15">
      <c r="B5" s="243" t="s">
        <v>694</v>
      </c>
      <c r="C5" s="243"/>
      <c r="D5" s="243"/>
    </row>
    <row r="6" spans="2:15">
      <c r="B6" s="23"/>
      <c r="C6" s="23"/>
    </row>
    <row r="8" spans="2:15" s="8" customFormat="1">
      <c r="B8" s="8" t="s">
        <v>108</v>
      </c>
      <c r="D8" s="8" t="s">
        <v>109</v>
      </c>
      <c r="F8" s="8" t="s">
        <v>147</v>
      </c>
      <c r="H8" s="152" t="s">
        <v>375</v>
      </c>
      <c r="I8" s="152" t="s">
        <v>376</v>
      </c>
      <c r="J8" s="152" t="s">
        <v>377</v>
      </c>
      <c r="K8" s="152" t="s">
        <v>317</v>
      </c>
      <c r="L8" s="152" t="s">
        <v>299</v>
      </c>
      <c r="M8" s="152" t="s">
        <v>378</v>
      </c>
      <c r="O8" s="8" t="s">
        <v>149</v>
      </c>
    </row>
    <row r="11" spans="2:15" s="8" customFormat="1">
      <c r="B11" s="8" t="s">
        <v>379</v>
      </c>
    </row>
    <row r="13" spans="2:15">
      <c r="B13" s="54" t="s">
        <v>380</v>
      </c>
      <c r="D13" s="2" t="s">
        <v>381</v>
      </c>
      <c r="F13" s="87">
        <f>SUM(H13:L13)</f>
        <v>886003682.72779119</v>
      </c>
      <c r="H13" s="47">
        <v>706652379.71164095</v>
      </c>
      <c r="I13" s="47">
        <v>27094424.612804133</v>
      </c>
      <c r="J13" s="47">
        <v>44205565.873721272</v>
      </c>
      <c r="K13" s="47">
        <v>615548.04511979455</v>
      </c>
      <c r="L13" s="47">
        <v>107435764.48450509</v>
      </c>
      <c r="M13" s="13"/>
      <c r="O13" s="2" t="s">
        <v>382</v>
      </c>
    </row>
    <row r="14" spans="2:15">
      <c r="B14" s="2" t="s">
        <v>383</v>
      </c>
      <c r="D14" s="2" t="s">
        <v>381</v>
      </c>
      <c r="F14" s="87">
        <f>SUM(H14:L14)</f>
        <v>901329231.72704756</v>
      </c>
      <c r="H14" s="163">
        <v>717841883.28704762</v>
      </c>
      <c r="I14" s="163">
        <v>29773444.43</v>
      </c>
      <c r="J14" s="163">
        <v>43033404.330000006</v>
      </c>
      <c r="K14" s="163">
        <v>793148.78</v>
      </c>
      <c r="L14" s="163">
        <v>109887350.89999999</v>
      </c>
      <c r="M14" s="13"/>
    </row>
    <row r="16" spans="2:15" s="8" customFormat="1">
      <c r="B16" s="8" t="s">
        <v>384</v>
      </c>
    </row>
    <row r="18" spans="2:15">
      <c r="B18" s="2" t="s">
        <v>673</v>
      </c>
      <c r="D18" s="2" t="s">
        <v>381</v>
      </c>
      <c r="F18" s="87">
        <f>SUM(H18)</f>
        <v>5769112.25</v>
      </c>
      <c r="H18" s="163">
        <v>5769112.25</v>
      </c>
      <c r="I18" s="13"/>
      <c r="J18" s="13"/>
      <c r="K18" s="13"/>
      <c r="L18" s="13"/>
      <c r="M18" s="13"/>
    </row>
    <row r="20" spans="2:15" s="8" customFormat="1">
      <c r="B20" s="8" t="s">
        <v>386</v>
      </c>
    </row>
    <row r="22" spans="2:15">
      <c r="B22" s="2" t="s">
        <v>387</v>
      </c>
      <c r="D22" s="2" t="s">
        <v>385</v>
      </c>
      <c r="F22" s="81">
        <f>SUM(H22)</f>
        <v>0</v>
      </c>
      <c r="H22" s="47">
        <v>0</v>
      </c>
      <c r="I22" s="13"/>
      <c r="J22" s="13"/>
      <c r="K22" s="13"/>
      <c r="L22" s="13"/>
      <c r="M22" s="13"/>
      <c r="O22" s="2" t="s">
        <v>388</v>
      </c>
    </row>
    <row r="23" spans="2:15">
      <c r="B23" s="2" t="s">
        <v>389</v>
      </c>
      <c r="D23" s="2" t="s">
        <v>381</v>
      </c>
      <c r="F23" s="81">
        <f t="shared" ref="F23:F26" si="0">SUM(H23)</f>
        <v>1272534.6399999999</v>
      </c>
      <c r="H23" s="163">
        <v>1272534.6399999999</v>
      </c>
      <c r="I23" s="13"/>
      <c r="J23" s="13"/>
      <c r="K23" s="13"/>
      <c r="L23" s="13"/>
      <c r="M23" s="13"/>
    </row>
    <row r="24" spans="2:15">
      <c r="B24" s="2" t="s">
        <v>390</v>
      </c>
      <c r="D24" s="2" t="s">
        <v>391</v>
      </c>
      <c r="F24" s="81">
        <f t="shared" si="0"/>
        <v>1376373.4666240001</v>
      </c>
      <c r="H24" s="95">
        <f>'10. Nacalculaties 18-20'!J50</f>
        <v>1376373.4666240001</v>
      </c>
      <c r="I24" s="13"/>
      <c r="J24" s="13"/>
      <c r="K24" s="13"/>
      <c r="L24" s="13"/>
      <c r="M24" s="13"/>
    </row>
    <row r="25" spans="2:15">
      <c r="B25" s="2" t="s">
        <v>392</v>
      </c>
      <c r="D25" s="2" t="s">
        <v>391</v>
      </c>
      <c r="F25" s="81">
        <f t="shared" si="0"/>
        <v>0</v>
      </c>
      <c r="H25" s="163">
        <v>0</v>
      </c>
      <c r="I25" s="13"/>
      <c r="J25" s="13"/>
      <c r="K25" s="13"/>
      <c r="L25" s="13"/>
      <c r="M25" s="13"/>
    </row>
    <row r="26" spans="2:15">
      <c r="B26" s="2" t="s">
        <v>393</v>
      </c>
      <c r="D26" s="2" t="s">
        <v>391</v>
      </c>
      <c r="F26" s="81">
        <f t="shared" si="0"/>
        <v>-1376373.4666240001</v>
      </c>
      <c r="H26" s="163">
        <f>-H24</f>
        <v>-1376373.4666240001</v>
      </c>
      <c r="I26" s="13"/>
      <c r="J26" s="13"/>
      <c r="K26" s="13"/>
      <c r="L26" s="13"/>
      <c r="M26" s="13"/>
    </row>
    <row r="28" spans="2:15" s="8" customFormat="1">
      <c r="B28" s="8" t="s">
        <v>394</v>
      </c>
    </row>
    <row r="30" spans="2:15">
      <c r="B30" s="2" t="s">
        <v>395</v>
      </c>
      <c r="D30" s="2" t="s">
        <v>161</v>
      </c>
      <c r="F30" s="81">
        <f>SUM(L30)</f>
        <v>39281926.451039992</v>
      </c>
      <c r="H30" s="13"/>
      <c r="I30" s="13"/>
      <c r="J30" s="13"/>
      <c r="K30" s="13"/>
      <c r="L30" s="47">
        <v>39281926.451039992</v>
      </c>
      <c r="M30" s="13"/>
      <c r="O30" s="23" t="s">
        <v>396</v>
      </c>
    </row>
    <row r="31" spans="2:15">
      <c r="B31" s="2" t="s">
        <v>397</v>
      </c>
      <c r="D31" s="2" t="s">
        <v>381</v>
      </c>
      <c r="F31" s="81">
        <f>SUM(L31)</f>
        <v>58525786.829999998</v>
      </c>
      <c r="H31" s="13"/>
      <c r="I31" s="13"/>
      <c r="J31" s="13"/>
      <c r="K31" s="13"/>
      <c r="L31" s="162">
        <v>58525786.829999998</v>
      </c>
      <c r="M31" s="13"/>
    </row>
    <row r="33" spans="2:13" s="8" customFormat="1">
      <c r="B33" s="8" t="s">
        <v>398</v>
      </c>
    </row>
    <row r="35" spans="2:13">
      <c r="B35" s="2" t="s">
        <v>399</v>
      </c>
      <c r="D35" s="2" t="s">
        <v>381</v>
      </c>
      <c r="F35" s="81">
        <f>SUM(H35)</f>
        <v>-11375898.770000001</v>
      </c>
      <c r="H35" s="163">
        <v>-11375898.770000001</v>
      </c>
      <c r="I35" s="13"/>
      <c r="J35" s="13"/>
      <c r="K35" s="13"/>
      <c r="L35" s="13"/>
      <c r="M35" s="13"/>
    </row>
  </sheetData>
  <mergeCells count="1">
    <mergeCell ref="B5:D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K268"/>
  <sheetViews>
    <sheetView showGridLines="0" zoomScale="90" zoomScaleNormal="90" workbookViewId="0"/>
  </sheetViews>
  <sheetFormatPr defaultColWidth="13.7109375" defaultRowHeight="12.75"/>
  <cols>
    <col min="1" max="1" width="2.7109375" style="2" customWidth="1"/>
    <col min="2" max="2" width="45.7109375" style="2" customWidth="1"/>
    <col min="3" max="3" width="2.7109375" style="2" customWidth="1"/>
    <col min="4" max="4" width="15.7109375" style="2" customWidth="1"/>
    <col min="5" max="5" width="2.7109375" style="2" customWidth="1"/>
    <col min="6" max="6" width="15.7109375" style="2" customWidth="1"/>
    <col min="7" max="7" width="2.7109375" style="2" customWidth="1"/>
    <col min="8" max="8" width="16.85546875" style="2" customWidth="1"/>
    <col min="9" max="12" width="15.7109375" style="2" customWidth="1"/>
    <col min="13" max="16384" width="13.7109375" style="2"/>
  </cols>
  <sheetData>
    <row r="2" spans="2:10" s="19" customFormat="1" ht="18">
      <c r="B2" s="19" t="s">
        <v>400</v>
      </c>
    </row>
    <row r="4" spans="2:10">
      <c r="B4" s="26" t="s">
        <v>144</v>
      </c>
    </row>
    <row r="5" spans="2:10">
      <c r="B5" s="243" t="s">
        <v>401</v>
      </c>
      <c r="C5" s="243"/>
      <c r="D5" s="243"/>
      <c r="E5" s="243"/>
      <c r="F5" s="243"/>
      <c r="G5" s="243"/>
      <c r="H5" s="243"/>
    </row>
    <row r="8" spans="2:10" s="64" customFormat="1">
      <c r="B8" s="64" t="s">
        <v>402</v>
      </c>
    </row>
    <row r="9" spans="2:10" s="72" customFormat="1"/>
    <row r="10" spans="2:10" s="76" customFormat="1">
      <c r="B10" s="75" t="s">
        <v>324</v>
      </c>
      <c r="D10" s="76" t="s">
        <v>108</v>
      </c>
      <c r="F10" s="76" t="s">
        <v>325</v>
      </c>
      <c r="H10" s="77" t="s">
        <v>326</v>
      </c>
      <c r="I10" s="77" t="s">
        <v>327</v>
      </c>
      <c r="J10" s="76" t="s">
        <v>403</v>
      </c>
    </row>
    <row r="11" spans="2:10" s="89" customFormat="1">
      <c r="B11" s="88"/>
      <c r="H11" s="90"/>
      <c r="I11" s="90"/>
    </row>
    <row r="12" spans="2:10">
      <c r="B12" s="9" t="s">
        <v>404</v>
      </c>
      <c r="C12" s="9"/>
      <c r="D12" s="9" t="s">
        <v>405</v>
      </c>
      <c r="E12" s="9"/>
      <c r="F12" s="237"/>
      <c r="G12" s="9"/>
      <c r="H12" s="85">
        <v>40817</v>
      </c>
      <c r="I12" s="9">
        <v>34</v>
      </c>
      <c r="J12" s="9">
        <v>30</v>
      </c>
    </row>
    <row r="13" spans="2:10">
      <c r="B13" s="9" t="s">
        <v>406</v>
      </c>
      <c r="C13" s="9"/>
      <c r="D13" s="9" t="s">
        <v>405</v>
      </c>
      <c r="E13" s="9"/>
      <c r="F13" s="237"/>
      <c r="G13" s="9"/>
      <c r="H13" s="85">
        <v>41091</v>
      </c>
      <c r="I13" s="9">
        <v>34</v>
      </c>
      <c r="J13" s="9">
        <v>30</v>
      </c>
    </row>
    <row r="14" spans="2:10">
      <c r="B14" s="9" t="s">
        <v>407</v>
      </c>
      <c r="C14" s="9"/>
      <c r="D14" s="9" t="s">
        <v>405</v>
      </c>
      <c r="E14" s="9"/>
      <c r="F14" s="237"/>
      <c r="G14" s="9"/>
      <c r="H14" s="85">
        <v>41456</v>
      </c>
      <c r="I14" s="9">
        <v>34</v>
      </c>
      <c r="J14" s="9">
        <v>30</v>
      </c>
    </row>
    <row r="15" spans="2:10">
      <c r="B15" s="9" t="s">
        <v>408</v>
      </c>
      <c r="C15" s="9"/>
      <c r="D15" s="9" t="s">
        <v>405</v>
      </c>
      <c r="E15" s="9"/>
      <c r="F15" s="237"/>
      <c r="G15" s="9"/>
      <c r="H15" s="85">
        <v>41821</v>
      </c>
      <c r="I15" s="9">
        <v>34</v>
      </c>
      <c r="J15" s="9">
        <v>30</v>
      </c>
    </row>
    <row r="16" spans="2:10">
      <c r="B16" s="9" t="s">
        <v>409</v>
      </c>
      <c r="C16" s="9"/>
      <c r="D16" s="9" t="s">
        <v>405</v>
      </c>
      <c r="E16" s="9"/>
      <c r="F16" s="237"/>
      <c r="G16" s="9"/>
      <c r="H16" s="85">
        <v>42186</v>
      </c>
      <c r="I16" s="9">
        <v>34</v>
      </c>
      <c r="J16" s="9">
        <v>30</v>
      </c>
    </row>
    <row r="17" spans="2:11">
      <c r="B17" s="9"/>
      <c r="C17" s="9"/>
      <c r="D17" s="9"/>
      <c r="E17" s="9"/>
      <c r="F17" s="9"/>
      <c r="G17" s="9"/>
      <c r="H17" s="9"/>
      <c r="I17" s="9"/>
      <c r="J17" s="9"/>
      <c r="K17" s="9"/>
    </row>
    <row r="18" spans="2:11">
      <c r="B18" s="9"/>
      <c r="C18" s="9"/>
      <c r="D18" s="9"/>
      <c r="E18" s="9"/>
      <c r="F18" s="9"/>
      <c r="G18" s="9"/>
      <c r="H18" s="9"/>
      <c r="I18" s="9"/>
      <c r="J18" s="9"/>
      <c r="K18" s="9"/>
    </row>
    <row r="19" spans="2:11">
      <c r="B19" s="9"/>
      <c r="C19" s="9"/>
      <c r="D19" s="9"/>
      <c r="E19" s="9"/>
      <c r="F19" s="9"/>
      <c r="G19" s="9"/>
      <c r="H19" s="9"/>
      <c r="I19" s="9"/>
      <c r="J19" s="9"/>
      <c r="K19" s="9"/>
    </row>
    <row r="20" spans="2:11">
      <c r="B20" s="9"/>
      <c r="C20" s="9"/>
      <c r="D20" s="9"/>
      <c r="E20" s="9"/>
      <c r="F20" s="9"/>
      <c r="G20" s="9"/>
      <c r="H20" s="9"/>
      <c r="I20" s="9"/>
      <c r="J20" s="9"/>
      <c r="K20" s="9"/>
    </row>
    <row r="21" spans="2:11">
      <c r="B21" s="9"/>
      <c r="C21" s="9"/>
      <c r="D21" s="9"/>
      <c r="E21" s="9"/>
      <c r="F21" s="9"/>
      <c r="G21" s="9"/>
      <c r="H21" s="9"/>
      <c r="I21" s="9"/>
      <c r="J21" s="9"/>
      <c r="K21" s="9"/>
    </row>
    <row r="22" spans="2:11">
      <c r="B22" s="9"/>
      <c r="C22" s="9"/>
      <c r="D22" s="9"/>
      <c r="E22" s="9"/>
      <c r="F22" s="9"/>
      <c r="G22" s="9"/>
      <c r="H22" s="9"/>
      <c r="I22" s="9"/>
      <c r="J22" s="9"/>
      <c r="K22" s="9"/>
    </row>
    <row r="23" spans="2:11">
      <c r="B23" s="9"/>
      <c r="C23" s="9"/>
      <c r="D23" s="9"/>
      <c r="E23" s="9"/>
      <c r="F23" s="9"/>
      <c r="G23" s="9"/>
      <c r="H23" s="9"/>
      <c r="I23" s="9"/>
      <c r="J23" s="9"/>
      <c r="K23" s="9"/>
    </row>
    <row r="24" spans="2:11">
      <c r="B24" s="9"/>
      <c r="C24" s="9"/>
      <c r="D24" s="9"/>
      <c r="E24" s="9"/>
      <c r="F24" s="9"/>
      <c r="G24" s="9"/>
      <c r="H24" s="9"/>
      <c r="I24" s="9"/>
      <c r="J24" s="9"/>
      <c r="K24" s="9"/>
    </row>
    <row r="25" spans="2:11">
      <c r="B25" s="9"/>
      <c r="C25" s="9"/>
      <c r="D25" s="9"/>
      <c r="E25" s="9"/>
      <c r="F25" s="9"/>
      <c r="G25" s="9"/>
      <c r="H25" s="9"/>
      <c r="I25" s="9"/>
      <c r="J25" s="9"/>
      <c r="K25" s="9"/>
    </row>
    <row r="26" spans="2:11">
      <c r="B26" s="9"/>
      <c r="C26" s="9"/>
      <c r="D26" s="9"/>
      <c r="E26" s="9"/>
      <c r="F26" s="9"/>
      <c r="G26" s="9"/>
      <c r="H26" s="9"/>
      <c r="I26" s="9"/>
      <c r="J26" s="9"/>
      <c r="K26" s="9"/>
    </row>
    <row r="27" spans="2:11">
      <c r="B27" s="9"/>
      <c r="C27" s="9"/>
      <c r="D27" s="9"/>
      <c r="E27" s="9"/>
      <c r="F27" s="9"/>
      <c r="G27" s="9"/>
      <c r="H27" s="9"/>
      <c r="I27" s="9"/>
      <c r="J27" s="9"/>
      <c r="K27" s="9"/>
    </row>
    <row r="28" spans="2:11">
      <c r="B28" s="9"/>
      <c r="C28" s="9"/>
      <c r="D28" s="9"/>
      <c r="E28" s="9"/>
      <c r="F28" s="9"/>
      <c r="G28" s="9"/>
      <c r="H28" s="9"/>
      <c r="I28" s="9"/>
      <c r="J28" s="9"/>
      <c r="K28" s="9"/>
    </row>
    <row r="29" spans="2:11">
      <c r="B29" s="9"/>
      <c r="C29" s="9"/>
      <c r="D29" s="9"/>
      <c r="E29" s="9"/>
      <c r="F29" s="9"/>
      <c r="G29" s="9"/>
      <c r="H29" s="9"/>
      <c r="I29" s="9"/>
      <c r="J29" s="9"/>
      <c r="K29" s="9"/>
    </row>
    <row r="30" spans="2:11">
      <c r="B30" s="9"/>
      <c r="C30" s="9"/>
      <c r="D30" s="9"/>
      <c r="E30" s="9"/>
      <c r="F30" s="9"/>
      <c r="G30" s="9"/>
      <c r="H30" s="9"/>
      <c r="I30" s="9"/>
      <c r="J30" s="9"/>
      <c r="K30" s="9"/>
    </row>
    <row r="31" spans="2:11">
      <c r="B31" s="9"/>
      <c r="C31" s="9"/>
      <c r="D31" s="9"/>
      <c r="E31" s="9"/>
      <c r="F31" s="9"/>
      <c r="G31" s="9"/>
      <c r="H31" s="9"/>
      <c r="I31" s="9"/>
      <c r="J31" s="9"/>
      <c r="K31" s="9"/>
    </row>
    <row r="32" spans="2:11">
      <c r="B32" s="9"/>
      <c r="C32" s="9"/>
      <c r="D32" s="9"/>
      <c r="E32" s="9"/>
      <c r="F32" s="9"/>
      <c r="G32" s="9"/>
      <c r="H32" s="9"/>
      <c r="I32" s="9"/>
      <c r="J32" s="9"/>
      <c r="K32" s="9"/>
    </row>
    <row r="33" spans="2:11">
      <c r="B33" s="9"/>
      <c r="C33" s="9"/>
      <c r="D33" s="9"/>
      <c r="E33" s="9"/>
      <c r="F33" s="9"/>
      <c r="G33" s="9"/>
      <c r="H33" s="9"/>
      <c r="I33" s="9"/>
      <c r="J33" s="9"/>
      <c r="K33" s="9"/>
    </row>
    <row r="34" spans="2:11">
      <c r="B34" s="9"/>
      <c r="C34" s="9"/>
      <c r="D34" s="9"/>
      <c r="E34" s="9"/>
      <c r="F34" s="9"/>
      <c r="G34" s="9"/>
      <c r="H34" s="9"/>
      <c r="I34" s="9"/>
      <c r="J34" s="9"/>
      <c r="K34" s="9"/>
    </row>
    <row r="35" spans="2:11">
      <c r="B35" s="9"/>
      <c r="C35" s="9"/>
      <c r="D35" s="9"/>
      <c r="E35" s="9"/>
      <c r="F35" s="9"/>
      <c r="G35" s="9"/>
      <c r="H35" s="9"/>
      <c r="I35" s="9"/>
      <c r="J35" s="9"/>
      <c r="K35" s="9"/>
    </row>
    <row r="36" spans="2:11">
      <c r="B36" s="9"/>
      <c r="C36" s="9"/>
      <c r="D36" s="9"/>
      <c r="E36" s="9"/>
      <c r="F36" s="9"/>
      <c r="G36" s="9"/>
      <c r="H36" s="9"/>
      <c r="I36" s="9"/>
      <c r="J36" s="9"/>
      <c r="K36" s="9"/>
    </row>
    <row r="37" spans="2:11">
      <c r="B37" s="9"/>
      <c r="C37" s="9"/>
      <c r="D37" s="9"/>
      <c r="E37" s="9"/>
      <c r="F37" s="9"/>
      <c r="G37" s="9"/>
      <c r="H37" s="9"/>
      <c r="I37" s="9"/>
      <c r="J37" s="9"/>
      <c r="K37" s="9"/>
    </row>
    <row r="38" spans="2:11">
      <c r="B38" s="9"/>
      <c r="C38" s="9"/>
      <c r="D38" s="9"/>
      <c r="E38" s="9"/>
      <c r="F38" s="9"/>
      <c r="G38" s="9"/>
      <c r="H38" s="9"/>
      <c r="I38" s="9"/>
      <c r="J38" s="9"/>
      <c r="K38" s="9"/>
    </row>
    <row r="39" spans="2:11">
      <c r="B39" s="9"/>
      <c r="C39" s="9"/>
      <c r="D39" s="9"/>
      <c r="E39" s="9"/>
      <c r="F39" s="9"/>
      <c r="G39" s="9"/>
      <c r="H39" s="9"/>
      <c r="I39" s="9"/>
      <c r="J39" s="9"/>
      <c r="K39" s="9"/>
    </row>
    <row r="40" spans="2:11">
      <c r="B40" s="9"/>
      <c r="C40" s="9"/>
      <c r="D40" s="9"/>
      <c r="E40" s="9"/>
      <c r="F40" s="9"/>
      <c r="G40" s="9"/>
      <c r="H40" s="9"/>
      <c r="I40" s="9"/>
      <c r="J40" s="9"/>
      <c r="K40" s="9"/>
    </row>
    <row r="41" spans="2:11">
      <c r="B41" s="9"/>
      <c r="C41" s="9"/>
      <c r="D41" s="9"/>
      <c r="E41" s="9"/>
      <c r="F41" s="9"/>
      <c r="G41" s="9"/>
      <c r="H41" s="9"/>
      <c r="I41" s="9"/>
      <c r="J41" s="9"/>
      <c r="K41" s="9"/>
    </row>
    <row r="42" spans="2:11">
      <c r="B42" s="9"/>
      <c r="C42" s="9"/>
      <c r="D42" s="9"/>
      <c r="E42" s="9"/>
      <c r="F42" s="9"/>
      <c r="G42" s="9"/>
      <c r="H42" s="9"/>
      <c r="I42" s="9"/>
      <c r="J42" s="9"/>
      <c r="K42" s="9"/>
    </row>
    <row r="43" spans="2:11">
      <c r="B43" s="9"/>
      <c r="C43" s="9"/>
      <c r="D43" s="9"/>
      <c r="E43" s="9"/>
      <c r="F43" s="9"/>
      <c r="G43" s="9"/>
      <c r="H43" s="9"/>
      <c r="I43" s="9"/>
      <c r="J43" s="9"/>
      <c r="K43" s="9"/>
    </row>
    <row r="44" spans="2:11">
      <c r="B44" s="9"/>
      <c r="C44" s="9"/>
      <c r="D44" s="9"/>
      <c r="E44" s="9"/>
      <c r="F44" s="9"/>
      <c r="G44" s="9"/>
      <c r="H44" s="9"/>
      <c r="I44" s="9"/>
      <c r="J44" s="9"/>
      <c r="K44" s="9"/>
    </row>
    <row r="45" spans="2:11">
      <c r="B45" s="9"/>
      <c r="C45" s="9"/>
      <c r="D45" s="9"/>
      <c r="E45" s="9"/>
      <c r="F45" s="9"/>
      <c r="G45" s="9"/>
      <c r="H45" s="9"/>
      <c r="I45" s="9"/>
      <c r="J45" s="9"/>
      <c r="K45" s="9"/>
    </row>
    <row r="46" spans="2:11">
      <c r="B46" s="9"/>
      <c r="C46" s="9"/>
      <c r="D46" s="9"/>
      <c r="E46" s="9"/>
      <c r="F46" s="9"/>
      <c r="G46" s="9"/>
      <c r="H46" s="9"/>
      <c r="I46" s="9"/>
      <c r="J46" s="9"/>
      <c r="K46" s="9"/>
    </row>
    <row r="47" spans="2:11">
      <c r="B47" s="9"/>
      <c r="C47" s="9"/>
      <c r="D47" s="9"/>
      <c r="E47" s="9"/>
      <c r="F47" s="9"/>
      <c r="G47" s="9"/>
      <c r="H47" s="9"/>
      <c r="I47" s="9"/>
      <c r="J47" s="9"/>
      <c r="K47" s="9"/>
    </row>
    <row r="48" spans="2:11">
      <c r="B48" s="9"/>
      <c r="C48" s="9"/>
      <c r="D48" s="9"/>
      <c r="E48" s="9"/>
      <c r="F48" s="9"/>
      <c r="G48" s="9"/>
      <c r="H48" s="9"/>
      <c r="I48" s="9"/>
      <c r="J48" s="9"/>
      <c r="K48" s="9"/>
    </row>
    <row r="49" spans="2:11">
      <c r="B49" s="9"/>
      <c r="C49" s="9"/>
      <c r="D49" s="9"/>
      <c r="E49" s="9"/>
      <c r="F49" s="9"/>
      <c r="G49" s="9"/>
      <c r="H49" s="9"/>
      <c r="I49" s="9"/>
      <c r="J49" s="9"/>
      <c r="K49" s="9"/>
    </row>
    <row r="50" spans="2:11">
      <c r="B50" s="9"/>
      <c r="C50" s="9"/>
      <c r="D50" s="9"/>
      <c r="E50" s="9"/>
      <c r="F50" s="9"/>
      <c r="G50" s="9"/>
      <c r="H50" s="9"/>
      <c r="I50" s="9"/>
      <c r="J50" s="9"/>
      <c r="K50" s="9"/>
    </row>
    <row r="51" spans="2:11">
      <c r="B51" s="9"/>
      <c r="C51" s="9"/>
      <c r="D51" s="9"/>
      <c r="E51" s="9"/>
      <c r="F51" s="9"/>
      <c r="G51" s="9"/>
      <c r="H51" s="9"/>
      <c r="I51" s="9"/>
      <c r="J51" s="9"/>
      <c r="K51" s="9"/>
    </row>
    <row r="52" spans="2:11">
      <c r="B52" s="9"/>
      <c r="C52" s="9"/>
      <c r="D52" s="9"/>
      <c r="E52" s="9"/>
      <c r="F52" s="9"/>
      <c r="G52" s="9"/>
      <c r="H52" s="9"/>
      <c r="I52" s="9"/>
      <c r="J52" s="9"/>
      <c r="K52" s="9"/>
    </row>
    <row r="53" spans="2:11">
      <c r="B53" s="9"/>
      <c r="C53" s="9"/>
      <c r="D53" s="9"/>
      <c r="E53" s="9"/>
      <c r="F53" s="9"/>
      <c r="G53" s="9"/>
      <c r="H53" s="9"/>
      <c r="I53" s="9"/>
      <c r="J53" s="9"/>
      <c r="K53" s="9"/>
    </row>
    <row r="54" spans="2:11">
      <c r="B54" s="9"/>
      <c r="C54" s="9"/>
      <c r="D54" s="9"/>
      <c r="E54" s="9"/>
      <c r="F54" s="9"/>
      <c r="G54" s="9"/>
      <c r="H54" s="9"/>
      <c r="I54" s="9"/>
      <c r="J54" s="9"/>
      <c r="K54" s="9"/>
    </row>
    <row r="55" spans="2:11">
      <c r="B55" s="9"/>
      <c r="C55" s="9"/>
      <c r="D55" s="9"/>
      <c r="E55" s="9"/>
      <c r="F55" s="9"/>
      <c r="G55" s="9"/>
      <c r="H55" s="9"/>
      <c r="I55" s="9"/>
      <c r="J55" s="9"/>
      <c r="K55" s="9"/>
    </row>
    <row r="56" spans="2:11">
      <c r="B56" s="9"/>
      <c r="C56" s="9"/>
      <c r="D56" s="9"/>
      <c r="E56" s="9"/>
      <c r="F56" s="9"/>
      <c r="G56" s="9"/>
      <c r="H56" s="9"/>
      <c r="I56" s="9"/>
      <c r="J56" s="9"/>
      <c r="K56" s="9"/>
    </row>
    <row r="57" spans="2:11">
      <c r="B57" s="9"/>
      <c r="C57" s="9"/>
      <c r="D57" s="9"/>
      <c r="E57" s="9"/>
      <c r="F57" s="9"/>
      <c r="G57" s="9"/>
      <c r="H57" s="9"/>
      <c r="I57" s="9"/>
      <c r="J57" s="9"/>
      <c r="K57" s="9"/>
    </row>
    <row r="58" spans="2:11">
      <c r="B58" s="9"/>
      <c r="C58" s="9"/>
      <c r="D58" s="9"/>
      <c r="E58" s="9"/>
      <c r="F58" s="9"/>
      <c r="G58" s="9"/>
      <c r="H58" s="9"/>
      <c r="I58" s="9"/>
      <c r="J58" s="9"/>
      <c r="K58" s="9"/>
    </row>
    <row r="59" spans="2:11">
      <c r="B59" s="9"/>
      <c r="C59" s="9"/>
      <c r="D59" s="9"/>
      <c r="E59" s="9"/>
      <c r="F59" s="9"/>
      <c r="G59" s="9"/>
      <c r="H59" s="9"/>
      <c r="I59" s="9"/>
      <c r="J59" s="9"/>
      <c r="K59" s="9"/>
    </row>
    <row r="60" spans="2:11">
      <c r="B60" s="9"/>
      <c r="C60" s="9"/>
      <c r="D60" s="9"/>
      <c r="E60" s="9"/>
      <c r="F60" s="9"/>
      <c r="G60" s="9"/>
      <c r="H60" s="9"/>
      <c r="I60" s="9"/>
      <c r="J60" s="9"/>
      <c r="K60" s="9"/>
    </row>
    <row r="61" spans="2:11">
      <c r="B61" s="9"/>
      <c r="C61" s="9"/>
      <c r="D61" s="9"/>
      <c r="E61" s="9"/>
      <c r="F61" s="9"/>
      <c r="G61" s="9"/>
      <c r="H61" s="9"/>
      <c r="I61" s="9"/>
      <c r="J61" s="9"/>
      <c r="K61" s="9"/>
    </row>
    <row r="62" spans="2:11">
      <c r="B62" s="9"/>
      <c r="C62" s="9"/>
      <c r="D62" s="9"/>
      <c r="E62" s="9"/>
      <c r="F62" s="9"/>
      <c r="G62" s="9"/>
      <c r="H62" s="9"/>
      <c r="I62" s="9"/>
      <c r="J62" s="9"/>
      <c r="K62" s="9"/>
    </row>
    <row r="63" spans="2:11">
      <c r="B63" s="9"/>
      <c r="C63" s="9"/>
      <c r="D63" s="9"/>
      <c r="E63" s="9"/>
      <c r="F63" s="9"/>
      <c r="G63" s="9"/>
      <c r="H63" s="9"/>
      <c r="I63" s="9"/>
      <c r="J63" s="9"/>
      <c r="K63" s="9"/>
    </row>
    <row r="64" spans="2:11">
      <c r="B64" s="9"/>
      <c r="C64" s="9"/>
      <c r="D64" s="9"/>
      <c r="E64" s="9"/>
      <c r="F64" s="9"/>
      <c r="G64" s="9"/>
      <c r="H64" s="9"/>
      <c r="I64" s="9"/>
      <c r="J64" s="9"/>
      <c r="K64" s="9"/>
    </row>
    <row r="65" spans="2:11">
      <c r="B65" s="9"/>
      <c r="C65" s="9"/>
      <c r="D65" s="9"/>
      <c r="E65" s="9"/>
      <c r="F65" s="9"/>
      <c r="G65" s="9"/>
      <c r="H65" s="9"/>
      <c r="I65" s="9"/>
      <c r="J65" s="9"/>
      <c r="K65" s="9"/>
    </row>
    <row r="66" spans="2:11">
      <c r="B66" s="9"/>
      <c r="C66" s="9"/>
      <c r="D66" s="9"/>
      <c r="E66" s="9"/>
      <c r="F66" s="9"/>
      <c r="G66" s="9"/>
      <c r="H66" s="9"/>
      <c r="I66" s="9"/>
      <c r="J66" s="9"/>
      <c r="K66" s="9"/>
    </row>
    <row r="67" spans="2:11">
      <c r="B67" s="9"/>
      <c r="C67" s="9"/>
      <c r="D67" s="9"/>
      <c r="E67" s="9"/>
      <c r="F67" s="9"/>
      <c r="G67" s="9"/>
      <c r="H67" s="9"/>
      <c r="I67" s="9"/>
      <c r="J67" s="9"/>
      <c r="K67" s="9"/>
    </row>
    <row r="68" spans="2:11">
      <c r="B68" s="9"/>
      <c r="C68" s="9"/>
      <c r="D68" s="9"/>
      <c r="E68" s="9"/>
      <c r="F68" s="9"/>
      <c r="G68" s="9"/>
      <c r="H68" s="9"/>
      <c r="I68" s="9"/>
      <c r="J68" s="9"/>
      <c r="K68" s="9"/>
    </row>
    <row r="69" spans="2:11">
      <c r="B69" s="9"/>
      <c r="C69" s="9"/>
      <c r="D69" s="9"/>
      <c r="E69" s="9"/>
      <c r="F69" s="9"/>
      <c r="G69" s="9"/>
      <c r="H69" s="9"/>
      <c r="I69" s="9"/>
      <c r="J69" s="9"/>
      <c r="K69" s="9"/>
    </row>
    <row r="70" spans="2:11">
      <c r="B70" s="9"/>
      <c r="C70" s="9"/>
      <c r="D70" s="9"/>
      <c r="E70" s="9"/>
      <c r="F70" s="9"/>
      <c r="G70" s="9"/>
      <c r="H70" s="9"/>
      <c r="I70" s="9"/>
      <c r="J70" s="9"/>
      <c r="K70" s="9"/>
    </row>
    <row r="71" spans="2:11">
      <c r="B71" s="9"/>
      <c r="C71" s="9"/>
      <c r="D71" s="9"/>
      <c r="E71" s="9"/>
      <c r="F71" s="9"/>
      <c r="G71" s="9"/>
      <c r="H71" s="9"/>
      <c r="I71" s="9"/>
      <c r="J71" s="9"/>
      <c r="K71" s="9"/>
    </row>
    <row r="72" spans="2:11">
      <c r="B72" s="9"/>
      <c r="C72" s="9"/>
      <c r="D72" s="9"/>
      <c r="E72" s="9"/>
      <c r="F72" s="9"/>
      <c r="G72" s="9"/>
      <c r="H72" s="9"/>
      <c r="I72" s="9"/>
      <c r="J72" s="9"/>
      <c r="K72" s="9"/>
    </row>
    <row r="73" spans="2:11">
      <c r="B73" s="9"/>
      <c r="C73" s="9"/>
      <c r="D73" s="9"/>
      <c r="E73" s="9"/>
      <c r="F73" s="9"/>
      <c r="G73" s="9"/>
      <c r="H73" s="9"/>
      <c r="I73" s="9"/>
      <c r="J73" s="9"/>
      <c r="K73" s="9"/>
    </row>
    <row r="74" spans="2:11">
      <c r="B74" s="9"/>
      <c r="C74" s="9"/>
      <c r="D74" s="9"/>
      <c r="E74" s="9"/>
      <c r="F74" s="9"/>
      <c r="G74" s="9"/>
      <c r="H74" s="9"/>
      <c r="I74" s="9"/>
      <c r="J74" s="9"/>
      <c r="K74" s="9"/>
    </row>
    <row r="75" spans="2:11">
      <c r="B75" s="9"/>
      <c r="C75" s="9"/>
      <c r="D75" s="9"/>
      <c r="E75" s="9"/>
      <c r="F75" s="9"/>
      <c r="G75" s="9"/>
      <c r="H75" s="9"/>
      <c r="I75" s="9"/>
      <c r="J75" s="9"/>
      <c r="K75" s="9"/>
    </row>
    <row r="76" spans="2:11">
      <c r="B76" s="9"/>
      <c r="C76" s="9"/>
      <c r="D76" s="9"/>
      <c r="E76" s="9"/>
      <c r="F76" s="9"/>
      <c r="G76" s="9"/>
      <c r="H76" s="9"/>
      <c r="I76" s="9"/>
      <c r="J76" s="9"/>
      <c r="K76" s="9"/>
    </row>
    <row r="77" spans="2:11">
      <c r="B77" s="9"/>
      <c r="C77" s="9"/>
      <c r="D77" s="9"/>
      <c r="E77" s="9"/>
      <c r="F77" s="9"/>
      <c r="G77" s="9"/>
      <c r="H77" s="9"/>
      <c r="I77" s="9"/>
      <c r="J77" s="9"/>
      <c r="K77" s="9"/>
    </row>
    <row r="78" spans="2:11">
      <c r="B78" s="9"/>
      <c r="C78" s="9"/>
      <c r="D78" s="9"/>
      <c r="E78" s="9"/>
      <c r="F78" s="9"/>
      <c r="G78" s="9"/>
      <c r="H78" s="9"/>
      <c r="I78" s="9"/>
      <c r="J78" s="9"/>
      <c r="K78" s="9"/>
    </row>
    <row r="79" spans="2:11">
      <c r="B79" s="9"/>
      <c r="C79" s="9"/>
      <c r="D79" s="9"/>
      <c r="E79" s="9"/>
      <c r="F79" s="9"/>
      <c r="G79" s="9"/>
      <c r="H79" s="9"/>
      <c r="I79" s="9"/>
      <c r="J79" s="9"/>
      <c r="K79" s="9"/>
    </row>
    <row r="80" spans="2:11">
      <c r="B80" s="9"/>
      <c r="C80" s="9"/>
      <c r="D80" s="9"/>
      <c r="E80" s="9"/>
      <c r="F80" s="9"/>
      <c r="G80" s="9"/>
      <c r="H80" s="9"/>
      <c r="I80" s="9"/>
      <c r="J80" s="9"/>
      <c r="K80" s="9"/>
    </row>
    <row r="81" spans="2:11">
      <c r="B81" s="9"/>
      <c r="C81" s="9"/>
      <c r="D81" s="9"/>
      <c r="E81" s="9"/>
      <c r="F81" s="9"/>
      <c r="G81" s="9"/>
      <c r="H81" s="9"/>
      <c r="I81" s="9"/>
      <c r="J81" s="9"/>
      <c r="K81" s="9"/>
    </row>
    <row r="82" spans="2:11">
      <c r="B82" s="9"/>
      <c r="C82" s="9"/>
      <c r="D82" s="9"/>
      <c r="E82" s="9"/>
      <c r="F82" s="9"/>
      <c r="G82" s="9"/>
      <c r="H82" s="9"/>
      <c r="I82" s="9"/>
      <c r="J82" s="9"/>
      <c r="K82" s="9"/>
    </row>
    <row r="83" spans="2:11">
      <c r="B83" s="9"/>
      <c r="C83" s="9"/>
      <c r="D83" s="9"/>
      <c r="E83" s="9"/>
      <c r="F83" s="9"/>
      <c r="G83" s="9"/>
      <c r="H83" s="9"/>
      <c r="I83" s="9"/>
      <c r="J83" s="9"/>
      <c r="K83" s="9"/>
    </row>
    <row r="84" spans="2:11">
      <c r="B84" s="9"/>
      <c r="C84" s="9"/>
      <c r="D84" s="9"/>
      <c r="E84" s="9"/>
      <c r="F84" s="9"/>
      <c r="G84" s="9"/>
      <c r="H84" s="9"/>
      <c r="I84" s="9"/>
      <c r="J84" s="9"/>
      <c r="K84" s="9"/>
    </row>
    <row r="85" spans="2:11">
      <c r="B85" s="9"/>
      <c r="C85" s="9"/>
      <c r="D85" s="9"/>
      <c r="E85" s="9"/>
      <c r="F85" s="9"/>
      <c r="G85" s="9"/>
      <c r="H85" s="9"/>
      <c r="I85" s="9"/>
      <c r="J85" s="9"/>
      <c r="K85" s="9"/>
    </row>
    <row r="86" spans="2:11">
      <c r="B86" s="9"/>
      <c r="C86" s="9"/>
      <c r="D86" s="9"/>
      <c r="E86" s="9"/>
      <c r="F86" s="9"/>
      <c r="G86" s="9"/>
      <c r="H86" s="9"/>
      <c r="I86" s="9"/>
      <c r="J86" s="9"/>
      <c r="K86" s="9"/>
    </row>
    <row r="87" spans="2:11">
      <c r="B87" s="9"/>
      <c r="C87" s="9"/>
      <c r="D87" s="9"/>
      <c r="E87" s="9"/>
      <c r="F87" s="9"/>
      <c r="G87" s="9"/>
      <c r="H87" s="9"/>
      <c r="I87" s="9"/>
      <c r="J87" s="9"/>
      <c r="K87" s="9"/>
    </row>
    <row r="88" spans="2:11">
      <c r="B88" s="9"/>
      <c r="C88" s="9"/>
      <c r="D88" s="9"/>
      <c r="E88" s="9"/>
      <c r="F88" s="9"/>
      <c r="G88" s="9"/>
      <c r="H88" s="9"/>
      <c r="I88" s="9"/>
      <c r="J88" s="9"/>
      <c r="K88" s="9"/>
    </row>
    <row r="89" spans="2:11">
      <c r="B89" s="9"/>
      <c r="C89" s="9"/>
      <c r="D89" s="9"/>
      <c r="E89" s="9"/>
      <c r="F89" s="9"/>
      <c r="G89" s="9"/>
      <c r="H89" s="9"/>
      <c r="I89" s="9"/>
      <c r="J89" s="9"/>
      <c r="K89" s="9"/>
    </row>
    <row r="90" spans="2:11">
      <c r="B90" s="9"/>
      <c r="C90" s="9"/>
      <c r="D90" s="9"/>
      <c r="E90" s="9"/>
      <c r="F90" s="9"/>
      <c r="G90" s="9"/>
      <c r="H90" s="9"/>
      <c r="I90" s="9"/>
      <c r="J90" s="9"/>
      <c r="K90" s="9"/>
    </row>
    <row r="91" spans="2:11">
      <c r="B91" s="9"/>
      <c r="C91" s="9"/>
      <c r="D91" s="9"/>
      <c r="E91" s="9"/>
      <c r="F91" s="9"/>
      <c r="G91" s="9"/>
      <c r="H91" s="9"/>
      <c r="I91" s="9"/>
      <c r="J91" s="9"/>
      <c r="K91" s="9"/>
    </row>
    <row r="92" spans="2:11">
      <c r="B92" s="9"/>
      <c r="C92" s="9"/>
      <c r="D92" s="9"/>
      <c r="E92" s="9"/>
      <c r="F92" s="9"/>
      <c r="G92" s="9"/>
      <c r="H92" s="9"/>
      <c r="I92" s="9"/>
      <c r="J92" s="9"/>
      <c r="K92" s="9"/>
    </row>
    <row r="93" spans="2:11">
      <c r="B93" s="9"/>
      <c r="C93" s="9"/>
      <c r="D93" s="9"/>
      <c r="E93" s="9"/>
      <c r="F93" s="9"/>
      <c r="G93" s="9"/>
      <c r="H93" s="9"/>
      <c r="I93" s="9"/>
      <c r="J93" s="9"/>
      <c r="K93" s="9"/>
    </row>
    <row r="94" spans="2:11">
      <c r="B94" s="9"/>
      <c r="C94" s="9"/>
      <c r="D94" s="9"/>
      <c r="E94" s="9"/>
      <c r="F94" s="9"/>
      <c r="G94" s="9"/>
      <c r="H94" s="9"/>
      <c r="I94" s="9"/>
      <c r="J94" s="9"/>
      <c r="K94" s="9"/>
    </row>
    <row r="95" spans="2:11">
      <c r="B95" s="9"/>
      <c r="C95" s="9"/>
      <c r="D95" s="9"/>
      <c r="E95" s="9"/>
      <c r="F95" s="9"/>
      <c r="G95" s="9"/>
      <c r="H95" s="9"/>
      <c r="I95" s="9"/>
      <c r="J95" s="9"/>
      <c r="K95" s="9"/>
    </row>
    <row r="96" spans="2:11">
      <c r="B96" s="9"/>
      <c r="C96" s="9"/>
      <c r="D96" s="9"/>
      <c r="E96" s="9"/>
      <c r="F96" s="9"/>
      <c r="G96" s="9"/>
      <c r="H96" s="9"/>
      <c r="I96" s="9"/>
      <c r="J96" s="9"/>
      <c r="K96" s="9"/>
    </row>
    <row r="97" spans="2:11">
      <c r="B97" s="9"/>
      <c r="C97" s="9"/>
      <c r="D97" s="9"/>
      <c r="E97" s="9"/>
      <c r="F97" s="9"/>
      <c r="G97" s="9"/>
      <c r="H97" s="9"/>
      <c r="I97" s="9"/>
      <c r="J97" s="9"/>
      <c r="K97" s="9"/>
    </row>
    <row r="98" spans="2:11">
      <c r="B98" s="9"/>
      <c r="C98" s="9"/>
      <c r="D98" s="9"/>
      <c r="E98" s="9"/>
      <c r="F98" s="9"/>
      <c r="G98" s="9"/>
      <c r="H98" s="9"/>
      <c r="I98" s="9"/>
      <c r="J98" s="9"/>
      <c r="K98" s="9"/>
    </row>
    <row r="99" spans="2:11">
      <c r="B99" s="9"/>
      <c r="C99" s="9"/>
      <c r="D99" s="9"/>
      <c r="E99" s="9"/>
      <c r="F99" s="9"/>
      <c r="G99" s="9"/>
      <c r="H99" s="9"/>
      <c r="I99" s="9"/>
      <c r="J99" s="9"/>
      <c r="K99" s="9"/>
    </row>
    <row r="100" spans="2:11">
      <c r="B100" s="9"/>
      <c r="C100" s="9"/>
      <c r="D100" s="9"/>
      <c r="E100" s="9"/>
      <c r="F100" s="9"/>
      <c r="G100" s="9"/>
      <c r="H100" s="9"/>
      <c r="I100" s="9"/>
      <c r="J100" s="9"/>
      <c r="K100" s="9"/>
    </row>
    <row r="101" spans="2:11">
      <c r="B101" s="9"/>
      <c r="C101" s="9"/>
      <c r="D101" s="9"/>
      <c r="E101" s="9"/>
      <c r="F101" s="9"/>
      <c r="G101" s="9"/>
      <c r="H101" s="9"/>
      <c r="I101" s="9"/>
      <c r="J101" s="9"/>
      <c r="K101" s="9"/>
    </row>
    <row r="102" spans="2:11">
      <c r="B102" s="9"/>
      <c r="C102" s="9"/>
      <c r="D102" s="9"/>
      <c r="E102" s="9"/>
      <c r="F102" s="9"/>
      <c r="G102" s="9"/>
      <c r="H102" s="9"/>
      <c r="I102" s="9"/>
      <c r="J102" s="9"/>
      <c r="K102" s="9"/>
    </row>
    <row r="103" spans="2:11">
      <c r="B103" s="9"/>
      <c r="C103" s="9"/>
      <c r="D103" s="9"/>
      <c r="E103" s="9"/>
      <c r="F103" s="9"/>
      <c r="G103" s="9"/>
      <c r="H103" s="9"/>
      <c r="I103" s="9"/>
      <c r="J103" s="9"/>
      <c r="K103" s="9"/>
    </row>
    <row r="104" spans="2:11">
      <c r="B104" s="9"/>
      <c r="C104" s="9"/>
      <c r="D104" s="9"/>
      <c r="E104" s="9"/>
      <c r="F104" s="9"/>
      <c r="G104" s="9"/>
      <c r="H104" s="9"/>
      <c r="I104" s="9"/>
      <c r="J104" s="9"/>
      <c r="K104" s="9"/>
    </row>
    <row r="105" spans="2:11">
      <c r="B105" s="9"/>
      <c r="C105" s="9"/>
      <c r="D105" s="9"/>
      <c r="E105" s="9"/>
      <c r="F105" s="9"/>
      <c r="G105" s="9"/>
      <c r="H105" s="9"/>
      <c r="I105" s="9"/>
      <c r="J105" s="9"/>
      <c r="K105" s="9"/>
    </row>
    <row r="106" spans="2:11">
      <c r="B106" s="9"/>
      <c r="C106" s="9"/>
      <c r="D106" s="9"/>
      <c r="E106" s="9"/>
      <c r="F106" s="9"/>
      <c r="G106" s="9"/>
      <c r="H106" s="9"/>
      <c r="I106" s="9"/>
      <c r="J106" s="9"/>
      <c r="K106" s="9"/>
    </row>
    <row r="107" spans="2:11">
      <c r="B107" s="9"/>
      <c r="C107" s="9"/>
      <c r="D107" s="9"/>
      <c r="E107" s="9"/>
      <c r="F107" s="9"/>
      <c r="G107" s="9"/>
      <c r="H107" s="9"/>
      <c r="I107" s="9"/>
      <c r="J107" s="9"/>
      <c r="K107" s="9"/>
    </row>
    <row r="108" spans="2:11">
      <c r="B108" s="9"/>
      <c r="C108" s="9"/>
      <c r="D108" s="9"/>
      <c r="E108" s="9"/>
      <c r="F108" s="9"/>
      <c r="G108" s="9"/>
      <c r="H108" s="9"/>
      <c r="I108" s="9"/>
      <c r="J108" s="9"/>
      <c r="K108" s="9"/>
    </row>
    <row r="109" spans="2:11">
      <c r="B109" s="9"/>
      <c r="C109" s="9"/>
      <c r="D109" s="9"/>
      <c r="E109" s="9"/>
      <c r="F109" s="9"/>
      <c r="G109" s="9"/>
      <c r="H109" s="9"/>
      <c r="I109" s="9"/>
      <c r="J109" s="9"/>
      <c r="K109" s="9"/>
    </row>
    <row r="110" spans="2:11">
      <c r="B110" s="9"/>
      <c r="C110" s="9"/>
      <c r="D110" s="9"/>
      <c r="E110" s="9"/>
      <c r="F110" s="9"/>
      <c r="G110" s="9"/>
      <c r="H110" s="9"/>
      <c r="I110" s="9"/>
      <c r="J110" s="9"/>
      <c r="K110" s="9"/>
    </row>
    <row r="111" spans="2:11">
      <c r="B111" s="9"/>
      <c r="C111" s="9"/>
      <c r="D111" s="9"/>
      <c r="E111" s="9"/>
      <c r="F111" s="9"/>
      <c r="G111" s="9"/>
      <c r="H111" s="9"/>
      <c r="I111" s="9"/>
      <c r="J111" s="9"/>
      <c r="K111" s="9"/>
    </row>
    <row r="112" spans="2:11">
      <c r="B112" s="9"/>
      <c r="C112" s="9"/>
      <c r="D112" s="9"/>
      <c r="E112" s="9"/>
      <c r="F112" s="9"/>
      <c r="G112" s="9"/>
      <c r="H112" s="9"/>
      <c r="I112" s="9"/>
      <c r="J112" s="9"/>
      <c r="K112" s="9"/>
    </row>
    <row r="113" spans="2:11">
      <c r="B113" s="9"/>
      <c r="C113" s="9"/>
      <c r="D113" s="9"/>
      <c r="E113" s="9"/>
      <c r="F113" s="9"/>
      <c r="G113" s="9"/>
      <c r="H113" s="9"/>
      <c r="I113" s="9"/>
      <c r="J113" s="9"/>
      <c r="K113" s="9"/>
    </row>
    <row r="114" spans="2:11">
      <c r="B114" s="9"/>
      <c r="C114" s="9"/>
      <c r="D114" s="9"/>
      <c r="E114" s="9"/>
      <c r="F114" s="9"/>
      <c r="G114" s="9"/>
      <c r="H114" s="9"/>
      <c r="I114" s="9"/>
      <c r="J114" s="9"/>
      <c r="K114" s="9"/>
    </row>
    <row r="115" spans="2:11">
      <c r="B115" s="9"/>
      <c r="C115" s="9"/>
      <c r="D115" s="9"/>
      <c r="E115" s="9"/>
      <c r="F115" s="9"/>
      <c r="G115" s="9"/>
      <c r="H115" s="9"/>
      <c r="I115" s="9"/>
      <c r="J115" s="9"/>
      <c r="K115" s="9"/>
    </row>
    <row r="116" spans="2:11">
      <c r="B116" s="9"/>
      <c r="C116" s="9"/>
      <c r="D116" s="9"/>
      <c r="E116" s="9"/>
      <c r="F116" s="9"/>
      <c r="G116" s="9"/>
      <c r="H116" s="9"/>
      <c r="I116" s="9"/>
      <c r="J116" s="9"/>
      <c r="K116" s="9"/>
    </row>
    <row r="117" spans="2:11">
      <c r="B117" s="9"/>
      <c r="C117" s="9"/>
      <c r="D117" s="9"/>
      <c r="E117" s="9"/>
      <c r="F117" s="9"/>
      <c r="G117" s="9"/>
      <c r="H117" s="9"/>
      <c r="I117" s="9"/>
      <c r="J117" s="9"/>
      <c r="K117" s="9"/>
    </row>
    <row r="118" spans="2:11">
      <c r="B118" s="9"/>
      <c r="C118" s="9"/>
      <c r="D118" s="9"/>
      <c r="E118" s="9"/>
      <c r="F118" s="9"/>
      <c r="G118" s="9"/>
      <c r="H118" s="9"/>
      <c r="I118" s="9"/>
      <c r="J118" s="9"/>
      <c r="K118" s="9"/>
    </row>
    <row r="119" spans="2:11">
      <c r="B119" s="9"/>
      <c r="C119" s="9"/>
      <c r="D119" s="9"/>
      <c r="E119" s="9"/>
      <c r="F119" s="9"/>
      <c r="G119" s="9"/>
      <c r="H119" s="9"/>
      <c r="I119" s="9"/>
      <c r="J119" s="9"/>
      <c r="K119" s="9"/>
    </row>
    <row r="120" spans="2:11">
      <c r="B120" s="9"/>
      <c r="C120" s="9"/>
      <c r="D120" s="9"/>
      <c r="E120" s="9"/>
      <c r="F120" s="9"/>
      <c r="G120" s="9"/>
      <c r="H120" s="9"/>
      <c r="I120" s="9"/>
      <c r="J120" s="9"/>
      <c r="K120" s="9"/>
    </row>
    <row r="121" spans="2:11">
      <c r="B121" s="9"/>
      <c r="C121" s="9"/>
      <c r="D121" s="9"/>
      <c r="E121" s="9"/>
      <c r="F121" s="9"/>
      <c r="G121" s="9"/>
      <c r="H121" s="9"/>
      <c r="I121" s="9"/>
      <c r="J121" s="9"/>
      <c r="K121" s="9"/>
    </row>
    <row r="122" spans="2:11">
      <c r="B122" s="9"/>
      <c r="C122" s="9"/>
      <c r="D122" s="9"/>
      <c r="E122" s="9"/>
      <c r="F122" s="9"/>
      <c r="G122" s="9"/>
      <c r="H122" s="9"/>
      <c r="I122" s="9"/>
      <c r="J122" s="9"/>
      <c r="K122" s="9"/>
    </row>
    <row r="123" spans="2:11">
      <c r="B123" s="9"/>
      <c r="C123" s="9"/>
      <c r="D123" s="9"/>
      <c r="E123" s="9"/>
      <c r="F123" s="9"/>
      <c r="G123" s="9"/>
      <c r="H123" s="9"/>
      <c r="I123" s="9"/>
      <c r="J123" s="9"/>
      <c r="K123" s="9"/>
    </row>
    <row r="124" spans="2:11">
      <c r="B124" s="9"/>
      <c r="C124" s="9"/>
      <c r="D124" s="9"/>
      <c r="E124" s="9"/>
      <c r="F124" s="9"/>
      <c r="G124" s="9"/>
      <c r="H124" s="9"/>
      <c r="I124" s="9"/>
      <c r="J124" s="9"/>
      <c r="K124" s="9"/>
    </row>
    <row r="125" spans="2:11">
      <c r="B125" s="9"/>
      <c r="C125" s="9"/>
      <c r="D125" s="9"/>
      <c r="E125" s="9"/>
      <c r="F125" s="9"/>
      <c r="G125" s="9"/>
      <c r="H125" s="9"/>
      <c r="I125" s="9"/>
      <c r="J125" s="9"/>
      <c r="K125" s="9"/>
    </row>
    <row r="126" spans="2:11">
      <c r="B126" s="9"/>
      <c r="C126" s="9"/>
      <c r="D126" s="9"/>
      <c r="E126" s="9"/>
      <c r="F126" s="9"/>
      <c r="G126" s="9"/>
      <c r="H126" s="9"/>
      <c r="I126" s="9"/>
      <c r="J126" s="9"/>
      <c r="K126" s="9"/>
    </row>
    <row r="127" spans="2:11">
      <c r="B127" s="9"/>
      <c r="C127" s="9"/>
      <c r="D127" s="9"/>
      <c r="E127" s="9"/>
      <c r="F127" s="9"/>
      <c r="G127" s="9"/>
      <c r="H127" s="9"/>
      <c r="I127" s="9"/>
      <c r="J127" s="9"/>
      <c r="K127" s="9"/>
    </row>
    <row r="128" spans="2:11">
      <c r="B128" s="9"/>
      <c r="C128" s="9"/>
      <c r="D128" s="9"/>
      <c r="E128" s="9"/>
      <c r="F128" s="9"/>
      <c r="G128" s="9"/>
      <c r="H128" s="9"/>
      <c r="I128" s="9"/>
      <c r="J128" s="9"/>
      <c r="K128" s="9"/>
    </row>
    <row r="129" spans="2:11">
      <c r="B129" s="9"/>
      <c r="C129" s="9"/>
      <c r="D129" s="9"/>
      <c r="E129" s="9"/>
      <c r="F129" s="9"/>
      <c r="G129" s="9"/>
      <c r="H129" s="9"/>
      <c r="I129" s="9"/>
      <c r="J129" s="9"/>
      <c r="K129" s="9"/>
    </row>
    <row r="130" spans="2:11">
      <c r="B130" s="9"/>
      <c r="C130" s="9"/>
      <c r="D130" s="9"/>
      <c r="E130" s="9"/>
      <c r="F130" s="9"/>
      <c r="G130" s="9"/>
      <c r="H130" s="9"/>
      <c r="I130" s="9"/>
      <c r="J130" s="9"/>
      <c r="K130" s="9"/>
    </row>
    <row r="131" spans="2:11">
      <c r="B131" s="9"/>
      <c r="C131" s="9"/>
      <c r="D131" s="9"/>
      <c r="E131" s="9"/>
      <c r="F131" s="9"/>
      <c r="G131" s="9"/>
      <c r="H131" s="9"/>
      <c r="I131" s="9"/>
      <c r="J131" s="9"/>
      <c r="K131" s="9"/>
    </row>
    <row r="132" spans="2:11">
      <c r="B132" s="9"/>
      <c r="C132" s="9"/>
      <c r="D132" s="9"/>
      <c r="E132" s="9"/>
      <c r="F132" s="9"/>
      <c r="G132" s="9"/>
      <c r="H132" s="9"/>
      <c r="I132" s="9"/>
      <c r="J132" s="9"/>
      <c r="K132" s="9"/>
    </row>
    <row r="133" spans="2:11">
      <c r="B133" s="9"/>
      <c r="C133" s="9"/>
      <c r="D133" s="9"/>
      <c r="E133" s="9"/>
      <c r="F133" s="9"/>
      <c r="G133" s="9"/>
      <c r="H133" s="9"/>
      <c r="I133" s="9"/>
      <c r="J133" s="9"/>
      <c r="K133" s="9"/>
    </row>
    <row r="134" spans="2:11">
      <c r="B134" s="9"/>
      <c r="C134" s="9"/>
      <c r="D134" s="9"/>
      <c r="E134" s="9"/>
      <c r="F134" s="9"/>
      <c r="G134" s="9"/>
      <c r="H134" s="9"/>
      <c r="I134" s="9"/>
      <c r="J134" s="9"/>
      <c r="K134" s="9"/>
    </row>
    <row r="135" spans="2:11">
      <c r="B135" s="9"/>
      <c r="C135" s="9"/>
      <c r="D135" s="9"/>
      <c r="E135" s="9"/>
      <c r="F135" s="9"/>
      <c r="G135" s="9"/>
      <c r="H135" s="9"/>
      <c r="I135" s="9"/>
      <c r="J135" s="9"/>
      <c r="K135" s="9"/>
    </row>
    <row r="136" spans="2:11">
      <c r="B136" s="9"/>
      <c r="C136" s="9"/>
      <c r="D136" s="9"/>
      <c r="E136" s="9"/>
      <c r="F136" s="9"/>
      <c r="G136" s="9"/>
      <c r="H136" s="9"/>
      <c r="I136" s="9"/>
      <c r="J136" s="9"/>
      <c r="K136" s="9"/>
    </row>
    <row r="137" spans="2:11">
      <c r="B137" s="9"/>
      <c r="C137" s="9"/>
      <c r="D137" s="9"/>
      <c r="E137" s="9"/>
      <c r="F137" s="9"/>
      <c r="G137" s="9"/>
      <c r="H137" s="9"/>
      <c r="I137" s="9"/>
      <c r="J137" s="9"/>
      <c r="K137" s="9"/>
    </row>
    <row r="138" spans="2:11">
      <c r="B138" s="9"/>
      <c r="C138" s="9"/>
      <c r="D138" s="9"/>
      <c r="E138" s="9"/>
      <c r="F138" s="9"/>
      <c r="G138" s="9"/>
      <c r="H138" s="9"/>
      <c r="I138" s="9"/>
      <c r="J138" s="9"/>
      <c r="K138" s="9"/>
    </row>
    <row r="139" spans="2:11">
      <c r="B139" s="9"/>
      <c r="C139" s="9"/>
      <c r="D139" s="9"/>
      <c r="E139" s="9"/>
      <c r="F139" s="9"/>
      <c r="G139" s="9"/>
      <c r="H139" s="9"/>
      <c r="I139" s="9"/>
      <c r="J139" s="9"/>
      <c r="K139" s="9"/>
    </row>
    <row r="140" spans="2:11">
      <c r="B140" s="9"/>
      <c r="C140" s="9"/>
      <c r="D140" s="9"/>
      <c r="E140" s="9"/>
      <c r="F140" s="9"/>
      <c r="G140" s="9"/>
      <c r="H140" s="9"/>
      <c r="I140" s="9"/>
      <c r="J140" s="9"/>
      <c r="K140" s="9"/>
    </row>
    <row r="141" spans="2:11">
      <c r="B141" s="9"/>
      <c r="C141" s="9"/>
      <c r="D141" s="9"/>
      <c r="E141" s="9"/>
      <c r="F141" s="9"/>
      <c r="G141" s="9"/>
      <c r="H141" s="9"/>
      <c r="I141" s="9"/>
      <c r="J141" s="9"/>
      <c r="K141" s="9"/>
    </row>
    <row r="142" spans="2:11">
      <c r="B142" s="9"/>
      <c r="C142" s="9"/>
      <c r="D142" s="9"/>
      <c r="E142" s="9"/>
      <c r="F142" s="9"/>
      <c r="G142" s="9"/>
      <c r="H142" s="9"/>
      <c r="I142" s="9"/>
      <c r="J142" s="9"/>
      <c r="K142" s="9"/>
    </row>
    <row r="143" spans="2:11">
      <c r="B143" s="9"/>
      <c r="C143" s="9"/>
      <c r="D143" s="9"/>
      <c r="E143" s="9"/>
      <c r="F143" s="9"/>
      <c r="G143" s="9"/>
      <c r="H143" s="9"/>
      <c r="I143" s="9"/>
      <c r="J143" s="9"/>
      <c r="K143" s="9"/>
    </row>
    <row r="144" spans="2:11">
      <c r="B144" s="9"/>
      <c r="C144" s="9"/>
      <c r="D144" s="9"/>
      <c r="E144" s="9"/>
      <c r="F144" s="9"/>
      <c r="G144" s="9"/>
      <c r="H144" s="9"/>
      <c r="I144" s="9"/>
      <c r="J144" s="9"/>
      <c r="K144" s="9"/>
    </row>
    <row r="145" spans="2:11">
      <c r="B145" s="9"/>
      <c r="C145" s="9"/>
      <c r="D145" s="9"/>
      <c r="E145" s="9"/>
      <c r="F145" s="9"/>
      <c r="G145" s="9"/>
      <c r="H145" s="9"/>
      <c r="I145" s="9"/>
      <c r="J145" s="9"/>
      <c r="K145" s="9"/>
    </row>
    <row r="146" spans="2:11">
      <c r="B146" s="9"/>
      <c r="C146" s="9"/>
      <c r="D146" s="9"/>
      <c r="E146" s="9"/>
      <c r="F146" s="9"/>
      <c r="G146" s="9"/>
      <c r="H146" s="9"/>
      <c r="I146" s="9"/>
      <c r="J146" s="9"/>
      <c r="K146" s="9"/>
    </row>
    <row r="147" spans="2:11">
      <c r="B147" s="9"/>
      <c r="C147" s="9"/>
      <c r="D147" s="9"/>
      <c r="E147" s="9"/>
      <c r="F147" s="9"/>
      <c r="G147" s="9"/>
      <c r="H147" s="9"/>
      <c r="I147" s="9"/>
      <c r="J147" s="9"/>
      <c r="K147" s="9"/>
    </row>
    <row r="148" spans="2:11">
      <c r="B148" s="9"/>
      <c r="C148" s="9"/>
      <c r="D148" s="9"/>
      <c r="E148" s="9"/>
      <c r="F148" s="9"/>
      <c r="G148" s="9"/>
      <c r="H148" s="9"/>
      <c r="I148" s="9"/>
      <c r="J148" s="9"/>
      <c r="K148" s="9"/>
    </row>
    <row r="149" spans="2:11">
      <c r="B149" s="9"/>
      <c r="C149" s="9"/>
      <c r="D149" s="9"/>
      <c r="E149" s="9"/>
      <c r="F149" s="9"/>
      <c r="G149" s="9"/>
      <c r="H149" s="9"/>
      <c r="I149" s="9"/>
      <c r="J149" s="9"/>
      <c r="K149" s="9"/>
    </row>
    <row r="150" spans="2:11">
      <c r="B150" s="9"/>
      <c r="C150" s="9"/>
      <c r="D150" s="9"/>
      <c r="E150" s="9"/>
      <c r="F150" s="9"/>
      <c r="G150" s="9"/>
      <c r="H150" s="9"/>
      <c r="I150" s="9"/>
      <c r="J150" s="9"/>
      <c r="K150" s="9"/>
    </row>
    <row r="151" spans="2:11">
      <c r="B151" s="9"/>
      <c r="C151" s="9"/>
      <c r="D151" s="9"/>
      <c r="E151" s="9"/>
      <c r="F151" s="9"/>
      <c r="G151" s="9"/>
      <c r="H151" s="9"/>
      <c r="I151" s="9"/>
      <c r="J151" s="9"/>
      <c r="K151" s="9"/>
    </row>
    <row r="152" spans="2:11">
      <c r="B152" s="9"/>
      <c r="C152" s="9"/>
      <c r="D152" s="9"/>
      <c r="E152" s="9"/>
      <c r="F152" s="9"/>
      <c r="G152" s="9"/>
      <c r="H152" s="9"/>
      <c r="I152" s="9"/>
      <c r="J152" s="9"/>
      <c r="K152" s="9"/>
    </row>
    <row r="153" spans="2:11">
      <c r="B153" s="9"/>
      <c r="C153" s="9"/>
      <c r="D153" s="9"/>
      <c r="E153" s="9"/>
      <c r="F153" s="9"/>
      <c r="G153" s="9"/>
      <c r="H153" s="9"/>
      <c r="I153" s="9"/>
      <c r="J153" s="9"/>
      <c r="K153" s="9"/>
    </row>
    <row r="154" spans="2:11">
      <c r="B154" s="9"/>
      <c r="C154" s="9"/>
      <c r="D154" s="9"/>
      <c r="E154" s="9"/>
      <c r="F154" s="9"/>
      <c r="G154" s="9"/>
      <c r="H154" s="9"/>
      <c r="I154" s="9"/>
      <c r="J154" s="9"/>
      <c r="K154" s="9"/>
    </row>
    <row r="155" spans="2:11">
      <c r="B155" s="9"/>
      <c r="C155" s="9"/>
      <c r="D155" s="9"/>
      <c r="E155" s="9"/>
      <c r="F155" s="9"/>
      <c r="G155" s="9"/>
      <c r="H155" s="9"/>
      <c r="I155" s="9"/>
      <c r="J155" s="9"/>
      <c r="K155" s="9"/>
    </row>
    <row r="156" spans="2:11">
      <c r="B156" s="9"/>
      <c r="C156" s="9"/>
      <c r="D156" s="9"/>
      <c r="E156" s="9"/>
      <c r="F156" s="9"/>
      <c r="G156" s="9"/>
      <c r="H156" s="9"/>
      <c r="I156" s="9"/>
      <c r="J156" s="9"/>
      <c r="K156" s="9"/>
    </row>
    <row r="157" spans="2:11">
      <c r="B157" s="9"/>
      <c r="C157" s="9"/>
      <c r="D157" s="9"/>
      <c r="E157" s="9"/>
      <c r="F157" s="9"/>
      <c r="G157" s="9"/>
      <c r="H157" s="9"/>
      <c r="I157" s="9"/>
      <c r="J157" s="9"/>
      <c r="K157" s="9"/>
    </row>
    <row r="158" spans="2:11">
      <c r="B158" s="9"/>
      <c r="C158" s="9"/>
      <c r="D158" s="9"/>
      <c r="E158" s="9"/>
      <c r="F158" s="9"/>
      <c r="G158" s="9"/>
      <c r="H158" s="9"/>
      <c r="I158" s="9"/>
      <c r="J158" s="9"/>
      <c r="K158" s="9"/>
    </row>
    <row r="159" spans="2:11">
      <c r="B159" s="9"/>
      <c r="C159" s="9"/>
      <c r="D159" s="9"/>
      <c r="E159" s="9"/>
      <c r="F159" s="9"/>
      <c r="G159" s="9"/>
      <c r="H159" s="9"/>
      <c r="I159" s="9"/>
      <c r="J159" s="9"/>
      <c r="K159" s="9"/>
    </row>
    <row r="160" spans="2:11">
      <c r="B160" s="9"/>
      <c r="C160" s="9"/>
      <c r="D160" s="9"/>
      <c r="E160" s="9"/>
      <c r="F160" s="9"/>
      <c r="G160" s="9"/>
      <c r="H160" s="9"/>
      <c r="I160" s="9"/>
      <c r="J160" s="9"/>
      <c r="K160" s="9"/>
    </row>
    <row r="161" spans="2:11">
      <c r="B161" s="9"/>
      <c r="C161" s="9"/>
      <c r="D161" s="9"/>
      <c r="E161" s="9"/>
      <c r="F161" s="9"/>
      <c r="G161" s="9"/>
      <c r="H161" s="9"/>
      <c r="I161" s="9"/>
      <c r="J161" s="9"/>
      <c r="K161" s="9"/>
    </row>
    <row r="162" spans="2:11">
      <c r="B162" s="9"/>
      <c r="C162" s="9"/>
      <c r="D162" s="9"/>
      <c r="E162" s="9"/>
      <c r="F162" s="9"/>
      <c r="G162" s="9"/>
      <c r="H162" s="9"/>
      <c r="I162" s="9"/>
      <c r="J162" s="9"/>
      <c r="K162" s="9"/>
    </row>
    <row r="163" spans="2:11">
      <c r="B163" s="9"/>
      <c r="C163" s="9"/>
      <c r="D163" s="9"/>
      <c r="E163" s="9"/>
      <c r="F163" s="9"/>
      <c r="G163" s="9"/>
      <c r="H163" s="9"/>
      <c r="I163" s="9"/>
      <c r="J163" s="9"/>
      <c r="K163" s="9"/>
    </row>
    <row r="164" spans="2:11">
      <c r="B164" s="9"/>
      <c r="C164" s="9"/>
      <c r="D164" s="9"/>
      <c r="E164" s="9"/>
      <c r="F164" s="9"/>
      <c r="G164" s="9"/>
      <c r="H164" s="9"/>
      <c r="I164" s="9"/>
      <c r="J164" s="9"/>
      <c r="K164" s="9"/>
    </row>
    <row r="165" spans="2:11">
      <c r="B165" s="9"/>
      <c r="C165" s="9"/>
      <c r="D165" s="9"/>
      <c r="E165" s="9"/>
      <c r="F165" s="9"/>
      <c r="G165" s="9"/>
      <c r="H165" s="9"/>
      <c r="I165" s="9"/>
      <c r="J165" s="9"/>
      <c r="K165" s="9"/>
    </row>
    <row r="166" spans="2:11">
      <c r="B166" s="9"/>
      <c r="C166" s="9"/>
      <c r="D166" s="9"/>
      <c r="E166" s="9"/>
      <c r="F166" s="9"/>
      <c r="G166" s="9"/>
      <c r="H166" s="9"/>
      <c r="I166" s="9"/>
      <c r="J166" s="9"/>
      <c r="K166" s="9"/>
    </row>
    <row r="167" spans="2:11">
      <c r="B167" s="9"/>
      <c r="C167" s="9"/>
      <c r="D167" s="9"/>
      <c r="E167" s="9"/>
      <c r="F167" s="9"/>
      <c r="G167" s="9"/>
      <c r="H167" s="9"/>
      <c r="I167" s="9"/>
      <c r="J167" s="9"/>
      <c r="K167" s="9"/>
    </row>
    <row r="168" spans="2:11">
      <c r="B168" s="9"/>
      <c r="C168" s="9"/>
      <c r="D168" s="9"/>
      <c r="E168" s="9"/>
      <c r="F168" s="9"/>
      <c r="G168" s="9"/>
      <c r="H168" s="9"/>
      <c r="I168" s="9"/>
      <c r="J168" s="9"/>
      <c r="K168" s="9"/>
    </row>
    <row r="169" spans="2:11">
      <c r="B169" s="9"/>
      <c r="C169" s="9"/>
      <c r="D169" s="9"/>
      <c r="E169" s="9"/>
      <c r="F169" s="9"/>
      <c r="G169" s="9"/>
      <c r="H169" s="9"/>
      <c r="I169" s="9"/>
      <c r="J169" s="9"/>
      <c r="K169" s="9"/>
    </row>
    <row r="170" spans="2:11">
      <c r="B170" s="9"/>
      <c r="C170" s="9"/>
      <c r="D170" s="9"/>
      <c r="E170" s="9"/>
      <c r="F170" s="9"/>
      <c r="G170" s="9"/>
      <c r="H170" s="9"/>
      <c r="I170" s="9"/>
      <c r="J170" s="9"/>
      <c r="K170" s="9"/>
    </row>
    <row r="171" spans="2:11">
      <c r="B171" s="9"/>
      <c r="C171" s="9"/>
      <c r="D171" s="9"/>
      <c r="E171" s="9"/>
      <c r="F171" s="9"/>
      <c r="G171" s="9"/>
      <c r="H171" s="9"/>
      <c r="I171" s="9"/>
      <c r="J171" s="9"/>
      <c r="K171" s="9"/>
    </row>
    <row r="172" spans="2:11">
      <c r="B172" s="9"/>
      <c r="C172" s="9"/>
      <c r="D172" s="9"/>
      <c r="E172" s="9"/>
      <c r="F172" s="9"/>
      <c r="G172" s="9"/>
      <c r="H172" s="9"/>
      <c r="I172" s="9"/>
      <c r="J172" s="9"/>
      <c r="K172" s="9"/>
    </row>
    <row r="173" spans="2:11">
      <c r="B173" s="9"/>
      <c r="C173" s="9"/>
      <c r="D173" s="9"/>
      <c r="E173" s="9"/>
      <c r="F173" s="9"/>
      <c r="G173" s="9"/>
      <c r="H173" s="9"/>
      <c r="I173" s="9"/>
      <c r="J173" s="9"/>
      <c r="K173" s="9"/>
    </row>
    <row r="174" spans="2:11">
      <c r="B174" s="9"/>
      <c r="C174" s="9"/>
      <c r="D174" s="9"/>
      <c r="E174" s="9"/>
      <c r="F174" s="9"/>
      <c r="G174" s="9"/>
      <c r="H174" s="9"/>
      <c r="I174" s="9"/>
      <c r="J174" s="9"/>
      <c r="K174" s="9"/>
    </row>
    <row r="175" spans="2:11">
      <c r="B175" s="9"/>
      <c r="C175" s="9"/>
      <c r="D175" s="9"/>
      <c r="E175" s="9"/>
      <c r="F175" s="9"/>
      <c r="G175" s="9"/>
      <c r="H175" s="9"/>
      <c r="I175" s="9"/>
      <c r="J175" s="9"/>
      <c r="K175" s="9"/>
    </row>
    <row r="176" spans="2:11">
      <c r="B176" s="9"/>
      <c r="C176" s="9"/>
      <c r="D176" s="9"/>
      <c r="E176" s="9"/>
      <c r="F176" s="9"/>
      <c r="G176" s="9"/>
      <c r="H176" s="9"/>
      <c r="I176" s="9"/>
      <c r="J176" s="9"/>
      <c r="K176" s="9"/>
    </row>
    <row r="177" spans="2:11">
      <c r="B177" s="9"/>
      <c r="C177" s="9"/>
      <c r="D177" s="9"/>
      <c r="E177" s="9"/>
      <c r="F177" s="9"/>
      <c r="G177" s="9"/>
      <c r="H177" s="9"/>
      <c r="I177" s="9"/>
      <c r="J177" s="9"/>
      <c r="K177" s="9"/>
    </row>
    <row r="178" spans="2:11">
      <c r="B178" s="9"/>
      <c r="C178" s="9"/>
      <c r="D178" s="9"/>
      <c r="E178" s="9"/>
      <c r="F178" s="9"/>
      <c r="G178" s="9"/>
      <c r="H178" s="9"/>
      <c r="I178" s="9"/>
      <c r="J178" s="9"/>
      <c r="K178" s="9"/>
    </row>
    <row r="179" spans="2:11">
      <c r="B179" s="9"/>
      <c r="C179" s="9"/>
      <c r="D179" s="9"/>
      <c r="E179" s="9"/>
      <c r="F179" s="9"/>
      <c r="G179" s="9"/>
      <c r="H179" s="9"/>
      <c r="I179" s="9"/>
      <c r="J179" s="9"/>
      <c r="K179" s="9"/>
    </row>
    <row r="180" spans="2:11">
      <c r="B180" s="9"/>
      <c r="C180" s="9"/>
      <c r="D180" s="9"/>
      <c r="E180" s="9"/>
      <c r="F180" s="9"/>
      <c r="G180" s="9"/>
      <c r="H180" s="9"/>
      <c r="I180" s="9"/>
      <c r="J180" s="9"/>
      <c r="K180" s="9"/>
    </row>
    <row r="181" spans="2:11">
      <c r="B181" s="9"/>
      <c r="C181" s="9"/>
      <c r="D181" s="9"/>
      <c r="E181" s="9"/>
      <c r="F181" s="9"/>
      <c r="G181" s="9"/>
      <c r="H181" s="9"/>
      <c r="I181" s="9"/>
      <c r="J181" s="9"/>
      <c r="K181" s="9"/>
    </row>
    <row r="182" spans="2:11">
      <c r="B182" s="9"/>
      <c r="C182" s="9"/>
      <c r="D182" s="9"/>
      <c r="E182" s="9"/>
      <c r="F182" s="9"/>
      <c r="G182" s="9"/>
      <c r="H182" s="9"/>
      <c r="I182" s="9"/>
      <c r="J182" s="9"/>
      <c r="K182" s="9"/>
    </row>
    <row r="183" spans="2:11">
      <c r="B183" s="9"/>
      <c r="C183" s="9"/>
      <c r="D183" s="9"/>
      <c r="E183" s="9"/>
      <c r="F183" s="9"/>
      <c r="G183" s="9"/>
      <c r="H183" s="9"/>
      <c r="I183" s="9"/>
      <c r="J183" s="9"/>
      <c r="K183" s="9"/>
    </row>
    <row r="184" spans="2:11">
      <c r="B184" s="9"/>
      <c r="C184" s="9"/>
      <c r="D184" s="9"/>
      <c r="E184" s="9"/>
      <c r="F184" s="9"/>
      <c r="G184" s="9"/>
      <c r="H184" s="9"/>
      <c r="I184" s="9"/>
      <c r="J184" s="9"/>
      <c r="K184" s="9"/>
    </row>
    <row r="185" spans="2:11">
      <c r="B185" s="9"/>
      <c r="C185" s="9"/>
      <c r="D185" s="9"/>
      <c r="E185" s="9"/>
      <c r="F185" s="9"/>
      <c r="G185" s="9"/>
      <c r="H185" s="9"/>
      <c r="I185" s="9"/>
      <c r="J185" s="9"/>
      <c r="K185" s="9"/>
    </row>
    <row r="186" spans="2:11">
      <c r="B186" s="9"/>
      <c r="C186" s="9"/>
      <c r="D186" s="9"/>
      <c r="E186" s="9"/>
      <c r="F186" s="9"/>
      <c r="G186" s="9"/>
      <c r="H186" s="9"/>
      <c r="I186" s="9"/>
      <c r="J186" s="9"/>
      <c r="K186" s="9"/>
    </row>
    <row r="187" spans="2:11">
      <c r="B187" s="9"/>
      <c r="C187" s="9"/>
      <c r="D187" s="9"/>
      <c r="E187" s="9"/>
      <c r="F187" s="9"/>
      <c r="G187" s="9"/>
      <c r="H187" s="9"/>
      <c r="I187" s="9"/>
      <c r="J187" s="9"/>
      <c r="K187" s="9"/>
    </row>
    <row r="188" spans="2:11">
      <c r="B188" s="9"/>
      <c r="C188" s="9"/>
      <c r="D188" s="9"/>
      <c r="E188" s="9"/>
      <c r="F188" s="9"/>
      <c r="G188" s="9"/>
      <c r="H188" s="9"/>
      <c r="I188" s="9"/>
      <c r="J188" s="9"/>
      <c r="K188" s="9"/>
    </row>
    <row r="189" spans="2:11">
      <c r="B189" s="9"/>
      <c r="C189" s="9"/>
      <c r="D189" s="9"/>
      <c r="E189" s="9"/>
      <c r="F189" s="9"/>
      <c r="G189" s="9"/>
      <c r="H189" s="9"/>
      <c r="I189" s="9"/>
      <c r="J189" s="9"/>
      <c r="K189" s="9"/>
    </row>
    <row r="190" spans="2:11">
      <c r="B190" s="9"/>
      <c r="C190" s="9"/>
      <c r="D190" s="9"/>
      <c r="E190" s="9"/>
      <c r="F190" s="9"/>
      <c r="G190" s="9"/>
      <c r="H190" s="9"/>
      <c r="I190" s="9"/>
      <c r="J190" s="9"/>
      <c r="K190" s="9"/>
    </row>
    <row r="191" spans="2:11">
      <c r="B191" s="9"/>
      <c r="C191" s="9"/>
      <c r="D191" s="9"/>
      <c r="E191" s="9"/>
      <c r="F191" s="9"/>
      <c r="G191" s="9"/>
      <c r="H191" s="9"/>
      <c r="I191" s="9"/>
      <c r="J191" s="9"/>
      <c r="K191" s="9"/>
    </row>
    <row r="192" spans="2:11">
      <c r="B192" s="9"/>
      <c r="C192" s="9"/>
      <c r="D192" s="9"/>
      <c r="E192" s="9"/>
      <c r="F192" s="9"/>
      <c r="G192" s="9"/>
      <c r="H192" s="9"/>
      <c r="I192" s="9"/>
      <c r="J192" s="9"/>
      <c r="K192" s="9"/>
    </row>
    <row r="193" spans="2:11">
      <c r="B193" s="9"/>
      <c r="C193" s="9"/>
      <c r="D193" s="9"/>
      <c r="E193" s="9"/>
      <c r="F193" s="9"/>
      <c r="G193" s="9"/>
      <c r="H193" s="9"/>
      <c r="I193" s="9"/>
      <c r="J193" s="9"/>
      <c r="K193" s="9"/>
    </row>
    <row r="194" spans="2:11">
      <c r="B194" s="9"/>
      <c r="C194" s="9"/>
      <c r="D194" s="9"/>
      <c r="E194" s="9"/>
      <c r="F194" s="9"/>
      <c r="G194" s="9"/>
      <c r="H194" s="9"/>
      <c r="I194" s="9"/>
      <c r="J194" s="9"/>
      <c r="K194" s="9"/>
    </row>
    <row r="195" spans="2:11">
      <c r="B195" s="9"/>
      <c r="C195" s="9"/>
      <c r="D195" s="9"/>
      <c r="E195" s="9"/>
      <c r="F195" s="9"/>
      <c r="G195" s="9"/>
      <c r="H195" s="9"/>
      <c r="I195" s="9"/>
      <c r="J195" s="9"/>
      <c r="K195" s="9"/>
    </row>
    <row r="196" spans="2:11">
      <c r="B196" s="9"/>
      <c r="C196" s="9"/>
      <c r="D196" s="9"/>
      <c r="E196" s="9"/>
      <c r="F196" s="9"/>
      <c r="G196" s="9"/>
      <c r="H196" s="9"/>
      <c r="I196" s="9"/>
      <c r="J196" s="9"/>
      <c r="K196" s="9"/>
    </row>
    <row r="197" spans="2:11">
      <c r="B197" s="9"/>
      <c r="C197" s="9"/>
      <c r="D197" s="9"/>
      <c r="E197" s="9"/>
      <c r="F197" s="9"/>
      <c r="G197" s="9"/>
      <c r="H197" s="9"/>
      <c r="I197" s="9"/>
      <c r="J197" s="9"/>
      <c r="K197" s="9"/>
    </row>
    <row r="198" spans="2:11">
      <c r="B198" s="9"/>
      <c r="C198" s="9"/>
      <c r="D198" s="9"/>
      <c r="E198" s="9"/>
      <c r="F198" s="9"/>
      <c r="G198" s="9"/>
      <c r="H198" s="9"/>
      <c r="I198" s="9"/>
      <c r="J198" s="9"/>
      <c r="K198" s="9"/>
    </row>
    <row r="199" spans="2:11">
      <c r="B199" s="9"/>
      <c r="C199" s="9"/>
      <c r="D199" s="9"/>
      <c r="E199" s="9"/>
      <c r="F199" s="9"/>
      <c r="G199" s="9"/>
      <c r="H199" s="9"/>
      <c r="I199" s="9"/>
      <c r="J199" s="9"/>
      <c r="K199" s="9"/>
    </row>
    <row r="200" spans="2:11">
      <c r="B200" s="9"/>
      <c r="C200" s="9"/>
      <c r="D200" s="9"/>
      <c r="E200" s="9"/>
      <c r="F200" s="9"/>
      <c r="G200" s="9"/>
      <c r="H200" s="9"/>
      <c r="I200" s="9"/>
      <c r="J200" s="9"/>
      <c r="K200" s="9"/>
    </row>
    <row r="201" spans="2:11">
      <c r="B201" s="9"/>
      <c r="C201" s="9"/>
      <c r="D201" s="9"/>
      <c r="E201" s="9"/>
      <c r="F201" s="9"/>
      <c r="G201" s="9"/>
      <c r="H201" s="9"/>
      <c r="I201" s="9"/>
      <c r="J201" s="9"/>
      <c r="K201" s="9"/>
    </row>
    <row r="202" spans="2:11">
      <c r="B202" s="9"/>
      <c r="C202" s="9"/>
      <c r="D202" s="9"/>
      <c r="E202" s="9"/>
      <c r="F202" s="9"/>
      <c r="G202" s="9"/>
      <c r="H202" s="9"/>
      <c r="I202" s="9"/>
      <c r="J202" s="9"/>
      <c r="K202" s="9"/>
    </row>
    <row r="203" spans="2:11">
      <c r="B203" s="9"/>
      <c r="C203" s="9"/>
      <c r="D203" s="9"/>
      <c r="E203" s="9"/>
      <c r="F203" s="9"/>
      <c r="G203" s="9"/>
      <c r="H203" s="9"/>
      <c r="I203" s="9"/>
      <c r="J203" s="9"/>
      <c r="K203" s="9"/>
    </row>
    <row r="204" spans="2:11">
      <c r="B204" s="9"/>
      <c r="C204" s="9"/>
      <c r="D204" s="9"/>
      <c r="E204" s="9"/>
      <c r="F204" s="9"/>
      <c r="G204" s="9"/>
      <c r="H204" s="9"/>
      <c r="I204" s="9"/>
      <c r="J204" s="9"/>
      <c r="K204" s="9"/>
    </row>
    <row r="205" spans="2:11">
      <c r="B205" s="9"/>
      <c r="C205" s="9"/>
      <c r="D205" s="9"/>
      <c r="E205" s="9"/>
      <c r="F205" s="9"/>
      <c r="G205" s="9"/>
      <c r="H205" s="9"/>
      <c r="I205" s="9"/>
      <c r="J205" s="9"/>
      <c r="K205" s="9"/>
    </row>
    <row r="206" spans="2:11">
      <c r="B206" s="9"/>
      <c r="C206" s="9"/>
      <c r="D206" s="9"/>
      <c r="E206" s="9"/>
      <c r="F206" s="9"/>
      <c r="G206" s="9"/>
      <c r="H206" s="9"/>
      <c r="I206" s="9"/>
      <c r="J206" s="9"/>
      <c r="K206" s="9"/>
    </row>
    <row r="207" spans="2:11">
      <c r="B207" s="9"/>
      <c r="C207" s="9"/>
      <c r="D207" s="9"/>
      <c r="E207" s="9"/>
      <c r="F207" s="9"/>
      <c r="G207" s="9"/>
      <c r="H207" s="9"/>
      <c r="I207" s="9"/>
      <c r="J207" s="9"/>
      <c r="K207" s="9"/>
    </row>
    <row r="208" spans="2:11">
      <c r="B208" s="9"/>
      <c r="C208" s="9"/>
      <c r="D208" s="9"/>
      <c r="E208" s="9"/>
      <c r="F208" s="9"/>
      <c r="G208" s="9"/>
      <c r="H208" s="9"/>
      <c r="I208" s="9"/>
      <c r="J208" s="9"/>
      <c r="K208" s="9"/>
    </row>
    <row r="209" spans="2:11">
      <c r="B209" s="9"/>
      <c r="C209" s="9"/>
      <c r="D209" s="9"/>
      <c r="E209" s="9"/>
      <c r="F209" s="9"/>
      <c r="G209" s="9"/>
      <c r="H209" s="9"/>
      <c r="I209" s="9"/>
      <c r="J209" s="9"/>
      <c r="K209" s="9"/>
    </row>
    <row r="210" spans="2:11">
      <c r="B210" s="9"/>
      <c r="C210" s="9"/>
      <c r="D210" s="9"/>
      <c r="E210" s="9"/>
      <c r="F210" s="9"/>
      <c r="G210" s="9"/>
      <c r="H210" s="9"/>
      <c r="I210" s="9"/>
      <c r="J210" s="9"/>
      <c r="K210" s="9"/>
    </row>
    <row r="211" spans="2:11">
      <c r="B211" s="9"/>
      <c r="C211" s="9"/>
      <c r="D211" s="9"/>
      <c r="E211" s="9"/>
      <c r="F211" s="9"/>
      <c r="G211" s="9"/>
      <c r="H211" s="9"/>
      <c r="I211" s="9"/>
      <c r="J211" s="9"/>
      <c r="K211" s="9"/>
    </row>
    <row r="212" spans="2:11">
      <c r="B212" s="9"/>
      <c r="C212" s="9"/>
      <c r="D212" s="9"/>
      <c r="E212" s="9"/>
      <c r="F212" s="9"/>
      <c r="G212" s="9"/>
      <c r="H212" s="9"/>
      <c r="I212" s="9"/>
      <c r="J212" s="9"/>
      <c r="K212" s="9"/>
    </row>
    <row r="213" spans="2:11">
      <c r="B213" s="9"/>
      <c r="C213" s="9"/>
      <c r="D213" s="9"/>
      <c r="E213" s="9"/>
      <c r="F213" s="9"/>
      <c r="G213" s="9"/>
      <c r="H213" s="9"/>
      <c r="I213" s="9"/>
      <c r="J213" s="9"/>
      <c r="K213" s="9"/>
    </row>
    <row r="214" spans="2:11">
      <c r="B214" s="9"/>
      <c r="C214" s="9"/>
      <c r="D214" s="9"/>
      <c r="E214" s="9"/>
      <c r="F214" s="9"/>
      <c r="G214" s="9"/>
      <c r="H214" s="9"/>
      <c r="I214" s="9"/>
      <c r="J214" s="9"/>
      <c r="K214" s="9"/>
    </row>
    <row r="215" spans="2:11">
      <c r="B215" s="9"/>
      <c r="C215" s="9"/>
      <c r="D215" s="9"/>
      <c r="E215" s="9"/>
      <c r="F215" s="9"/>
      <c r="G215" s="9"/>
      <c r="H215" s="9"/>
      <c r="I215" s="9"/>
      <c r="J215" s="9"/>
      <c r="K215" s="9"/>
    </row>
    <row r="216" spans="2:11">
      <c r="B216" s="9"/>
      <c r="C216" s="9"/>
      <c r="D216" s="9"/>
      <c r="E216" s="9"/>
      <c r="F216" s="9"/>
      <c r="G216" s="9"/>
      <c r="H216" s="9"/>
      <c r="I216" s="9"/>
      <c r="J216" s="9"/>
      <c r="K216" s="9"/>
    </row>
    <row r="217" spans="2:11">
      <c r="B217" s="9"/>
      <c r="C217" s="9"/>
      <c r="D217" s="9"/>
      <c r="E217" s="9"/>
      <c r="F217" s="9"/>
      <c r="G217" s="9"/>
      <c r="H217" s="9"/>
      <c r="I217" s="9"/>
      <c r="J217" s="9"/>
      <c r="K217" s="9"/>
    </row>
    <row r="218" spans="2:11">
      <c r="B218" s="9"/>
      <c r="C218" s="9"/>
      <c r="D218" s="9"/>
      <c r="E218" s="9"/>
      <c r="F218" s="9"/>
      <c r="G218" s="9"/>
      <c r="H218" s="9"/>
      <c r="I218" s="9"/>
      <c r="J218" s="9"/>
      <c r="K218" s="9"/>
    </row>
    <row r="219" spans="2:11">
      <c r="B219" s="9"/>
      <c r="C219" s="9"/>
      <c r="D219" s="9"/>
      <c r="E219" s="9"/>
      <c r="F219" s="9"/>
      <c r="G219" s="9"/>
      <c r="H219" s="9"/>
      <c r="I219" s="9"/>
      <c r="J219" s="9"/>
      <c r="K219" s="9"/>
    </row>
    <row r="220" spans="2:11">
      <c r="B220" s="9"/>
      <c r="C220" s="9"/>
      <c r="D220" s="9"/>
      <c r="E220" s="9"/>
      <c r="F220" s="9"/>
      <c r="G220" s="9"/>
      <c r="H220" s="9"/>
      <c r="I220" s="9"/>
      <c r="J220" s="9"/>
      <c r="K220" s="9"/>
    </row>
    <row r="221" spans="2:11">
      <c r="B221" s="9"/>
      <c r="C221" s="9"/>
      <c r="D221" s="9"/>
      <c r="E221" s="9"/>
      <c r="F221" s="9"/>
      <c r="G221" s="9"/>
      <c r="H221" s="9"/>
      <c r="I221" s="9"/>
      <c r="J221" s="9"/>
      <c r="K221" s="9"/>
    </row>
    <row r="222" spans="2:11">
      <c r="B222" s="9"/>
      <c r="C222" s="9"/>
      <c r="D222" s="9"/>
      <c r="E222" s="9"/>
      <c r="F222" s="9"/>
      <c r="G222" s="9"/>
      <c r="H222" s="9"/>
      <c r="I222" s="9"/>
      <c r="J222" s="9"/>
      <c r="K222" s="9"/>
    </row>
    <row r="223" spans="2:11">
      <c r="B223" s="9"/>
      <c r="C223" s="9"/>
      <c r="D223" s="9"/>
      <c r="E223" s="9"/>
      <c r="F223" s="9"/>
      <c r="G223" s="9"/>
      <c r="H223" s="9"/>
      <c r="I223" s="9"/>
      <c r="J223" s="9"/>
      <c r="K223" s="9"/>
    </row>
    <row r="224" spans="2:11">
      <c r="B224" s="9"/>
      <c r="C224" s="9"/>
      <c r="D224" s="9"/>
      <c r="E224" s="9"/>
      <c r="F224" s="9"/>
      <c r="G224" s="9"/>
      <c r="H224" s="9"/>
      <c r="I224" s="9"/>
      <c r="J224" s="9"/>
      <c r="K224" s="9"/>
    </row>
    <row r="225" spans="2:11">
      <c r="B225" s="9"/>
      <c r="C225" s="9"/>
      <c r="D225" s="9"/>
      <c r="E225" s="9"/>
      <c r="F225" s="9"/>
      <c r="G225" s="9"/>
      <c r="H225" s="9"/>
      <c r="I225" s="9"/>
      <c r="J225" s="9"/>
      <c r="K225" s="9"/>
    </row>
    <row r="226" spans="2:11">
      <c r="B226" s="9"/>
      <c r="C226" s="9"/>
      <c r="D226" s="9"/>
      <c r="E226" s="9"/>
      <c r="F226" s="9"/>
      <c r="G226" s="9"/>
      <c r="H226" s="9"/>
      <c r="I226" s="9"/>
      <c r="J226" s="9"/>
      <c r="K226" s="9"/>
    </row>
    <row r="227" spans="2:11">
      <c r="B227" s="9"/>
      <c r="C227" s="9"/>
      <c r="D227" s="9"/>
      <c r="E227" s="9"/>
      <c r="F227" s="9"/>
      <c r="G227" s="9"/>
      <c r="H227" s="9"/>
      <c r="I227" s="9"/>
      <c r="J227" s="9"/>
      <c r="K227" s="9"/>
    </row>
    <row r="228" spans="2:11">
      <c r="B228" s="9"/>
      <c r="C228" s="9"/>
      <c r="D228" s="9"/>
      <c r="E228" s="9"/>
      <c r="F228" s="9"/>
      <c r="G228" s="9"/>
      <c r="H228" s="9"/>
      <c r="I228" s="9"/>
      <c r="J228" s="9"/>
      <c r="K228" s="9"/>
    </row>
    <row r="229" spans="2:11">
      <c r="B229" s="9"/>
      <c r="C229" s="9"/>
      <c r="D229" s="9"/>
      <c r="E229" s="9"/>
      <c r="F229" s="9"/>
      <c r="G229" s="9"/>
      <c r="H229" s="9"/>
      <c r="I229" s="9"/>
      <c r="J229" s="9"/>
      <c r="K229" s="9"/>
    </row>
    <row r="230" spans="2:11">
      <c r="B230" s="9"/>
      <c r="C230" s="9"/>
      <c r="D230" s="9"/>
      <c r="E230" s="9"/>
      <c r="F230" s="9"/>
      <c r="G230" s="9"/>
      <c r="H230" s="9"/>
      <c r="I230" s="9"/>
      <c r="J230" s="9"/>
      <c r="K230" s="9"/>
    </row>
    <row r="231" spans="2:11">
      <c r="B231" s="9"/>
      <c r="C231" s="9"/>
      <c r="D231" s="9"/>
      <c r="E231" s="9"/>
      <c r="F231" s="9"/>
      <c r="G231" s="9"/>
      <c r="H231" s="9"/>
      <c r="I231" s="9"/>
      <c r="J231" s="9"/>
      <c r="K231" s="9"/>
    </row>
    <row r="232" spans="2:11">
      <c r="B232" s="9"/>
      <c r="C232" s="9"/>
      <c r="D232" s="9"/>
      <c r="E232" s="9"/>
      <c r="F232" s="9"/>
      <c r="G232" s="9"/>
      <c r="H232" s="9"/>
      <c r="I232" s="9"/>
      <c r="J232" s="9"/>
      <c r="K232" s="9"/>
    </row>
    <row r="233" spans="2:11">
      <c r="B233" s="9"/>
      <c r="C233" s="9"/>
      <c r="D233" s="9"/>
      <c r="E233" s="9"/>
      <c r="F233" s="9"/>
      <c r="G233" s="9"/>
      <c r="H233" s="9"/>
      <c r="I233" s="9"/>
      <c r="J233" s="9"/>
      <c r="K233" s="9"/>
    </row>
    <row r="234" spans="2:11">
      <c r="B234" s="9"/>
      <c r="C234" s="9"/>
      <c r="D234" s="9"/>
      <c r="E234" s="9"/>
      <c r="F234" s="9"/>
      <c r="G234" s="9"/>
      <c r="H234" s="9"/>
      <c r="I234" s="9"/>
      <c r="J234" s="9"/>
      <c r="K234" s="9"/>
    </row>
    <row r="235" spans="2:11">
      <c r="B235" s="9"/>
      <c r="C235" s="9"/>
      <c r="D235" s="9"/>
      <c r="E235" s="9"/>
      <c r="F235" s="9"/>
      <c r="G235" s="9"/>
      <c r="H235" s="9"/>
      <c r="I235" s="9"/>
      <c r="J235" s="9"/>
      <c r="K235" s="9"/>
    </row>
    <row r="236" spans="2:11">
      <c r="B236" s="9"/>
      <c r="C236" s="9"/>
      <c r="D236" s="9"/>
      <c r="E236" s="9"/>
      <c r="F236" s="9"/>
      <c r="G236" s="9"/>
      <c r="H236" s="9"/>
      <c r="I236" s="9"/>
      <c r="J236" s="9"/>
      <c r="K236" s="9"/>
    </row>
    <row r="237" spans="2:11">
      <c r="B237" s="9"/>
      <c r="C237" s="9"/>
      <c r="D237" s="9"/>
      <c r="E237" s="9"/>
      <c r="F237" s="9"/>
      <c r="G237" s="9"/>
      <c r="H237" s="9"/>
      <c r="I237" s="9"/>
      <c r="J237" s="9"/>
      <c r="K237" s="9"/>
    </row>
    <row r="238" spans="2:11">
      <c r="B238" s="9"/>
      <c r="C238" s="9"/>
      <c r="D238" s="9"/>
      <c r="E238" s="9"/>
      <c r="F238" s="9"/>
      <c r="G238" s="9"/>
      <c r="H238" s="9"/>
      <c r="I238" s="9"/>
      <c r="J238" s="9"/>
      <c r="K238" s="9"/>
    </row>
    <row r="239" spans="2:11">
      <c r="B239" s="9"/>
      <c r="C239" s="9"/>
      <c r="D239" s="9"/>
      <c r="E239" s="9"/>
      <c r="F239" s="9"/>
      <c r="G239" s="9"/>
      <c r="H239" s="9"/>
      <c r="I239" s="9"/>
      <c r="J239" s="9"/>
      <c r="K239" s="9"/>
    </row>
    <row r="240" spans="2:11">
      <c r="B240" s="9"/>
      <c r="C240" s="9"/>
      <c r="D240" s="9"/>
      <c r="E240" s="9"/>
      <c r="F240" s="9"/>
      <c r="G240" s="9"/>
      <c r="H240" s="9"/>
      <c r="I240" s="9"/>
      <c r="J240" s="9"/>
      <c r="K240" s="9"/>
    </row>
    <row r="241" spans="2:11">
      <c r="B241" s="9"/>
      <c r="C241" s="9"/>
      <c r="D241" s="9"/>
      <c r="E241" s="9"/>
      <c r="F241" s="9"/>
      <c r="G241" s="9"/>
      <c r="H241" s="9"/>
      <c r="I241" s="9"/>
      <c r="J241" s="9"/>
      <c r="K241" s="9"/>
    </row>
    <row r="242" spans="2:11">
      <c r="B242" s="9"/>
      <c r="C242" s="9"/>
      <c r="D242" s="9"/>
      <c r="E242" s="9"/>
      <c r="F242" s="9"/>
      <c r="G242" s="9"/>
      <c r="H242" s="9"/>
      <c r="I242" s="9"/>
      <c r="J242" s="9"/>
      <c r="K242" s="9"/>
    </row>
    <row r="243" spans="2:11">
      <c r="B243" s="9"/>
      <c r="C243" s="9"/>
      <c r="D243" s="9"/>
      <c r="E243" s="9"/>
      <c r="F243" s="9"/>
      <c r="G243" s="9"/>
      <c r="H243" s="9"/>
      <c r="I243" s="9"/>
      <c r="J243" s="9"/>
      <c r="K243" s="9"/>
    </row>
    <row r="244" spans="2:11">
      <c r="B244" s="9"/>
      <c r="C244" s="9"/>
      <c r="D244" s="9"/>
      <c r="E244" s="9"/>
      <c r="F244" s="9"/>
      <c r="G244" s="9"/>
      <c r="H244" s="9"/>
      <c r="I244" s="9"/>
      <c r="J244" s="9"/>
      <c r="K244" s="9"/>
    </row>
    <row r="245" spans="2:11">
      <c r="B245" s="9"/>
      <c r="C245" s="9"/>
      <c r="D245" s="9"/>
      <c r="E245" s="9"/>
      <c r="F245" s="9"/>
      <c r="G245" s="9"/>
      <c r="H245" s="9"/>
      <c r="I245" s="9"/>
      <c r="J245" s="9"/>
      <c r="K245" s="9"/>
    </row>
    <row r="246" spans="2:11">
      <c r="B246" s="9"/>
      <c r="C246" s="9"/>
      <c r="D246" s="9"/>
      <c r="E246" s="9"/>
      <c r="F246" s="9"/>
      <c r="G246" s="9"/>
      <c r="H246" s="9"/>
      <c r="I246" s="9"/>
      <c r="J246" s="9"/>
      <c r="K246" s="9"/>
    </row>
    <row r="247" spans="2:11">
      <c r="B247" s="9"/>
      <c r="C247" s="9"/>
      <c r="D247" s="9"/>
      <c r="E247" s="9"/>
      <c r="F247" s="9"/>
      <c r="G247" s="9"/>
      <c r="H247" s="9"/>
      <c r="I247" s="9"/>
      <c r="J247" s="9"/>
      <c r="K247" s="9"/>
    </row>
    <row r="248" spans="2:11">
      <c r="B248" s="9"/>
      <c r="C248" s="9"/>
      <c r="D248" s="9"/>
      <c r="E248" s="9"/>
      <c r="F248" s="9"/>
      <c r="G248" s="9"/>
      <c r="H248" s="9"/>
      <c r="I248" s="9"/>
      <c r="J248" s="9"/>
      <c r="K248" s="9"/>
    </row>
    <row r="249" spans="2:11">
      <c r="B249" s="9"/>
      <c r="C249" s="9"/>
      <c r="D249" s="9"/>
      <c r="E249" s="9"/>
      <c r="F249" s="9"/>
      <c r="G249" s="9"/>
      <c r="H249" s="9"/>
      <c r="I249" s="9"/>
      <c r="J249" s="9"/>
      <c r="K249" s="9"/>
    </row>
    <row r="250" spans="2:11">
      <c r="B250" s="9"/>
      <c r="C250" s="9"/>
      <c r="D250" s="9"/>
      <c r="E250" s="9"/>
      <c r="F250" s="9"/>
      <c r="G250" s="9"/>
      <c r="H250" s="9"/>
      <c r="I250" s="9"/>
      <c r="J250" s="9"/>
      <c r="K250" s="9"/>
    </row>
    <row r="251" spans="2:11">
      <c r="B251" s="9"/>
      <c r="C251" s="9"/>
      <c r="D251" s="9"/>
      <c r="E251" s="9"/>
      <c r="F251" s="9"/>
      <c r="G251" s="9"/>
      <c r="H251" s="9"/>
      <c r="I251" s="9"/>
      <c r="J251" s="9"/>
      <c r="K251" s="9"/>
    </row>
    <row r="252" spans="2:11">
      <c r="B252" s="9"/>
      <c r="C252" s="9"/>
      <c r="D252" s="9"/>
      <c r="E252" s="9"/>
      <c r="F252" s="9"/>
      <c r="G252" s="9"/>
      <c r="H252" s="9"/>
      <c r="I252" s="9"/>
      <c r="J252" s="9"/>
      <c r="K252" s="9"/>
    </row>
    <row r="253" spans="2:11">
      <c r="B253" s="9"/>
      <c r="C253" s="9"/>
      <c r="D253" s="9"/>
      <c r="E253" s="9"/>
      <c r="F253" s="9"/>
      <c r="G253" s="9"/>
      <c r="H253" s="9"/>
      <c r="I253" s="9"/>
      <c r="J253" s="9"/>
      <c r="K253" s="9"/>
    </row>
    <row r="254" spans="2:11">
      <c r="B254" s="9"/>
      <c r="C254" s="9"/>
      <c r="D254" s="9"/>
      <c r="E254" s="9"/>
      <c r="F254" s="9"/>
      <c r="G254" s="9"/>
      <c r="H254" s="9"/>
      <c r="I254" s="9"/>
      <c r="J254" s="9"/>
      <c r="K254" s="9"/>
    </row>
    <row r="255" spans="2:11">
      <c r="B255" s="9"/>
      <c r="C255" s="9"/>
      <c r="D255" s="9"/>
      <c r="E255" s="9"/>
      <c r="F255" s="9"/>
      <c r="G255" s="9"/>
      <c r="H255" s="9"/>
      <c r="I255" s="9"/>
      <c r="J255" s="9"/>
      <c r="K255" s="9"/>
    </row>
    <row r="256" spans="2:11">
      <c r="B256" s="9"/>
      <c r="C256" s="9"/>
      <c r="D256" s="9"/>
      <c r="E256" s="9"/>
      <c r="F256" s="9"/>
      <c r="G256" s="9"/>
      <c r="H256" s="9"/>
      <c r="I256" s="9"/>
      <c r="J256" s="9"/>
      <c r="K256" s="9"/>
    </row>
    <row r="257" spans="2:11">
      <c r="B257" s="9"/>
      <c r="C257" s="9"/>
      <c r="D257" s="9"/>
      <c r="E257" s="9"/>
      <c r="F257" s="9"/>
      <c r="G257" s="9"/>
      <c r="H257" s="9"/>
      <c r="I257" s="9"/>
      <c r="J257" s="9"/>
      <c r="K257" s="9"/>
    </row>
    <row r="258" spans="2:11">
      <c r="B258" s="9"/>
      <c r="C258" s="9"/>
      <c r="D258" s="9"/>
      <c r="E258" s="9"/>
      <c r="F258" s="9"/>
      <c r="G258" s="9"/>
      <c r="H258" s="9"/>
      <c r="I258" s="9"/>
      <c r="J258" s="9"/>
      <c r="K258" s="9"/>
    </row>
    <row r="259" spans="2:11">
      <c r="B259" s="9"/>
      <c r="C259" s="9"/>
      <c r="D259" s="9"/>
      <c r="E259" s="9"/>
      <c r="F259" s="9"/>
      <c r="G259" s="9"/>
      <c r="H259" s="9"/>
      <c r="I259" s="9"/>
      <c r="J259" s="9"/>
      <c r="K259" s="9"/>
    </row>
    <row r="260" spans="2:11">
      <c r="B260" s="9"/>
      <c r="C260" s="9"/>
      <c r="D260" s="9"/>
      <c r="E260" s="9"/>
      <c r="F260" s="9"/>
      <c r="G260" s="9"/>
      <c r="H260" s="9"/>
      <c r="I260" s="9"/>
      <c r="J260" s="9"/>
      <c r="K260" s="9"/>
    </row>
    <row r="261" spans="2:11">
      <c r="B261" s="9"/>
      <c r="C261" s="9"/>
      <c r="D261" s="9"/>
      <c r="E261" s="9"/>
      <c r="F261" s="9"/>
      <c r="G261" s="9"/>
      <c r="H261" s="9"/>
      <c r="I261" s="9"/>
      <c r="J261" s="9"/>
      <c r="K261" s="9"/>
    </row>
    <row r="262" spans="2:11">
      <c r="B262" s="9"/>
      <c r="C262" s="9"/>
      <c r="D262" s="9"/>
      <c r="E262" s="9"/>
      <c r="F262" s="9"/>
      <c r="G262" s="9"/>
      <c r="H262" s="9"/>
      <c r="I262" s="9"/>
      <c r="J262" s="9"/>
      <c r="K262" s="9"/>
    </row>
    <row r="263" spans="2:11">
      <c r="B263" s="9"/>
      <c r="C263" s="9"/>
      <c r="D263" s="9"/>
      <c r="E263" s="9"/>
      <c r="F263" s="9"/>
      <c r="G263" s="9"/>
      <c r="H263" s="9"/>
      <c r="I263" s="9"/>
      <c r="J263" s="9"/>
      <c r="K263" s="9"/>
    </row>
    <row r="264" spans="2:11">
      <c r="B264" s="9"/>
      <c r="C264" s="9"/>
      <c r="D264" s="9"/>
      <c r="E264" s="9"/>
      <c r="F264" s="9"/>
      <c r="G264" s="9"/>
      <c r="H264" s="9"/>
      <c r="I264" s="9"/>
      <c r="J264" s="9"/>
      <c r="K264" s="9"/>
    </row>
    <row r="265" spans="2:11">
      <c r="B265" s="9"/>
      <c r="C265" s="9"/>
      <c r="D265" s="9"/>
      <c r="E265" s="9"/>
      <c r="F265" s="9"/>
      <c r="G265" s="9"/>
      <c r="H265" s="9"/>
      <c r="I265" s="9"/>
      <c r="J265" s="9"/>
      <c r="K265" s="9"/>
    </row>
    <row r="266" spans="2:11">
      <c r="B266" s="9"/>
      <c r="C266" s="9"/>
      <c r="D266" s="9"/>
      <c r="E266" s="9"/>
      <c r="F266" s="9"/>
      <c r="G266" s="9"/>
      <c r="H266" s="9"/>
      <c r="I266" s="9"/>
      <c r="J266" s="9"/>
      <c r="K266" s="9"/>
    </row>
    <row r="267" spans="2:11">
      <c r="B267" s="9"/>
      <c r="C267" s="9"/>
      <c r="D267" s="9"/>
      <c r="E267" s="9"/>
      <c r="F267" s="9"/>
      <c r="G267" s="9"/>
      <c r="H267" s="9"/>
      <c r="I267" s="9"/>
      <c r="J267" s="9"/>
      <c r="K267" s="9"/>
    </row>
    <row r="268" spans="2:11">
      <c r="B268" s="9"/>
      <c r="C268" s="9"/>
      <c r="D268" s="9"/>
      <c r="E268" s="9"/>
      <c r="F268" s="9"/>
      <c r="G268" s="9"/>
      <c r="H268" s="9"/>
      <c r="I268" s="9"/>
      <c r="J268" s="9"/>
      <c r="K268" s="9"/>
    </row>
  </sheetData>
  <mergeCells count="1">
    <mergeCell ref="B5:H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83AE82E0BDDD49A0AE73F9577ADC30" ma:contentTypeVersion="0" ma:contentTypeDescription="Een nieuw document maken." ma:contentTypeScope="" ma:versionID="3188350d2496e0ccc1675f366bf3eaf9">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DB1BA68A-DB81-4287-85FC-FB2FD4D20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22</vt:i4>
      </vt:variant>
    </vt:vector>
  </HeadingPairs>
  <TitlesOfParts>
    <vt:vector size="22" baseType="lpstr">
      <vt:lpstr>Titelblad</vt:lpstr>
      <vt:lpstr>Toelichting</vt:lpstr>
      <vt:lpstr>Bronnen en toepassingen</vt:lpstr>
      <vt:lpstr>1. Entry- en exittarieven</vt:lpstr>
      <vt:lpstr>Input --&gt;</vt:lpstr>
      <vt:lpstr>2. Parameters</vt:lpstr>
      <vt:lpstr>3. Input NRUI </vt:lpstr>
      <vt:lpstr>4. Input nacalculaties 18-20</vt:lpstr>
      <vt:lpstr>5. Input incidenteel RS Pernis </vt:lpstr>
      <vt:lpstr>6. Input inc vern aansluittaak</vt:lpstr>
      <vt:lpstr>7. Input incidentele correcties</vt:lpstr>
      <vt:lpstr>8. Input capaciteit</vt:lpstr>
      <vt:lpstr>Berekeningen --&gt;</vt:lpstr>
      <vt:lpstr>9. NRUI</vt:lpstr>
      <vt:lpstr>10. Nacalculaties 18-20</vt:lpstr>
      <vt:lpstr>11. Incidenteel RS Pernis</vt:lpstr>
      <vt:lpstr>12. Incidenteel gewijzigd MB</vt:lpstr>
      <vt:lpstr>13. Inc vernieuwde aansluittaak</vt:lpstr>
      <vt:lpstr>14. Incidentele correcties</vt:lpstr>
      <vt:lpstr>15. Toegestane inkomsten</vt:lpstr>
      <vt:lpstr>16. RPM</vt:lpstr>
      <vt:lpstr>17. Entry- en exittarieven </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2018-05-15T11:27:11Z</dcterms:created>
  <dcterms:modified xsi:type="dcterms:W3CDTF">2019-05-14T11:46:32Z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0x010100EF83AE82E0BDDD49A0AE73F9577ADC30</vt:lpwstr>
  </property>
  <property fmtid="{D5CDD505-2E9C-101B-9397-08002B2CF9AE}" pid="3" name="_dlc_DocIdItemGuid">
    <vt:lpwstr>1e40e89a-26a7-4116-8d3c-de591838a6a2</vt:lpwstr>
  </property>
  <property fmtid="{D5CDD505-2E9C-101B-9397-08002B2CF9AE}" pid="4" name="AuthorIds_UIVersion_512">
    <vt:lpwstr>127</vt:lpwstr>
  </property>
  <property fmtid="{D5CDD505-2E9C-101B-9397-08002B2CF9AE}" pid="5" name="AuthorIds_UIVersion_3584">
    <vt:lpwstr>162</vt:lpwstr>
  </property>
  <property fmtid="{D5CDD505-2E9C-101B-9397-08002B2CF9AE}" pid="6" name="AuthorIds_UIVersion_9216">
    <vt:lpwstr>127</vt:lpwstr>
  </property>
  <property fmtid="{D5CDD505-2E9C-101B-9397-08002B2CF9AE}" pid="7" name="AuthorIds_UIVersion_14336">
    <vt:lpwstr>127</vt:lpwstr>
  </property>
</Properties>
</file>