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520" windowHeight="11640" activeTab="1"/>
  </bookViews>
  <sheets>
    <sheet name="  " sheetId="11" r:id="rId1"/>
    <sheet name="Contactgegevens" sheetId="10" r:id="rId2"/>
    <sheet name="Tarievenvoorstel" sheetId="4" r:id="rId3"/>
    <sheet name="Toelichting" sheetId="8" r:id="rId4"/>
    <sheet name="Richtlijnen Controle Tarieven" sheetId="9" r:id="rId5"/>
  </sheets>
  <externalReferences>
    <externalReference r:id="rId6"/>
    <externalReference r:id="rId7"/>
  </externalReferences>
  <definedNames>
    <definedName name="_xlnm.Print_Area" localSheetId="3">Toelichting!$A$1:$F$79</definedName>
    <definedName name="AS2DocOpenMode" hidden="1">"AS2DocumentEdit"</definedName>
    <definedName name="code" localSheetId="4">[1]Contactgegevens!$D$9</definedName>
    <definedName name="cogas_2014_2B.E.tot">#REF!</definedName>
    <definedName name="cogas_2014_3A.A.1">#REF!</definedName>
    <definedName name="cogas_2014_3A.A.10">#REF!</definedName>
    <definedName name="cogas_2014_3A.A.11">#REF!</definedName>
    <definedName name="cogas_2014_3A.A.12">#REF!</definedName>
    <definedName name="cogas_2014_3A.A.13">#REF!</definedName>
    <definedName name="cogas_2014_3A.A.15">#REF!</definedName>
    <definedName name="cogas_2014_3A.A.2">#REF!</definedName>
    <definedName name="cogas_2014_3A.A.3">#REF!</definedName>
    <definedName name="cogas_2014_3A.A.4">#REF!</definedName>
    <definedName name="cogas_2014_3A.A.5">#REF!</definedName>
    <definedName name="cogas_2014_3A.A.6">#REF!</definedName>
    <definedName name="cogas_2014_3A.A.7">#REF!</definedName>
    <definedName name="cogas_2014_3A.A.8">#REF!</definedName>
    <definedName name="cogas_2014_5A.A.32">'[2]AD - PAV Cogas'!$H$98</definedName>
    <definedName name="cogas_2014_5A.A.33">'[2]AD - PAV Cogas'!$H$99</definedName>
    <definedName name="cogas_2014_7A.A.21">#REF!</definedName>
    <definedName name="cogas_2014_7A.A.22">#REF!</definedName>
    <definedName name="cogas_2014_7A.A.23">#REF!</definedName>
    <definedName name="cogas_2014_7A.A.24">#REF!</definedName>
    <definedName name="cogas_2014_7A.A.25">#REF!</definedName>
    <definedName name="cogas_2014_7A.A.26">#REF!</definedName>
    <definedName name="cogas_2014_7A.A.27">#REF!</definedName>
    <definedName name="cogas_2014_7A.A.28">#REF!</definedName>
    <definedName name="cogas_2014_7A.A.29">#REF!</definedName>
    <definedName name="cogas_2014_7A.A.30">#REF!</definedName>
    <definedName name="cogas_2014_7A.A.31">#REF!</definedName>
    <definedName name="cogas_2014_7A.A.41">#REF!</definedName>
    <definedName name="cogas_2014_7A.A.42">#REF!</definedName>
    <definedName name="cogas_2014_7A.A.43">#REF!</definedName>
    <definedName name="cogas_2014_7A.A.44">#REF!</definedName>
    <definedName name="cogas_2014_7A.A.45">#REF!</definedName>
    <definedName name="cogas_2014_7A.A.46">#REF!</definedName>
    <definedName name="cogas_2014_7A.A.47">#REF!</definedName>
    <definedName name="cogas_2014_7A.A.48">#REF!</definedName>
    <definedName name="cogas_2014_7A.A.49">#REF!</definedName>
    <definedName name="cogas_2014_7A.A.50">#REF!</definedName>
    <definedName name="cogas_2014_7A.A.51">#REF!</definedName>
    <definedName name="cogas_2014_7B.A.21">#REF!</definedName>
    <definedName name="cogas_2014_7B.A.22">#REF!</definedName>
    <definedName name="cogas_2014_7B.A.23">#REF!</definedName>
    <definedName name="cogas_2014_7B.A.24">#REF!</definedName>
    <definedName name="cogas_2014_7B.A.25">#REF!</definedName>
    <definedName name="cogas_2014_7B.A.26">#REF!</definedName>
    <definedName name="cogas_2014_7B.A.27">#REF!</definedName>
    <definedName name="cogas_2014_7B.A.28">#REF!</definedName>
    <definedName name="cogas_2014_7B.A.29">#REF!</definedName>
    <definedName name="cogas_2014_7B.A.30">#REF!</definedName>
    <definedName name="COGAS_2014_INV_LOG">#REF!</definedName>
    <definedName name="COGAS_2014_OO_LOG">#REF!</definedName>
    <definedName name="cogas_2015_2B.E.tot">#REF!</definedName>
    <definedName name="cogas_2015_3A.A.1">#REF!</definedName>
    <definedName name="cogas_2015_3A.A.10">#REF!</definedName>
    <definedName name="cogas_2015_3A.A.11">#REF!</definedName>
    <definedName name="cogas_2015_3A.A.12">#REF!</definedName>
    <definedName name="cogas_2015_3A.A.13">#REF!</definedName>
    <definedName name="cogas_2015_3A.A.15">#REF!</definedName>
    <definedName name="cogas_2015_3A.A.2">#REF!</definedName>
    <definedName name="cogas_2015_3A.A.3">#REF!</definedName>
    <definedName name="cogas_2015_3A.A.4">#REF!</definedName>
    <definedName name="cogas_2015_3A.A.5">#REF!</definedName>
    <definedName name="cogas_2015_3A.A.6">#REF!</definedName>
    <definedName name="cogas_2015_3A.A.7">#REF!</definedName>
    <definedName name="cogas_2015_3A.A.8">#REF!</definedName>
    <definedName name="cogas_2015_5A.A.32">'[2]AD - PAV Cogas'!$H$135</definedName>
    <definedName name="cogas_2015_5A.A.33">'[2]AD - PAV Cogas'!$H$136</definedName>
    <definedName name="cogas_2015_5A.A.34">'[2]AD - PAV Cogas'!$H$137</definedName>
    <definedName name="cogas_2015_5A.A.35">'[2]AD - PAV Cogas'!$H$138</definedName>
    <definedName name="cogas_2015_5A.A.36">'[2]AD - PAV Cogas'!$H$139</definedName>
    <definedName name="cogas_2015_7A.A.21">#REF!</definedName>
    <definedName name="cogas_2015_7A.A.22">#REF!</definedName>
    <definedName name="cogas_2015_7A.A.23">#REF!</definedName>
    <definedName name="cogas_2015_7A.A.24">#REF!</definedName>
    <definedName name="cogas_2015_7A.A.25">#REF!</definedName>
    <definedName name="cogas_2015_7A.A.26">#REF!</definedName>
    <definedName name="cogas_2015_7A.A.27">#REF!</definedName>
    <definedName name="cogas_2015_7A.A.28">#REF!</definedName>
    <definedName name="cogas_2015_7A.A.29">#REF!</definedName>
    <definedName name="cogas_2015_7A.A.30">#REF!</definedName>
    <definedName name="cogas_2015_7A.A.31">#REF!</definedName>
    <definedName name="cogas_2015_7A.A.41">#REF!</definedName>
    <definedName name="cogas_2015_7A.A.42">#REF!</definedName>
    <definedName name="cogas_2015_7A.A.43">#REF!</definedName>
    <definedName name="cogas_2015_7A.A.44">#REF!</definedName>
    <definedName name="cogas_2015_7A.A.45">#REF!</definedName>
    <definedName name="cogas_2015_7A.A.46">#REF!</definedName>
    <definedName name="cogas_2015_7A.A.47">#REF!</definedName>
    <definedName name="cogas_2015_7A.A.48">#REF!</definedName>
    <definedName name="cogas_2015_7A.A.49">#REF!</definedName>
    <definedName name="cogas_2015_7A.A.50">#REF!</definedName>
    <definedName name="cogas_2015_7A.A.51">#REF!</definedName>
    <definedName name="cogas_2015_7B.A.21">#REF!</definedName>
    <definedName name="cogas_2015_7B.A.22">#REF!</definedName>
    <definedName name="cogas_2015_7B.A.23">#REF!</definedName>
    <definedName name="cogas_2015_7B.A.24">#REF!</definedName>
    <definedName name="cogas_2015_7B.A.25">#REF!</definedName>
    <definedName name="cogas_2015_7B.A.26">#REF!</definedName>
    <definedName name="cogas_2015_7B.A.27">#REF!</definedName>
    <definedName name="cogas_2015_7B.A.28">#REF!</definedName>
    <definedName name="cogas_2015_7B.A.29">#REF!</definedName>
    <definedName name="cogas_2015_7B.A.30">#REF!</definedName>
    <definedName name="COGAS_2015_INV_LOG">#REF!</definedName>
    <definedName name="COGAS_2015_OO_LOG">#REF!</definedName>
    <definedName name="COGAS_2015_OPEX_LOG">#REF!</definedName>
    <definedName name="COGAS_OPEX_2014_LOG">#REF!</definedName>
    <definedName name="DATUMIMPORT_INV_2014_LOG">#REF!</definedName>
    <definedName name="DATUMIMPORT_INV_2015_LOG">#REF!</definedName>
    <definedName name="DATUMIMPORT_OO_2014_LOG">#REF!</definedName>
    <definedName name="DATUMIMPORT_OO_2015_LOG">#REF!</definedName>
    <definedName name="DATUMIMPORT_OPEX_2014_LOG">#REF!</definedName>
    <definedName name="DATUMIMPORT_OPEX_2015_LOG">#REF!</definedName>
    <definedName name="endinet_2014_2B.E.tot">#REF!</definedName>
    <definedName name="endinet_2014_3A.A.1">#REF!</definedName>
    <definedName name="endinet_2014_3A.A.10">#REF!</definedName>
    <definedName name="endinet_2014_3A.A.11">#REF!</definedName>
    <definedName name="endinet_2014_3A.A.12">#REF!</definedName>
    <definedName name="endinet_2014_3A.A.13">#REF!</definedName>
    <definedName name="endinet_2014_3A.A.15">#REF!</definedName>
    <definedName name="endinet_2014_3A.A.2">#REF!</definedName>
    <definedName name="endinet_2014_3A.A.3">#REF!</definedName>
    <definedName name="endinet_2014_3A.A.4">#REF!</definedName>
    <definedName name="endinet_2014_3A.A.5">#REF!</definedName>
    <definedName name="endinet_2014_3A.A.6">#REF!</definedName>
    <definedName name="endinet_2014_3A.A.7">#REF!</definedName>
    <definedName name="endinet_2014_3A.A.8">#REF!</definedName>
    <definedName name="endinet_2014_7A.A.21">#REF!</definedName>
    <definedName name="endinet_2014_7A.A.22">#REF!</definedName>
    <definedName name="endinet_2014_7A.A.23">#REF!</definedName>
    <definedName name="endinet_2014_7A.A.24">#REF!</definedName>
    <definedName name="endinet_2014_7A.A.25">#REF!</definedName>
    <definedName name="endinet_2014_7A.A.26">#REF!</definedName>
    <definedName name="endinet_2014_7A.A.27">#REF!</definedName>
    <definedName name="endinet_2014_7A.A.28">#REF!</definedName>
    <definedName name="endinet_2014_7A.A.29">#REF!</definedName>
    <definedName name="endinet_2014_7A.A.30">#REF!</definedName>
    <definedName name="endinet_2014_7A.A.31">#REF!</definedName>
    <definedName name="endinet_2014_7A.A.41">#REF!</definedName>
    <definedName name="endinet_2014_7A.A.42">#REF!</definedName>
    <definedName name="endinet_2014_7A.A.43">#REF!</definedName>
    <definedName name="endinet_2014_7A.A.44">#REF!</definedName>
    <definedName name="endinet_2014_7A.A.45">#REF!</definedName>
    <definedName name="endinet_2014_7A.A.46">#REF!</definedName>
    <definedName name="endinet_2014_7A.A.47">#REF!</definedName>
    <definedName name="endinet_2014_7A.A.48">#REF!</definedName>
    <definedName name="endinet_2014_7A.A.49">#REF!</definedName>
    <definedName name="endinet_2014_7A.A.50">#REF!</definedName>
    <definedName name="endinet_2014_7A.A.51">#REF!</definedName>
    <definedName name="endinet_2014_7B.A.21">#REF!</definedName>
    <definedName name="endinet_2014_7B.A.22">#REF!</definedName>
    <definedName name="endinet_2014_7B.A.23">#REF!</definedName>
    <definedName name="endinet_2014_7B.A.24">#REF!</definedName>
    <definedName name="endinet_2014_7B.A.25">#REF!</definedName>
    <definedName name="endinet_2014_7B.A.26">#REF!</definedName>
    <definedName name="endinet_2014_7B.A.27">#REF!</definedName>
    <definedName name="endinet_2014_7B.A.28">#REF!</definedName>
    <definedName name="endinet_2014_7B.A.29">#REF!</definedName>
    <definedName name="endinet_2014_7B.A.30">#REF!</definedName>
    <definedName name="ENDINET_2014_INV_LOG">#REF!</definedName>
    <definedName name="ENDINET_2014_OO_LOG">#REF!</definedName>
    <definedName name="ENDINET_2014_OPEX_LOG">#REF!</definedName>
    <definedName name="endinet_2015_2B.E.tot">#REF!</definedName>
    <definedName name="endinet_2015_3A.A.1">#REF!</definedName>
    <definedName name="endinet_2015_3A.A.10">#REF!</definedName>
    <definedName name="endinet_2015_3A.A.11">#REF!</definedName>
    <definedName name="endinet_2015_3A.A.12">#REF!</definedName>
    <definedName name="endinet_2015_3A.A.13">#REF!</definedName>
    <definedName name="endinet_2015_3A.A.15">#REF!</definedName>
    <definedName name="endinet_2015_3A.A.2">#REF!</definedName>
    <definedName name="endinet_2015_3A.A.3">#REF!</definedName>
    <definedName name="endinet_2015_3A.A.4">#REF!</definedName>
    <definedName name="endinet_2015_3A.A.5">#REF!</definedName>
    <definedName name="endinet_2015_3A.A.6">#REF!</definedName>
    <definedName name="endinet_2015_3A.A.7">#REF!</definedName>
    <definedName name="endinet_2015_3A.A.8">#REF!</definedName>
    <definedName name="endinet_2015_7A.A.21">#REF!</definedName>
    <definedName name="endinet_2015_7A.A.22">#REF!</definedName>
    <definedName name="endinet_2015_7A.A.23">#REF!</definedName>
    <definedName name="endinet_2015_7A.A.24">#REF!</definedName>
    <definedName name="endinet_2015_7A.A.25">#REF!</definedName>
    <definedName name="endinet_2015_7A.A.26">#REF!</definedName>
    <definedName name="endinet_2015_7A.A.27">#REF!</definedName>
    <definedName name="endinet_2015_7A.A.28">#REF!</definedName>
    <definedName name="endinet_2015_7A.A.29">#REF!</definedName>
    <definedName name="endinet_2015_7A.A.30">#REF!</definedName>
    <definedName name="endinet_2015_7A.A.31">#REF!</definedName>
    <definedName name="endinet_2015_7A.A.41">#REF!</definedName>
    <definedName name="endinet_2015_7A.A.42">#REF!</definedName>
    <definedName name="endinet_2015_7A.A.43">#REF!</definedName>
    <definedName name="endinet_2015_7A.A.44">#REF!</definedName>
    <definedName name="endinet_2015_7A.A.45">#REF!</definedName>
    <definedName name="endinet_2015_7A.A.46">#REF!</definedName>
    <definedName name="endinet_2015_7A.A.47">#REF!</definedName>
    <definedName name="endinet_2015_7A.A.48">#REF!</definedName>
    <definedName name="endinet_2015_7A.A.49">#REF!</definedName>
    <definedName name="endinet_2015_7A.A.50">#REF!</definedName>
    <definedName name="endinet_2015_7A.A.51">#REF!</definedName>
    <definedName name="endinet_2015_7B.A.21">#REF!</definedName>
    <definedName name="endinet_2015_7B.A.22">#REF!</definedName>
    <definedName name="endinet_2015_7B.A.23">#REF!</definedName>
    <definedName name="endinet_2015_7B.A.24">#REF!</definedName>
    <definedName name="endinet_2015_7B.A.25">#REF!</definedName>
    <definedName name="endinet_2015_7B.A.26">#REF!</definedName>
    <definedName name="endinet_2015_7B.A.27">#REF!</definedName>
    <definedName name="endinet_2015_7B.A.28">#REF!</definedName>
    <definedName name="endinet_2015_7B.A.29">#REF!</definedName>
    <definedName name="endinet_2015_7B.A.30">#REF!</definedName>
    <definedName name="ENDINET_2015_INV_LOG">#REF!</definedName>
    <definedName name="ENDINET_2015_OO_LOG">#REF!</definedName>
    <definedName name="ENDINET_2015_OPEX_LOG">#REF!</definedName>
    <definedName name="enduris_2014_2B.E.tot">#REF!</definedName>
    <definedName name="enduris_2014_3A.A.1">#REF!</definedName>
    <definedName name="enduris_2014_3A.A.10">#REF!</definedName>
    <definedName name="enduris_2014_3A.A.11">#REF!</definedName>
    <definedName name="enduris_2014_3A.A.12">#REF!</definedName>
    <definedName name="enduris_2014_3A.A.13">#REF!</definedName>
    <definedName name="enduris_2014_3A.A.15">#REF!</definedName>
    <definedName name="enduris_2014_3A.A.2">#REF!</definedName>
    <definedName name="enduris_2014_3A.A.3">#REF!</definedName>
    <definedName name="enduris_2014_3A.A.4">#REF!</definedName>
    <definedName name="enduris_2014_3A.A.5">#REF!</definedName>
    <definedName name="enduris_2014_3A.A.6">#REF!</definedName>
    <definedName name="enduris_2014_3A.A.7">#REF!</definedName>
    <definedName name="enduris_2014_3A.A.8">#REF!</definedName>
    <definedName name="enduris_2014_7A.A.21">#REF!</definedName>
    <definedName name="enduris_2014_7A.A.22">#REF!</definedName>
    <definedName name="enduris_2014_7A.A.23">#REF!</definedName>
    <definedName name="enduris_2014_7A.A.24">#REF!</definedName>
    <definedName name="enduris_2014_7A.A.25">#REF!</definedName>
    <definedName name="enduris_2014_7A.A.26">#REF!</definedName>
    <definedName name="enduris_2014_7A.A.27">#REF!</definedName>
    <definedName name="enduris_2014_7A.A.28">#REF!</definedName>
    <definedName name="enduris_2014_7A.A.29">#REF!</definedName>
    <definedName name="enduris_2014_7A.A.30">#REF!</definedName>
    <definedName name="enduris_2014_7A.A.31">#REF!</definedName>
    <definedName name="enduris_2014_7A.A.41">#REF!</definedName>
    <definedName name="enduris_2014_7A.A.42">#REF!</definedName>
    <definedName name="enduris_2014_7A.A.43">#REF!</definedName>
    <definedName name="enduris_2014_7A.A.44">#REF!</definedName>
    <definedName name="enduris_2014_7A.A.45">#REF!</definedName>
    <definedName name="enduris_2014_7A.A.46">#REF!</definedName>
    <definedName name="enduris_2014_7A.A.47">#REF!</definedName>
    <definedName name="enduris_2014_7A.A.48">#REF!</definedName>
    <definedName name="enduris_2014_7A.A.49">#REF!</definedName>
    <definedName name="enduris_2014_7A.A.50">#REF!</definedName>
    <definedName name="enduris_2014_7A.A.51">#REF!</definedName>
    <definedName name="enduris_2014_7B.A.21">#REF!</definedName>
    <definedName name="enduris_2014_7B.A.22">#REF!</definedName>
    <definedName name="enduris_2014_7B.A.23">#REF!</definedName>
    <definedName name="enduris_2014_7B.A.24">#REF!</definedName>
    <definedName name="enduris_2014_7B.A.25">#REF!</definedName>
    <definedName name="enduris_2014_7B.A.26">#REF!</definedName>
    <definedName name="enduris_2014_7B.A.27">#REF!</definedName>
    <definedName name="enduris_2014_7B.A.28">#REF!</definedName>
    <definedName name="enduris_2014_7B.A.29">#REF!</definedName>
    <definedName name="enduris_2014_7B.A.30">#REF!</definedName>
    <definedName name="ENDURIS_2014_INV_LOG">#REF!</definedName>
    <definedName name="ENDURIS_2014_OO_LOG">#REF!</definedName>
    <definedName name="enduris_2015_2B.E.tot">#REF!</definedName>
    <definedName name="enduris_2015_3A.A.1">#REF!</definedName>
    <definedName name="enduris_2015_3A.A.10">#REF!</definedName>
    <definedName name="enduris_2015_3A.A.11">#REF!</definedName>
    <definedName name="enduris_2015_3A.A.12">#REF!</definedName>
    <definedName name="enduris_2015_3A.A.13">#REF!</definedName>
    <definedName name="enduris_2015_3A.A.15">#REF!</definedName>
    <definedName name="enduris_2015_3A.A.2">#REF!</definedName>
    <definedName name="enduris_2015_3A.A.3">#REF!</definedName>
    <definedName name="enduris_2015_3A.A.4">#REF!</definedName>
    <definedName name="enduris_2015_3A.A.5">#REF!</definedName>
    <definedName name="enduris_2015_3A.A.6">#REF!</definedName>
    <definedName name="enduris_2015_3A.A.7">#REF!</definedName>
    <definedName name="enduris_2015_3A.A.8">#REF!</definedName>
    <definedName name="enduris_2015_7A.A.21">#REF!</definedName>
    <definedName name="enduris_2015_7A.A.22">#REF!</definedName>
    <definedName name="enduris_2015_7A.A.23">#REF!</definedName>
    <definedName name="enduris_2015_7A.A.24">#REF!</definedName>
    <definedName name="enduris_2015_7A.A.25">#REF!</definedName>
    <definedName name="enduris_2015_7A.A.26">#REF!</definedName>
    <definedName name="enduris_2015_7A.A.27">#REF!</definedName>
    <definedName name="enduris_2015_7A.A.28">#REF!</definedName>
    <definedName name="enduris_2015_7A.A.29">#REF!</definedName>
    <definedName name="enduris_2015_7A.A.30">#REF!</definedName>
    <definedName name="enduris_2015_7A.A.31">#REF!</definedName>
    <definedName name="enduris_2015_7A.A.41">#REF!</definedName>
    <definedName name="enduris_2015_7A.A.42">#REF!</definedName>
    <definedName name="enduris_2015_7A.A.43">#REF!</definedName>
    <definedName name="enduris_2015_7A.A.44">#REF!</definedName>
    <definedName name="enduris_2015_7A.A.45">#REF!</definedName>
    <definedName name="enduris_2015_7A.A.46">#REF!</definedName>
    <definedName name="enduris_2015_7A.A.47">#REF!</definedName>
    <definedName name="enduris_2015_7A.A.48">#REF!</definedName>
    <definedName name="enduris_2015_7A.A.49">#REF!</definedName>
    <definedName name="enduris_2015_7A.A.50">#REF!</definedName>
    <definedName name="enduris_2015_7A.A.51">#REF!</definedName>
    <definedName name="enduris_2015_7B.A.21">#REF!</definedName>
    <definedName name="enduris_2015_7B.A.22">#REF!</definedName>
    <definedName name="enduris_2015_7B.A.23">#REF!</definedName>
    <definedName name="enduris_2015_7B.A.24">#REF!</definedName>
    <definedName name="enduris_2015_7B.A.25">#REF!</definedName>
    <definedName name="enduris_2015_7B.A.26">#REF!</definedName>
    <definedName name="enduris_2015_7B.A.27">#REF!</definedName>
    <definedName name="enduris_2015_7B.A.28">#REF!</definedName>
    <definedName name="enduris_2015_7B.A.29">#REF!</definedName>
    <definedName name="enduris_2015_7B.A.30">#REF!</definedName>
    <definedName name="ENDURIS_2015_INV_LOG">#REF!</definedName>
    <definedName name="ENDURIS_2015_OO_LOG">#REF!</definedName>
    <definedName name="ENDURIS_2015_OPEX_LOG">#REF!</definedName>
    <definedName name="ENDURIS_OPEX_2014_LOG">#REF!</definedName>
    <definedName name="enexis_2014_2B.E.tot">#REF!</definedName>
    <definedName name="enexis_2014_3A.A.1">#REF!</definedName>
    <definedName name="enexis_2014_3A.A.10">#REF!</definedName>
    <definedName name="enexis_2014_3A.A.11">#REF!</definedName>
    <definedName name="enexis_2014_3A.A.12">#REF!</definedName>
    <definedName name="enexis_2014_3A.A.13">#REF!</definedName>
    <definedName name="enexis_2014_3A.A.15">#REF!</definedName>
    <definedName name="enexis_2014_3A.A.2">#REF!</definedName>
    <definedName name="enexis_2014_3A.A.3">#REF!</definedName>
    <definedName name="enexis_2014_3A.A.4">#REF!</definedName>
    <definedName name="enexis_2014_3A.A.5">#REF!</definedName>
    <definedName name="enexis_2014_3A.A.6">#REF!</definedName>
    <definedName name="enexis_2014_3A.A.7">#REF!</definedName>
    <definedName name="enexis_2014_3A.A.8">#REF!</definedName>
    <definedName name="enexis_2014_7A.A.21">#REF!</definedName>
    <definedName name="enexis_2014_7A.A.22">#REF!</definedName>
    <definedName name="enexis_2014_7A.A.23">#REF!</definedName>
    <definedName name="enexis_2014_7A.A.24">#REF!</definedName>
    <definedName name="enexis_2014_7A.A.25">#REF!</definedName>
    <definedName name="enexis_2014_7A.A.26">#REF!</definedName>
    <definedName name="enexis_2014_7A.A.27">#REF!</definedName>
    <definedName name="enexis_2014_7A.A.28">#REF!</definedName>
    <definedName name="enexis_2014_7A.A.29">#REF!</definedName>
    <definedName name="enexis_2014_7A.A.30">#REF!</definedName>
    <definedName name="enexis_2014_7A.A.31">#REF!</definedName>
    <definedName name="enexis_2014_7A.A.41">#REF!</definedName>
    <definedName name="enexis_2014_7A.A.42">#REF!</definedName>
    <definedName name="enexis_2014_7A.A.43">#REF!</definedName>
    <definedName name="enexis_2014_7A.A.44">#REF!</definedName>
    <definedName name="enexis_2014_7A.A.45">#REF!</definedName>
    <definedName name="enexis_2014_7A.A.46">#REF!</definedName>
    <definedName name="enexis_2014_7A.A.47">#REF!</definedName>
    <definedName name="enexis_2014_7A.A.48">#REF!</definedName>
    <definedName name="enexis_2014_7A.A.49">#REF!</definedName>
    <definedName name="enexis_2014_7A.A.50">#REF!</definedName>
    <definedName name="enexis_2014_7A.A.51">#REF!</definedName>
    <definedName name="enexis_2014_7B.A.21">#REF!</definedName>
    <definedName name="enexis_2014_7B.A.22">#REF!</definedName>
    <definedName name="enexis_2014_7B.A.23">#REF!</definedName>
    <definedName name="enexis_2014_7B.A.24">#REF!</definedName>
    <definedName name="enexis_2014_7B.A.25">#REF!</definedName>
    <definedName name="enexis_2014_7B.A.26">#REF!</definedName>
    <definedName name="enexis_2014_7B.A.27">#REF!</definedName>
    <definedName name="enexis_2014_7B.A.28">#REF!</definedName>
    <definedName name="enexis_2014_7B.A.29">#REF!</definedName>
    <definedName name="enexis_2014_7B.A.30">#REF!</definedName>
    <definedName name="ENEXIS_2014_INV_LOG">#REF!</definedName>
    <definedName name="ENEXIS_2014_OO_LOG">#REF!</definedName>
    <definedName name="ENEXIS_2014_OPEX_LOG">#REF!</definedName>
    <definedName name="enexis_2015_2B.E.tot">#REF!</definedName>
    <definedName name="enexis_2015_3A.A.1">#REF!</definedName>
    <definedName name="enexis_2015_3A.A.10">#REF!</definedName>
    <definedName name="enexis_2015_3A.A.11">#REF!</definedName>
    <definedName name="enexis_2015_3A.A.12">#REF!</definedName>
    <definedName name="enexis_2015_3A.A.13">#REF!</definedName>
    <definedName name="enexis_2015_3A.A.15">#REF!</definedName>
    <definedName name="enexis_2015_3A.A.2">#REF!</definedName>
    <definedName name="enexis_2015_3A.A.3">#REF!</definedName>
    <definedName name="enexis_2015_3A.A.4">#REF!</definedName>
    <definedName name="enexis_2015_3A.A.5">#REF!</definedName>
    <definedName name="enexis_2015_3A.A.6">#REF!</definedName>
    <definedName name="enexis_2015_3A.A.7">#REF!</definedName>
    <definedName name="enexis_2015_3A.A.8">#REF!</definedName>
    <definedName name="enexis_2015_7A.A.21">#REF!</definedName>
    <definedName name="enexis_2015_7A.A.22">#REF!</definedName>
    <definedName name="enexis_2015_7A.A.23">#REF!</definedName>
    <definedName name="enexis_2015_7A.A.24">#REF!</definedName>
    <definedName name="enexis_2015_7A.A.25">#REF!</definedName>
    <definedName name="enexis_2015_7A.A.26">#REF!</definedName>
    <definedName name="enexis_2015_7A.A.27">#REF!</definedName>
    <definedName name="enexis_2015_7A.A.28">#REF!</definedName>
    <definedName name="enexis_2015_7A.A.29">#REF!</definedName>
    <definedName name="enexis_2015_7A.A.30">#REF!</definedName>
    <definedName name="enexis_2015_7A.A.31">#REF!</definedName>
    <definedName name="enexis_2015_7A.A.41">#REF!</definedName>
    <definedName name="enexis_2015_7A.A.42">#REF!</definedName>
    <definedName name="enexis_2015_7A.A.43">#REF!</definedName>
    <definedName name="enexis_2015_7A.A.44">#REF!</definedName>
    <definedName name="enexis_2015_7A.A.45">#REF!</definedName>
    <definedName name="enexis_2015_7A.A.46">#REF!</definedName>
    <definedName name="enexis_2015_7A.A.47">#REF!</definedName>
    <definedName name="enexis_2015_7A.A.48">#REF!</definedName>
    <definedName name="enexis_2015_7A.A.49">#REF!</definedName>
    <definedName name="enexis_2015_7A.A.50">#REF!</definedName>
    <definedName name="enexis_2015_7A.A.51">#REF!</definedName>
    <definedName name="enexis_2015_7B.A.21">#REF!</definedName>
    <definedName name="enexis_2015_7B.A.22">#REF!</definedName>
    <definedName name="enexis_2015_7B.A.23">#REF!</definedName>
    <definedName name="enexis_2015_7B.A.24">#REF!</definedName>
    <definedName name="enexis_2015_7B.A.25">#REF!</definedName>
    <definedName name="enexis_2015_7B.A.26">#REF!</definedName>
    <definedName name="enexis_2015_7B.A.27">#REF!</definedName>
    <definedName name="enexis_2015_7B.A.28">#REF!</definedName>
    <definedName name="enexis_2015_7B.A.29">#REF!</definedName>
    <definedName name="enexis_2015_7B.A.30">#REF!</definedName>
    <definedName name="ENEXIS_2015_INV_LOG">#REF!</definedName>
    <definedName name="ENEXIS_2015_OO_LOG">#REF!</definedName>
    <definedName name="ENEXIS_2015_OPEX_LOG">#REF!</definedName>
    <definedName name="liander_2014_2B.E.tot">#REF!</definedName>
    <definedName name="liander_2014_3A.A.1">#REF!</definedName>
    <definedName name="liander_2014_3A.A.10">#REF!</definedName>
    <definedName name="liander_2014_3A.A.11">#REF!</definedName>
    <definedName name="liander_2014_3A.A.12">#REF!</definedName>
    <definedName name="liander_2014_3A.A.13">#REF!</definedName>
    <definedName name="liander_2014_3A.A.15">#REF!</definedName>
    <definedName name="liander_2014_3A.A.2">#REF!</definedName>
    <definedName name="liander_2014_3A.A.3">#REF!</definedName>
    <definedName name="liander_2014_3A.A.4">#REF!</definedName>
    <definedName name="liander_2014_3A.A.5">#REF!</definedName>
    <definedName name="liander_2014_3A.A.6">#REF!</definedName>
    <definedName name="liander_2014_3A.A.7">#REF!</definedName>
    <definedName name="liander_2014_3A.A.8">#REF!</definedName>
    <definedName name="liander_2014_7A.A.21">#REF!</definedName>
    <definedName name="liander_2014_7A.A.22">#REF!</definedName>
    <definedName name="liander_2014_7A.A.23">#REF!</definedName>
    <definedName name="liander_2014_7A.A.24">#REF!</definedName>
    <definedName name="liander_2014_7A.A.25">#REF!</definedName>
    <definedName name="liander_2014_7A.A.26">#REF!</definedName>
    <definedName name="liander_2014_7A.A.27">#REF!</definedName>
    <definedName name="liander_2014_7A.A.28">#REF!</definedName>
    <definedName name="liander_2014_7A.A.29">#REF!</definedName>
    <definedName name="liander_2014_7A.A.30">#REF!</definedName>
    <definedName name="liander_2014_7A.A.31">#REF!</definedName>
    <definedName name="liander_2014_7A.A.41">#REF!</definedName>
    <definedName name="liander_2014_7A.A.42">#REF!</definedName>
    <definedName name="liander_2014_7A.A.43">#REF!</definedName>
    <definedName name="liander_2014_7A.A.44">#REF!</definedName>
    <definedName name="liander_2014_7A.A.45">#REF!</definedName>
    <definedName name="liander_2014_7A.A.46">#REF!</definedName>
    <definedName name="liander_2014_7A.A.47">#REF!</definedName>
    <definedName name="liander_2014_7A.A.48">#REF!</definedName>
    <definedName name="liander_2014_7A.A.49">#REF!</definedName>
    <definedName name="liander_2014_7A.A.50">#REF!</definedName>
    <definedName name="liander_2014_7A.A.51">#REF!</definedName>
    <definedName name="liander_2014_7B.A.21">#REF!</definedName>
    <definedName name="liander_2014_7B.A.22">#REF!</definedName>
    <definedName name="liander_2014_7B.A.23">#REF!</definedName>
    <definedName name="liander_2014_7B.A.24">#REF!</definedName>
    <definedName name="liander_2014_7B.A.25">#REF!</definedName>
    <definedName name="liander_2014_7B.A.26">#REF!</definedName>
    <definedName name="liander_2014_7B.A.27">#REF!</definedName>
    <definedName name="liander_2014_7B.A.28">#REF!</definedName>
    <definedName name="liander_2014_7B.A.29">#REF!</definedName>
    <definedName name="liander_2014_7B.A.30">#REF!</definedName>
    <definedName name="LIANDER_2014_INV_LOG">#REF!</definedName>
    <definedName name="LIANDER_2014_OO_LOG">#REF!</definedName>
    <definedName name="LIANDER_2014_OPEX_LOG">#REF!</definedName>
    <definedName name="liander_2015_2B.E.tot">#REF!</definedName>
    <definedName name="liander_2015_3A.A.1">#REF!</definedName>
    <definedName name="liander_2015_3A.A.10">#REF!</definedName>
    <definedName name="liander_2015_3A.A.11">#REF!</definedName>
    <definedName name="liander_2015_3A.A.12">#REF!</definedName>
    <definedName name="liander_2015_3A.A.13">#REF!</definedName>
    <definedName name="liander_2015_3A.A.15">#REF!</definedName>
    <definedName name="liander_2015_3A.A.2">#REF!</definedName>
    <definedName name="liander_2015_3A.A.3">#REF!</definedName>
    <definedName name="liander_2015_3A.A.4">#REF!</definedName>
    <definedName name="liander_2015_3A.A.5">#REF!</definedName>
    <definedName name="liander_2015_3A.A.6">#REF!</definedName>
    <definedName name="liander_2015_3A.A.7">#REF!</definedName>
    <definedName name="liander_2015_3A.A.8">#REF!</definedName>
    <definedName name="liander_2015_7A.A.21">#REF!</definedName>
    <definedName name="liander_2015_7A.A.22">#REF!</definedName>
    <definedName name="liander_2015_7A.A.23">#REF!</definedName>
    <definedName name="liander_2015_7A.A.24">#REF!</definedName>
    <definedName name="liander_2015_7A.A.25">#REF!</definedName>
    <definedName name="liander_2015_7A.A.26">#REF!</definedName>
    <definedName name="liander_2015_7A.A.27">#REF!</definedName>
    <definedName name="liander_2015_7A.A.28">#REF!</definedName>
    <definedName name="liander_2015_7A.A.29">#REF!</definedName>
    <definedName name="liander_2015_7A.A.30">#REF!</definedName>
    <definedName name="liander_2015_7A.A.31">#REF!</definedName>
    <definedName name="liander_2015_7A.A.41">#REF!</definedName>
    <definedName name="liander_2015_7A.A.42">#REF!</definedName>
    <definedName name="liander_2015_7A.A.43">#REF!</definedName>
    <definedName name="liander_2015_7A.A.44">#REF!</definedName>
    <definedName name="liander_2015_7A.A.45">#REF!</definedName>
    <definedName name="liander_2015_7A.A.46">#REF!</definedName>
    <definedName name="liander_2015_7A.A.47">#REF!</definedName>
    <definedName name="liander_2015_7A.A.48">#REF!</definedName>
    <definedName name="liander_2015_7A.A.49">#REF!</definedName>
    <definedName name="liander_2015_7A.A.50">#REF!</definedName>
    <definedName name="liander_2015_7A.A.51">#REF!</definedName>
    <definedName name="liander_2015_7B.A.21">#REF!</definedName>
    <definedName name="liander_2015_7B.A.22">#REF!</definedName>
    <definedName name="liander_2015_7B.A.23">#REF!</definedName>
    <definedName name="liander_2015_7B.A.24">#REF!</definedName>
    <definedName name="liander_2015_7B.A.25">#REF!</definedName>
    <definedName name="liander_2015_7B.A.26">#REF!</definedName>
    <definedName name="liander_2015_7B.A.27">#REF!</definedName>
    <definedName name="liander_2015_7B.A.28">#REF!</definedName>
    <definedName name="liander_2015_7B.A.29">#REF!</definedName>
    <definedName name="liander_2015_7B.A.30">#REF!</definedName>
    <definedName name="LIANDER_2015_INV_LOG">#REF!</definedName>
    <definedName name="LIANDER_2015_OO_LOG">#REF!</definedName>
    <definedName name="LIANDER_2015_OPEX_LOG">#REF!</definedName>
    <definedName name="Lijst_cat_EAV">'[2]Categorie-indeling AD'!$B$38:$B$45</definedName>
    <definedName name="Lijst_cat_EAV_Meerlengte">'[2]Categorie-indeling AD'!$B$50:$B$57</definedName>
    <definedName name="Lijst_cat_PAV">'[2]Categorie-indeling AD'!$B$26:$B$33</definedName>
    <definedName name="rendo_2014_2B.E.tot">#REF!</definedName>
    <definedName name="rendo_2014_3A.A.1">#REF!</definedName>
    <definedName name="rendo_2014_3A.A.10">#REF!</definedName>
    <definedName name="rendo_2014_3A.A.11">#REF!</definedName>
    <definedName name="rendo_2014_3A.A.12">#REF!</definedName>
    <definedName name="rendo_2014_3A.A.13">#REF!</definedName>
    <definedName name="rendo_2014_3A.A.15">#REF!</definedName>
    <definedName name="rendo_2014_3A.A.2">#REF!</definedName>
    <definedName name="rendo_2014_3A.A.3">#REF!</definedName>
    <definedName name="rendo_2014_3A.A.4">#REF!</definedName>
    <definedName name="rendo_2014_3A.A.5">#REF!</definedName>
    <definedName name="rendo_2014_3A.A.6">#REF!</definedName>
    <definedName name="rendo_2014_3A.A.7">#REF!</definedName>
    <definedName name="rendo_2014_3A.A.8">#REF!</definedName>
    <definedName name="rendo_2014_7A.A.21">#REF!</definedName>
    <definedName name="rendo_2014_7A.A.22">#REF!</definedName>
    <definedName name="rendo_2014_7A.A.23">#REF!</definedName>
    <definedName name="rendo_2014_7A.A.24">#REF!</definedName>
    <definedName name="rendo_2014_7A.A.25">#REF!</definedName>
    <definedName name="rendo_2014_7A.A.26">#REF!</definedName>
    <definedName name="rendo_2014_7A.A.27">#REF!</definedName>
    <definedName name="rendo_2014_7A.A.28">#REF!</definedName>
    <definedName name="rendo_2014_7A.A.29">#REF!</definedName>
    <definedName name="rendo_2014_7A.A.30">#REF!</definedName>
    <definedName name="rendo_2014_7A.A.31">#REF!</definedName>
    <definedName name="rendo_2014_7A.A.41">#REF!</definedName>
    <definedName name="rendo_2014_7A.A.42">#REF!</definedName>
    <definedName name="rendo_2014_7A.A.43">#REF!</definedName>
    <definedName name="rendo_2014_7A.A.44">#REF!</definedName>
    <definedName name="rendo_2014_7A.A.45">#REF!</definedName>
    <definedName name="rendo_2014_7A.A.46">#REF!</definedName>
    <definedName name="rendo_2014_7A.A.47">#REF!</definedName>
    <definedName name="rendo_2014_7A.A.48">#REF!</definedName>
    <definedName name="rendo_2014_7A.A.49">#REF!</definedName>
    <definedName name="rendo_2014_7A.A.50">#REF!</definedName>
    <definedName name="rendo_2014_7A.A.51">#REF!</definedName>
    <definedName name="rendo_2014_7B.A.21">#REF!</definedName>
    <definedName name="rendo_2014_7B.A.22">#REF!</definedName>
    <definedName name="rendo_2014_7B.A.23">#REF!</definedName>
    <definedName name="rendo_2014_7B.A.24">#REF!</definedName>
    <definedName name="rendo_2014_7B.A.25">#REF!</definedName>
    <definedName name="rendo_2014_7B.A.26">#REF!</definedName>
    <definedName name="rendo_2014_7B.A.27">#REF!</definedName>
    <definedName name="rendo_2014_7B.A.28">#REF!</definedName>
    <definedName name="rendo_2014_7B.A.29">#REF!</definedName>
    <definedName name="rendo_2014_7B.A.30">#REF!</definedName>
    <definedName name="RENDO_2014_INV_LOG">#REF!</definedName>
    <definedName name="RENDO_2014_OO_LOG">#REF!</definedName>
    <definedName name="RENDO_2014_OPEX_LOG">#REF!</definedName>
    <definedName name="rendo_2015_2B.E.tot">#REF!</definedName>
    <definedName name="rendo_2015_3A.A.1">#REF!</definedName>
    <definedName name="rendo_2015_3A.A.10">#REF!</definedName>
    <definedName name="rendo_2015_3A.A.11">#REF!</definedName>
    <definedName name="rendo_2015_3A.A.12">#REF!</definedName>
    <definedName name="rendo_2015_3A.A.13">#REF!</definedName>
    <definedName name="rendo_2015_3A.A.15">#REF!</definedName>
    <definedName name="rendo_2015_3A.A.2">#REF!</definedName>
    <definedName name="rendo_2015_3A.A.3">#REF!</definedName>
    <definedName name="rendo_2015_3A.A.4">#REF!</definedName>
    <definedName name="rendo_2015_3A.A.5">#REF!</definedName>
    <definedName name="rendo_2015_3A.A.6">#REF!</definedName>
    <definedName name="rendo_2015_3A.A.7">#REF!</definedName>
    <definedName name="rendo_2015_3A.A.8">#REF!</definedName>
    <definedName name="rendo_2015_7A.A.21">#REF!</definedName>
    <definedName name="rendo_2015_7A.A.22">#REF!</definedName>
    <definedName name="rendo_2015_7A.A.23">#REF!</definedName>
    <definedName name="rendo_2015_7A.A.24">#REF!</definedName>
    <definedName name="rendo_2015_7A.A.25">#REF!</definedName>
    <definedName name="rendo_2015_7A.A.26">#REF!</definedName>
    <definedName name="rendo_2015_7A.A.27">#REF!</definedName>
    <definedName name="rendo_2015_7A.A.28">#REF!</definedName>
    <definedName name="rendo_2015_7A.A.29">#REF!</definedName>
    <definedName name="rendo_2015_7A.A.30">#REF!</definedName>
    <definedName name="rendo_2015_7A.A.31">#REF!</definedName>
    <definedName name="rendo_2015_7A.A.41">#REF!</definedName>
    <definedName name="rendo_2015_7A.A.42">#REF!</definedName>
    <definedName name="rendo_2015_7A.A.43">#REF!</definedName>
    <definedName name="rendo_2015_7A.A.44">#REF!</definedName>
    <definedName name="rendo_2015_7A.A.45">#REF!</definedName>
    <definedName name="rendo_2015_7A.A.46">#REF!</definedName>
    <definedName name="rendo_2015_7A.A.47">#REF!</definedName>
    <definedName name="rendo_2015_7A.A.48">#REF!</definedName>
    <definedName name="rendo_2015_7A.A.49">#REF!</definedName>
    <definedName name="rendo_2015_7A.A.50">#REF!</definedName>
    <definedName name="rendo_2015_7A.A.51">#REF!</definedName>
    <definedName name="rendo_2015_7B.A.21">#REF!</definedName>
    <definedName name="rendo_2015_7B.A.22">#REF!</definedName>
    <definedName name="rendo_2015_7B.A.23">#REF!</definedName>
    <definedName name="rendo_2015_7B.A.24">#REF!</definedName>
    <definedName name="rendo_2015_7B.A.25">#REF!</definedName>
    <definedName name="rendo_2015_7B.A.26">#REF!</definedName>
    <definedName name="rendo_2015_7B.A.27">#REF!</definedName>
    <definedName name="rendo_2015_7B.A.28">#REF!</definedName>
    <definedName name="rendo_2015_7B.A.29">#REF!</definedName>
    <definedName name="rendo_2015_7B.A.30">#REF!</definedName>
    <definedName name="RENDO_2015_INV_LOG">#REF!</definedName>
    <definedName name="RENDO_2015_OO_LOG">#REF!</definedName>
    <definedName name="RENDO_2015_OPEX_LOG">#REF!</definedName>
    <definedName name="stedin_2014_2B.E.tot">#REF!</definedName>
    <definedName name="stedin_2014_3A.A.1">#REF!</definedName>
    <definedName name="stedin_2014_3A.A.10">#REF!</definedName>
    <definedName name="stedin_2014_3A.A.11">#REF!</definedName>
    <definedName name="stedin_2014_3A.A.12">#REF!</definedName>
    <definedName name="stedin_2014_3A.A.13">#REF!</definedName>
    <definedName name="stedin_2014_3A.A.15">#REF!</definedName>
    <definedName name="stedin_2014_3A.A.2">#REF!</definedName>
    <definedName name="stedin_2014_3A.A.3">#REF!</definedName>
    <definedName name="stedin_2014_3A.A.4">#REF!</definedName>
    <definedName name="stedin_2014_3A.A.5">#REF!</definedName>
    <definedName name="stedin_2014_3A.A.6">#REF!</definedName>
    <definedName name="stedin_2014_3A.A.7">#REF!</definedName>
    <definedName name="stedin_2014_3A.A.8">#REF!</definedName>
    <definedName name="stedin_2014_7A.A.21">#REF!</definedName>
    <definedName name="stedin_2014_7A.A.22">#REF!</definedName>
    <definedName name="stedin_2014_7A.A.23">#REF!</definedName>
    <definedName name="stedin_2014_7A.A.24">#REF!</definedName>
    <definedName name="stedin_2014_7A.A.25">#REF!</definedName>
    <definedName name="stedin_2014_7A.A.26">#REF!</definedName>
    <definedName name="stedin_2014_7A.A.27">#REF!</definedName>
    <definedName name="stedin_2014_7A.A.28">#REF!</definedName>
    <definedName name="stedin_2014_7A.A.29">#REF!</definedName>
    <definedName name="stedin_2014_7A.A.30">#REF!</definedName>
    <definedName name="stedin_2014_7A.A.31">#REF!</definedName>
    <definedName name="stedin_2014_7A.A.41">#REF!</definedName>
    <definedName name="stedin_2014_7A.A.42">#REF!</definedName>
    <definedName name="stedin_2014_7A.A.43">#REF!</definedName>
    <definedName name="stedin_2014_7A.A.44">#REF!</definedName>
    <definedName name="stedin_2014_7A.A.45">#REF!</definedName>
    <definedName name="stedin_2014_7A.A.46">#REF!</definedName>
    <definedName name="stedin_2014_7A.A.47">#REF!</definedName>
    <definedName name="stedin_2014_7A.A.48">#REF!</definedName>
    <definedName name="stedin_2014_7A.A.49">#REF!</definedName>
    <definedName name="stedin_2014_7A.A.50">#REF!</definedName>
    <definedName name="stedin_2014_7A.A.51">#REF!</definedName>
    <definedName name="stedin_2014_7B.A.21">#REF!</definedName>
    <definedName name="stedin_2014_7B.A.22">#REF!</definedName>
    <definedName name="stedin_2014_7B.A.23">#REF!</definedName>
    <definedName name="stedin_2014_7B.A.24">#REF!</definedName>
    <definedName name="stedin_2014_7B.A.25">#REF!</definedName>
    <definedName name="stedin_2014_7B.A.26">#REF!</definedName>
    <definedName name="stedin_2014_7B.A.27">#REF!</definedName>
    <definedName name="stedin_2014_7B.A.28">#REF!</definedName>
    <definedName name="stedin_2014_7B.A.29">#REF!</definedName>
    <definedName name="stedin_2014_7B.A.30">#REF!</definedName>
    <definedName name="STEDIN_2014_INV_LOG">#REF!</definedName>
    <definedName name="STEDIN_2014_OO_LOG">#REF!</definedName>
    <definedName name="STEDIN_2014_OPEX_LOG">#REF!</definedName>
    <definedName name="stedin_2015_2B.E.tot">#REF!</definedName>
    <definedName name="stedin_2015_3A.A.1">#REF!</definedName>
    <definedName name="stedin_2015_3A.A.10">#REF!</definedName>
    <definedName name="stedin_2015_3A.A.11">#REF!</definedName>
    <definedName name="stedin_2015_3A.A.12">#REF!</definedName>
    <definedName name="stedin_2015_3A.A.13">#REF!</definedName>
    <definedName name="stedin_2015_3A.A.15">#REF!</definedName>
    <definedName name="stedin_2015_3A.A.2">#REF!</definedName>
    <definedName name="stedin_2015_3A.A.3">#REF!</definedName>
    <definedName name="stedin_2015_3A.A.4">#REF!</definedName>
    <definedName name="stedin_2015_3A.A.5">#REF!</definedName>
    <definedName name="stedin_2015_3A.A.6">#REF!</definedName>
    <definedName name="stedin_2015_3A.A.7">#REF!</definedName>
    <definedName name="stedin_2015_3A.A.8">#REF!</definedName>
    <definedName name="stedin_2015_7A.A.21">#REF!</definedName>
    <definedName name="stedin_2015_7A.A.22">#REF!</definedName>
    <definedName name="stedin_2015_7A.A.23">#REF!</definedName>
    <definedName name="stedin_2015_7A.A.24">#REF!</definedName>
    <definedName name="stedin_2015_7A.A.25">#REF!</definedName>
    <definedName name="stedin_2015_7A.A.26">#REF!</definedName>
    <definedName name="stedin_2015_7A.A.27">#REF!</definedName>
    <definedName name="stedin_2015_7A.A.28">#REF!</definedName>
    <definedName name="stedin_2015_7A.A.29">#REF!</definedName>
    <definedName name="stedin_2015_7A.A.30">#REF!</definedName>
    <definedName name="stedin_2015_7A.A.31">#REF!</definedName>
    <definedName name="stedin_2015_7A.A.41">#REF!</definedName>
    <definedName name="stedin_2015_7A.A.42">#REF!</definedName>
    <definedName name="stedin_2015_7A.A.43">#REF!</definedName>
    <definedName name="stedin_2015_7A.A.44">#REF!</definedName>
    <definedName name="stedin_2015_7A.A.45">#REF!</definedName>
    <definedName name="stedin_2015_7A.A.46">#REF!</definedName>
    <definedName name="stedin_2015_7A.A.47">#REF!</definedName>
    <definedName name="stedin_2015_7A.A.48">#REF!</definedName>
    <definedName name="stedin_2015_7A.A.49">#REF!</definedName>
    <definedName name="stedin_2015_7A.A.50">#REF!</definedName>
    <definedName name="stedin_2015_7A.A.51">#REF!</definedName>
    <definedName name="stedin_2015_7B.A.21">#REF!</definedName>
    <definedName name="stedin_2015_7B.A.22">#REF!</definedName>
    <definedName name="stedin_2015_7B.A.23">#REF!</definedName>
    <definedName name="stedin_2015_7B.A.24">#REF!</definedName>
    <definedName name="stedin_2015_7B.A.25">#REF!</definedName>
    <definedName name="stedin_2015_7B.A.26">#REF!</definedName>
    <definedName name="stedin_2015_7B.A.27">#REF!</definedName>
    <definedName name="stedin_2015_7B.A.28">#REF!</definedName>
    <definedName name="stedin_2015_7B.A.29">#REF!</definedName>
    <definedName name="stedin_2015_7B.A.30">#REF!</definedName>
    <definedName name="STEDIN_2015_INV_LOG">#REF!</definedName>
    <definedName name="STEDIN_2015_OO_LOG">#REF!</definedName>
    <definedName name="STEDIN_2015_OPEX_LOG">#REF!</definedName>
    <definedName name="VastrechtRC">#REF!</definedName>
    <definedName name="VerbruikstarRC" localSheetId="4">[1]Tarievenvoorstel!#REF!</definedName>
    <definedName name="wacc_exc_tax" localSheetId="3">#REF!</definedName>
    <definedName name="westland_2014_2B.E.tot">#REF!</definedName>
    <definedName name="westland_2014_3A.A.1">#REF!</definedName>
    <definedName name="westland_2014_3A.A.10">#REF!</definedName>
    <definedName name="westland_2014_3A.A.11">#REF!</definedName>
    <definedName name="westland_2014_3A.A.12">#REF!</definedName>
    <definedName name="westland_2014_3A.A.13">#REF!</definedName>
    <definedName name="westland_2014_3A.A.15">#REF!</definedName>
    <definedName name="westland_2014_3A.A.2">#REF!</definedName>
    <definedName name="westland_2014_3A.A.3">#REF!</definedName>
    <definedName name="westland_2014_3A.A.4">#REF!</definedName>
    <definedName name="westland_2014_3A.A.5">#REF!</definedName>
    <definedName name="westland_2014_3A.A.6">#REF!</definedName>
    <definedName name="westland_2014_3A.A.7">#REF!</definedName>
    <definedName name="westland_2014_3A.A.8">#REF!</definedName>
    <definedName name="westland_2014_7A.A.21">#REF!</definedName>
    <definedName name="westland_2014_7A.A.22">#REF!</definedName>
    <definedName name="westland_2014_7A.A.23">#REF!</definedName>
    <definedName name="westland_2014_7A.A.24">#REF!</definedName>
    <definedName name="westland_2014_7A.A.25">#REF!</definedName>
    <definedName name="westland_2014_7A.A.26">#REF!</definedName>
    <definedName name="westland_2014_7A.A.27">#REF!</definedName>
    <definedName name="westland_2014_7A.A.28">#REF!</definedName>
    <definedName name="westland_2014_7A.A.29">#REF!</definedName>
    <definedName name="westland_2014_7A.A.30">#REF!</definedName>
    <definedName name="westland_2014_7A.A.31">#REF!</definedName>
    <definedName name="westland_2014_7A.A.41">#REF!</definedName>
    <definedName name="westland_2014_7A.A.42">#REF!</definedName>
    <definedName name="westland_2014_7A.A.43">#REF!</definedName>
    <definedName name="westland_2014_7A.A.44">#REF!</definedName>
    <definedName name="westland_2014_7A.A.45">#REF!</definedName>
    <definedName name="westland_2014_7A.A.46">#REF!</definedName>
    <definedName name="westland_2014_7A.A.47">#REF!</definedName>
    <definedName name="westland_2014_7A.A.48">#REF!</definedName>
    <definedName name="westland_2014_7A.A.49">#REF!</definedName>
    <definedName name="westland_2014_7A.A.50">#REF!</definedName>
    <definedName name="westland_2014_7A.A.51">#REF!</definedName>
    <definedName name="westland_2014_7B.A.21">#REF!</definedName>
    <definedName name="westland_2014_7B.A.22">#REF!</definedName>
    <definedName name="westland_2014_7B.A.23">#REF!</definedName>
    <definedName name="westland_2014_7B.A.24">#REF!</definedName>
    <definedName name="westland_2014_7B.A.25">#REF!</definedName>
    <definedName name="westland_2014_7B.A.26">#REF!</definedName>
    <definedName name="westland_2014_7B.A.27">#REF!</definedName>
    <definedName name="westland_2014_7B.A.28">#REF!</definedName>
    <definedName name="westland_2014_7B.A.29">#REF!</definedName>
    <definedName name="westland_2014_7B.A.30">#REF!</definedName>
    <definedName name="WESTLAND_2014_INV_LOG">#REF!</definedName>
    <definedName name="WESTLAND_2014_OO_LOG">#REF!</definedName>
    <definedName name="WESTLAND_2014_OPEX_LOG">#REF!</definedName>
    <definedName name="westland_2015_2B.E.tot">#REF!</definedName>
    <definedName name="westland_2015_3A.A.1">#REF!</definedName>
    <definedName name="westland_2015_3A.A.10">#REF!</definedName>
    <definedName name="westland_2015_3A.A.11">#REF!</definedName>
    <definedName name="westland_2015_3A.A.12">#REF!</definedName>
    <definedName name="westland_2015_3A.A.13">#REF!</definedName>
    <definedName name="westland_2015_3A.A.15">#REF!</definedName>
    <definedName name="westland_2015_3A.A.2">#REF!</definedName>
    <definedName name="westland_2015_3A.A.3">#REF!</definedName>
    <definedName name="westland_2015_3A.A.4">#REF!</definedName>
    <definedName name="westland_2015_3A.A.5">#REF!</definedName>
    <definedName name="westland_2015_3A.A.6">#REF!</definedName>
    <definedName name="westland_2015_3A.A.7">#REF!</definedName>
    <definedName name="westland_2015_3A.A.8">#REF!</definedName>
    <definedName name="westland_2015_7A.A.21">#REF!</definedName>
    <definedName name="westland_2015_7A.A.22">#REF!</definedName>
    <definedName name="westland_2015_7A.A.23">#REF!</definedName>
    <definedName name="westland_2015_7A.A.24">#REF!</definedName>
    <definedName name="westland_2015_7A.A.25">#REF!</definedName>
    <definedName name="westland_2015_7A.A.26">#REF!</definedName>
    <definedName name="westland_2015_7A.A.27">#REF!</definedName>
    <definedName name="westland_2015_7A.A.28">#REF!</definedName>
    <definedName name="westland_2015_7A.A.29">#REF!</definedName>
    <definedName name="westland_2015_7A.A.30">#REF!</definedName>
    <definedName name="westland_2015_7A.A.31">#REF!</definedName>
    <definedName name="westland_2015_7A.A.41">#REF!</definedName>
    <definedName name="westland_2015_7A.A.42">#REF!</definedName>
    <definedName name="westland_2015_7A.A.43">#REF!</definedName>
    <definedName name="westland_2015_7A.A.44">#REF!</definedName>
    <definedName name="westland_2015_7A.A.45">#REF!</definedName>
    <definedName name="westland_2015_7A.A.46">#REF!</definedName>
    <definedName name="westland_2015_7A.A.47">#REF!</definedName>
    <definedName name="westland_2015_7A.A.48">#REF!</definedName>
    <definedName name="westland_2015_7A.A.49">#REF!</definedName>
    <definedName name="westland_2015_7A.A.50">#REF!</definedName>
    <definedName name="westland_2015_7A.A.51">#REF!</definedName>
    <definedName name="westland_2015_7B.A.21">#REF!</definedName>
    <definedName name="westland_2015_7B.A.22">#REF!</definedName>
    <definedName name="westland_2015_7B.A.23">#REF!</definedName>
    <definedName name="westland_2015_7B.A.24">#REF!</definedName>
    <definedName name="westland_2015_7B.A.25">#REF!</definedName>
    <definedName name="westland_2015_7B.A.26">#REF!</definedName>
    <definedName name="westland_2015_7B.A.27">#REF!</definedName>
    <definedName name="westland_2015_7B.A.28">#REF!</definedName>
    <definedName name="westland_2015_7B.A.29">#REF!</definedName>
    <definedName name="westland_2015_7B.A.30">#REF!</definedName>
    <definedName name="WESTLAND_2015_INV_LOG">#REF!</definedName>
    <definedName name="WESTLAND_2015_OO_LOG">#REF!</definedName>
    <definedName name="WESTLAND_2015_OPEX_LOG">#REF!</definedName>
  </definedNames>
  <calcPr calcId="162913"/>
</workbook>
</file>

<file path=xl/calcChain.xml><?xml version="1.0" encoding="utf-8"?>
<calcChain xmlns="http://schemas.openxmlformats.org/spreadsheetml/2006/main">
  <c r="E176" i="4" l="1"/>
  <c r="E192" i="4" l="1"/>
  <c r="B2" i="4" l="1"/>
  <c r="E215" i="4" l="1"/>
  <c r="E208" i="4" l="1"/>
  <c r="E207" i="4"/>
  <c r="E189" i="4" l="1"/>
  <c r="E193" i="4"/>
  <c r="E197" i="4" l="1"/>
  <c r="E164" i="4" l="1"/>
  <c r="E163" i="4"/>
  <c r="E178" i="4"/>
  <c r="E165" i="4" l="1"/>
  <c r="C2" i="9" l="1"/>
  <c r="C2" i="8"/>
  <c r="E160" i="4"/>
  <c r="E159" i="4"/>
  <c r="E156" i="4"/>
  <c r="E155" i="4"/>
  <c r="E154" i="4"/>
  <c r="E196" i="4"/>
  <c r="E167" i="4" l="1"/>
  <c r="E169" i="4" s="1"/>
  <c r="E157" i="4"/>
  <c r="E161" i="4"/>
</calcChain>
</file>

<file path=xl/sharedStrings.xml><?xml version="1.0" encoding="utf-8"?>
<sst xmlns="http://schemas.openxmlformats.org/spreadsheetml/2006/main" count="446" uniqueCount="183">
  <si>
    <t>Eenheid</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</si>
  <si>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</si>
  <si>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</si>
  <si>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</si>
  <si>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</si>
  <si>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</si>
  <si>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</si>
  <si>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</si>
  <si>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</si>
  <si>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</si>
  <si>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</si>
  <si>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</si>
  <si>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</si>
  <si>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</si>
  <si>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</si>
  <si>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</si>
  <si>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</si>
  <si>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</si>
  <si>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</si>
  <si>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</si>
  <si>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</si>
  <si>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</si>
  <si>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</si>
  <si>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</si>
  <si>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</si>
  <si>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</si>
  <si>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</si>
  <si>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</si>
  <si>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</si>
  <si>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</si>
  <si>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TARIEVENMANDJE</t>
  </si>
  <si>
    <t>TRANSPORTTARIEVEN GAS</t>
  </si>
  <si>
    <t>Legenda celkleuren</t>
  </si>
  <si>
    <t>Berekende waarde</t>
  </si>
  <si>
    <t>Informatie die is ingevuld door ACM</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</si>
  <si>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</si>
  <si>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</si>
  <si>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</si>
  <si>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</si>
  <si>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</si>
  <si>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</si>
  <si>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</si>
  <si>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</si>
  <si>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</si>
  <si>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</si>
  <si>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</si>
  <si>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</si>
  <si>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</si>
  <si>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</si>
  <si>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</si>
  <si>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Transportdienst</t>
  </si>
  <si>
    <t>EUR/jaar</t>
  </si>
  <si>
    <t>Aansluitdienst</t>
  </si>
  <si>
    <t>EUR</t>
  </si>
  <si>
    <t>EUR/m</t>
  </si>
  <si>
    <t>Tariefmutaties</t>
  </si>
  <si>
    <t>Verwachte tariefmutatie Transportdienst</t>
  </si>
  <si>
    <t>Verwachte mutatie niet-vastrecht KV en PGV tarieven</t>
  </si>
  <si>
    <t>Verwachte tariefmutatie Aansluitdienst</t>
  </si>
  <si>
    <t>Omzet transportdienst</t>
  </si>
  <si>
    <t>Omzet aansluitdienst</t>
  </si>
  <si>
    <t>BEOORDELING OMZET</t>
  </si>
  <si>
    <t>TRANSPORTDIENST</t>
  </si>
  <si>
    <t>KLEINVERBRUIK</t>
  </si>
  <si>
    <t>Vastrecht</t>
  </si>
  <si>
    <t>Capaciteits-afhankelijk tarief</t>
  </si>
  <si>
    <t>PROFIELGROOTVERBRUIK</t>
  </si>
  <si>
    <t>TELEMETRIEGROOTVERBRUIK</t>
  </si>
  <si>
    <t>EXTRA HOGE DRUK (≥ 16 bar)</t>
  </si>
  <si>
    <t>AANSLUITDIENST</t>
  </si>
  <si>
    <t>Eénmalige aansluitvergoeding</t>
  </si>
  <si>
    <t>Periodieke aansluitvergoeding</t>
  </si>
  <si>
    <t>Meerlengtevergoeding</t>
  </si>
  <si>
    <t>CONTROLE</t>
  </si>
  <si>
    <t>OVERIGE OPMERKINGEN</t>
  </si>
  <si>
    <t/>
  </si>
  <si>
    <t>Nr.</t>
  </si>
  <si>
    <t>Onderwerp</t>
  </si>
  <si>
    <t>Ja / Nee</t>
  </si>
  <si>
    <t>Toelichting</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</si>
  <si>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</si>
  <si>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</si>
  <si>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</si>
  <si>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</si>
  <si>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</si>
  <si>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</si>
  <si>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</si>
  <si>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</si>
  <si>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</si>
  <si>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Deze kostenonderbouwing dient gelijktijdig met de eerste versie van dit tariefvoorstel te worden aangeleverd bij de ACM.</t>
  </si>
  <si>
    <t>NB2</t>
  </si>
  <si>
    <t>ACM houdt zich het recht voor om de tarieven ook op andere punten te toetsen dan de punten die op dit werkblad zijn opgenoemd.</t>
  </si>
  <si>
    <t>Contactgegevens</t>
  </si>
  <si>
    <t>Autoriteit Consument en Markt - Directie Energie</t>
  </si>
  <si>
    <t>Datawaarde / parameter</t>
  </si>
  <si>
    <t>Waarde die wordt opgehaald van een andere locatie (zonder berekening)</t>
  </si>
  <si>
    <t>Celwaarde (uitkomst van een berekening) die een eindresultaat vormt</t>
  </si>
  <si>
    <t>Cel(waarde) niet van toepassing</t>
  </si>
  <si>
    <t>Rekenvolume</t>
  </si>
  <si>
    <t>Tarief</t>
  </si>
  <si>
    <t>EUR/jaar/m3/h</t>
  </si>
  <si>
    <t>EUR, pp 2017</t>
  </si>
  <si>
    <t xml:space="preserve">Vastrecht Kleinverbruik (KV) en Profielgrootverbruik (PGV) </t>
  </si>
  <si>
    <t>Rekenvolumes Transportdienst 2017-2021</t>
  </si>
  <si>
    <t>Rekenvolumes Aansluitdienst 2017-2021</t>
  </si>
  <si>
    <t>Rekenvolumes Transport- en Aansluitdienst Extra Hoge Druk 2017-2021</t>
  </si>
  <si>
    <t>Legenda</t>
  </si>
  <si>
    <t>&lt; 200mbar</t>
  </si>
  <si>
    <t xml:space="preserve">LD:     </t>
  </si>
  <si>
    <r>
      <t xml:space="preserve">HD:    </t>
    </r>
    <r>
      <rPr>
        <sz val="10"/>
        <color theme="1"/>
        <rFont val="Calibri"/>
        <family val="2"/>
      </rPr>
      <t/>
    </r>
  </si>
  <si>
    <t>≥ 200 mbar en &lt; 16 bar</t>
  </si>
  <si>
    <t>EHD:</t>
  </si>
  <si>
    <t>≥ 16 bar</t>
  </si>
  <si>
    <t>Tarieven zijn excl. BTW</t>
  </si>
  <si>
    <t>Eenmalige Aansluitvergoeding &gt; 40 m3(n)/h (alleen aansluitpunt) EHD</t>
  </si>
  <si>
    <t>Transportdienst EHD (&gt;= 16 bar)</t>
  </si>
  <si>
    <t>vanaf 40 m3(n)/h</t>
  </si>
  <si>
    <t>Periodieke Aansluitvergoeding &gt; 40 m3(n)/h (alleen aansluitpunt) EHD</t>
  </si>
  <si>
    <t>Controle Totale Inkomsten en rekenvolume in Tarievenvoorstel</t>
  </si>
  <si>
    <t>Controle Toegestane Totale Inkomsten</t>
  </si>
  <si>
    <t>Controle Rekenvolume</t>
  </si>
  <si>
    <t>Totaal Rekenvolume</t>
  </si>
  <si>
    <t>Totaal Rekenvolume aangepast</t>
  </si>
  <si>
    <t>BEOORDELING</t>
  </si>
  <si>
    <t>Omzet EHD</t>
  </si>
  <si>
    <t>Categorie verwachte mutatie</t>
  </si>
  <si>
    <t>Categorie A</t>
  </si>
  <si>
    <t>Categorie B</t>
  </si>
  <si>
    <t>Categorie C</t>
  </si>
  <si>
    <t xml:space="preserve">Verwachte mutatie vastrecht KV en PGV </t>
  </si>
  <si>
    <t>Categorie D</t>
  </si>
  <si>
    <t>Categorie E</t>
  </si>
  <si>
    <t>A</t>
  </si>
  <si>
    <t xml:space="preserve">Verwachte mutatie tarieven Telemetrie </t>
  </si>
  <si>
    <t>B</t>
  </si>
  <si>
    <t>C</t>
  </si>
  <si>
    <t>D</t>
  </si>
  <si>
    <t>E</t>
  </si>
  <si>
    <t>%</t>
  </si>
  <si>
    <t>Verwachte tariefmutatie EHD</t>
  </si>
  <si>
    <t>Verwachte mutatie EHD totaal</t>
  </si>
  <si>
    <t>#</t>
  </si>
  <si>
    <t>Verwachte mutatie AD PAV</t>
  </si>
  <si>
    <t>Verwachte mutatie AD EAV</t>
  </si>
  <si>
    <t>Categorie F</t>
  </si>
  <si>
    <t>F</t>
  </si>
  <si>
    <t>Totale Inkomsten 2018 inclusief correcties</t>
  </si>
  <si>
    <t>EUR, pp 2018</t>
  </si>
  <si>
    <t>bron: TI berekening 2018 Gas</t>
  </si>
  <si>
    <t>Omzet 2018 voor de transportdienst: kleinverbruikers</t>
  </si>
  <si>
    <t>Omzet 2018 voor de transportdienst: profielgrootverbruikers</t>
  </si>
  <si>
    <t xml:space="preserve">Omzet 2018 voor de transportdienst: telemetriegrootverbruikers </t>
  </si>
  <si>
    <t xml:space="preserve">Omzet 2018 voor de aansluitdienst t/m 40m3/h </t>
  </si>
  <si>
    <t>Omzet 2018 voor de aansluitdienst vanaf 40m3/h</t>
  </si>
  <si>
    <t>Omzet 2018 voor de transportdienst: EHD</t>
  </si>
  <si>
    <t xml:space="preserve">Omzet 2018 voor de aansluitdienst vanaf 40m3/h: EHD </t>
  </si>
  <si>
    <t>Omzet tarievenvoorstel 2018</t>
  </si>
  <si>
    <t>Richtbedrag TI Transport 2018, inclusief correcties</t>
  </si>
  <si>
    <t>Vastrecht Kleinverbruik (KV) en Profielgrootverbruik (PGV) 2018</t>
  </si>
  <si>
    <t xml:space="preserve">Richtbedrag TI Transport 2018 zonder vastrecht KV en PGV </t>
  </si>
  <si>
    <t>Richtbedrag TI AD PAV 2018 (incl. correcties)</t>
  </si>
  <si>
    <t>Richtbedrag TI AD EAV 2018 (incl. correcties)</t>
  </si>
  <si>
    <t>Richtbedrag TI EHD 2018 (incl. correcties)</t>
  </si>
  <si>
    <t>TI Transportdienst 2017 zonder vastrecht KV en PGV</t>
  </si>
  <si>
    <t>Informatieverzoek tarievenmandje transporttarieven gas 2018</t>
  </si>
  <si>
    <t>Tarievenmandje transporttarieven gas 2018</t>
  </si>
  <si>
    <t>Is het bedrag "Totale Inkomsten 2018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</si>
  <si>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2018? Zo ja, waarom?</t>
  </si>
  <si>
    <t>TI EHD 2017</t>
  </si>
  <si>
    <t>TI AD EAV 2017</t>
  </si>
  <si>
    <t>TI AD PAV 2017</t>
  </si>
  <si>
    <t>TI Transport 2017</t>
  </si>
  <si>
    <t>bron: Somproduct tarieven 2017 * RV 2018</t>
  </si>
  <si>
    <t>bron: RV 2018</t>
  </si>
  <si>
    <t>Stedin Netbeheer B.V.</t>
  </si>
  <si>
    <t>Postbus 1598</t>
  </si>
  <si>
    <t xml:space="preserve">3000 BN </t>
  </si>
  <si>
    <t>ROTTERDAM</t>
  </si>
  <si>
    <t>fm.regulering@stedin.net;</t>
  </si>
  <si>
    <t>ja</t>
  </si>
  <si>
    <t>nee</t>
  </si>
  <si>
    <t>26 9 2017</t>
  </si>
  <si>
    <r>
      <t>Voor de EAV's kleinverbruik heeft Stedin vorig jaar kostenonderbouwingen aangeleverd en daar de EAV's  op aangepast. Deze EAV's voor 2018 zijn met CPI (1,4%) verhoogd. Ook zijn deze EAV tarieven verhoogd met een dekking van kapitaalkosten zoals vereist door het CBb, zoals ook vorig jaar aangegeven. Hierdoor een stijging van ongeveer 3%. 
Zie voor de berekening van de te verschuiven kapitaalkosten van PAV naar EAV bijgevoegd bestand "</t>
    </r>
    <r>
      <rPr>
        <b/>
        <sz val="10"/>
        <rFont val="Arial"/>
        <family val="2"/>
      </rPr>
      <t>Verschuiving KK Gas  van PAV naar EAV 2018</t>
    </r>
    <r>
      <rPr>
        <sz val="10"/>
        <rFont val="Arial"/>
        <family val="2"/>
      </rPr>
      <t xml:space="preserve">". Voor de kostenonderbouwing van de EAV's verwijst Stedin naar de vorig jaar aangeleverde kostenonderbouwingen, waarbij deze kosten alle met 1,4% verhoogd zijn voor 2018.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</si>
</sst>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0.00_);_(* \(#,##0.00\);_(* &quot;-&quot;??_);_(@_)"/>
    <numFmt numFmtId="167" formatCode="_-* #,##0.00_-;_-* #,##0.00\-;_-* &quot;-&quot;??_-;_-@_-"/>
    <numFmt numFmtId="168" formatCode="_-[$€]\ * #,##0.00_-;_-[$€]\ * #,##0.00\-;_-[$€]\ * &quot;-&quot;??_-;_-@_-"/>
    <numFmt numFmtId="169" formatCode="0.0%"/>
    <numFmt numFmtId="170" formatCode="_ * #,##0.0000_ ;_ * \-#,##0.0000_ ;_ * &quot;-&quot;??_ ;_ @_ "/>
  </numFmts>
  <fonts count="67">
    <font>
      <sz val="11"/>
      <color theme="1"/>
      <name val="Calibri"/>
      <family val="2"/>
      <scheme val="minor"/>
    </font>
    <font>
      <sz val="11"/>
      <color theme="1"/>
      <name val="Calibri"/>
      <family val="2"/>
      <scheme val="minor"/>
    </font>
    <font>
      <sz val="10"/>
      <color theme="1"/>
      <name val="Arial"/>
      <family val="2"/>
    </font>
    <font>
      <b/>
      <sz val="12"/>
      <color theme="0"/>
      <name val="Arial"/>
      <family val="2"/>
    </font>
    <font>
      <b/>
      <sz val="10"/>
      <color theme="1"/>
      <name val="Arial"/>
      <family val="2"/>
    </font>
    <font>
      <sz val="10"/>
      <name val="Arial"/>
      <family val="2"/>
    </font>
    <font>
      <sz val="10"/>
      <name val="DTLArgoT"/>
    </font>
    <font>
      <sz val="10"/>
      <color indexed="8"/>
      <name val="MS Sans Serif"/>
      <family val="2"/>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sz val="8"/>
      <name val="Arial"/>
      <family val="2"/>
    </font>
    <font>
      <b/>
      <sz val="10"/>
      <name val="Arial"/>
      <family val="2"/>
    </font>
    <font>
      <sz val="10"/>
      <color indexed="8"/>
      <name val="Arial"/>
      <family val="2"/>
    </font>
    <font>
      <sz val="10"/>
      <color indexed="10"/>
      <name val="Arial"/>
      <family val="2"/>
    </font>
    <font>
      <b/>
      <sz val="10"/>
      <color indexed="9"/>
      <name val="Arial"/>
      <family val="2"/>
    </font>
    <font>
      <b/>
      <sz val="24"/>
      <color indexed="9"/>
      <name val="Arial"/>
      <family val="2"/>
    </font>
    <font>
      <b/>
      <sz val="14"/>
      <color indexed="9"/>
      <name val="Arial"/>
      <family val="2"/>
    </font>
    <font>
      <b/>
      <sz val="12"/>
      <name val="Arial"/>
      <family val="2"/>
    </font>
    <font>
      <sz val="10"/>
      <name val="ScalaSans"/>
      <family val="2"/>
    </font>
    <font>
      <sz val="10"/>
      <color theme="0"/>
      <name val="Arial"/>
      <family val="2"/>
    </font>
    <font>
      <b/>
      <sz val="18"/>
      <name val="Arial"/>
      <family val="2"/>
    </font>
    <font>
      <sz val="18"/>
      <name val="Arial"/>
      <family val="2"/>
    </font>
    <font>
      <b/>
      <sz val="11"/>
      <color indexed="8"/>
      <name val="Calibri"/>
      <family val="2"/>
      <scheme val="minor"/>
    </font>
    <font>
      <b/>
      <sz val="10"/>
      <color rgb="FFFF0000"/>
      <name val="Arial"/>
      <family val="2"/>
    </font>
    <font>
      <sz val="10"/>
      <color rgb="FFFF0000"/>
      <name val="Arial"/>
      <family val="2"/>
    </font>
    <font>
      <sz val="10"/>
      <color theme="1"/>
      <name val="Calibri"/>
      <family val="2"/>
    </font>
    <font>
      <sz val="11"/>
      <color theme="1"/>
      <name val="Arial"/>
      <family val="2"/>
    </font>
    <font>
      <b/>
      <sz val="10"/>
      <color theme="0"/>
      <name val="Arial"/>
      <family val="2"/>
    </font>
    <font>
      <u/>
      <sz val="10"/>
      <color theme="10"/>
      <name val="Arial"/>
      <family val="2"/>
    </font>
  </fonts>
  <fills count="4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7030A0"/>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theme="0" tint="-0.499984740745262"/>
        <bgColor indexed="64"/>
      </patternFill>
    </fill>
    <fill>
      <patternFill patternType="solid">
        <fgColor theme="1"/>
        <bgColor indexed="64"/>
      </patternFill>
    </fill>
  </fills>
  <borders count="51">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31">
    <xf numFmtId="0" fontId="0" fillId="0" borderId="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5" fillId="0" borderId="0"/>
    <xf numFmtId="0" fontId="8"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3" borderId="0" applyNumberFormat="0" applyBorder="0" applyAlignment="0" applyProtection="0"/>
    <xf numFmtId="0" fontId="8"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5"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 fillId="7"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9"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11"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13"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4" borderId="0" applyNumberFormat="0" applyBorder="0" applyAlignment="0" applyProtection="0"/>
    <xf numFmtId="0" fontId="8"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 fillId="6"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8"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10"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12"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14" borderId="0" applyNumberFormat="0" applyBorder="0" applyAlignment="0" applyProtection="0"/>
    <xf numFmtId="0" fontId="10"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0"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4" fillId="37" borderId="3" applyNumberFormat="0" applyAlignment="0" applyProtection="0"/>
    <xf numFmtId="0" fontId="14" fillId="37" borderId="3" applyNumberFormat="0" applyAlignment="0" applyProtection="0"/>
    <xf numFmtId="0" fontId="14" fillId="37" borderId="3" applyNumberFormat="0" applyAlignment="0" applyProtection="0"/>
    <xf numFmtId="0" fontId="15" fillId="37" borderId="3" applyNumberFormat="0" applyAlignment="0" applyProtection="0"/>
    <xf numFmtId="0" fontId="16" fillId="38" borderId="4" applyNumberFormat="0" applyAlignment="0" applyProtection="0"/>
    <xf numFmtId="0" fontId="17" fillId="38" borderId="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16" fillId="38" borderId="4"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2" fillId="21" borderId="0" applyNumberFormat="0" applyBorder="0" applyAlignment="0" applyProtection="0"/>
    <xf numFmtId="0" fontId="22" fillId="21" borderId="0" applyNumberFormat="0" applyBorder="0" applyAlignment="0" applyProtection="0"/>
    <xf numFmtId="0" fontId="23" fillId="21" borderId="0" applyNumberFormat="0" applyBorder="0" applyAlignment="0" applyProtection="0"/>
    <xf numFmtId="0" fontId="24" fillId="0" borderId="0"/>
    <xf numFmtId="0" fontId="25" fillId="0" borderId="6"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30"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4" borderId="3" applyNumberFormat="0" applyAlignment="0" applyProtection="0"/>
    <xf numFmtId="0" fontId="32" fillId="24" borderId="3" applyNumberFormat="0" applyAlignment="0" applyProtection="0"/>
    <xf numFmtId="0" fontId="31" fillId="24" borderId="3" applyNumberFormat="0" applyAlignment="0" applyProtection="0"/>
    <xf numFmtId="0" fontId="31" fillId="24" borderId="3" applyNumberFormat="0" applyAlignment="0" applyProtection="0"/>
    <xf numFmtId="166"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0" fontId="25" fillId="0" borderId="6" applyNumberFormat="0" applyFill="0" applyAlignment="0" applyProtection="0"/>
    <xf numFmtId="0" fontId="27"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1" fillId="0" borderId="5" applyNumberFormat="0" applyFill="0" applyAlignment="0" applyProtection="0"/>
    <xf numFmtId="0" fontId="34" fillId="0" borderId="5" applyNumberFormat="0" applyFill="0" applyAlignment="0" applyProtection="0"/>
    <xf numFmtId="0" fontId="35" fillId="39" borderId="0" applyNumberFormat="0" applyBorder="0" applyAlignment="0" applyProtection="0"/>
    <xf numFmtId="0" fontId="35" fillId="39" borderId="0" applyNumberFormat="0" applyBorder="0" applyAlignment="0" applyProtection="0"/>
    <xf numFmtId="0" fontId="36" fillId="39" borderId="0" applyNumberFormat="0" applyBorder="0" applyAlignment="0" applyProtection="0"/>
    <xf numFmtId="0" fontId="37" fillId="0" borderId="0"/>
    <xf numFmtId="0" fontId="18" fillId="0" borderId="0"/>
    <xf numFmtId="0" fontId="38" fillId="0" borderId="0"/>
    <xf numFmtId="0" fontId="5" fillId="40" borderId="9" applyNumberFormat="0" applyFont="0" applyAlignment="0" applyProtection="0"/>
    <xf numFmtId="0" fontId="18" fillId="40" borderId="9" applyNumberFormat="0" applyFont="0" applyAlignment="0" applyProtection="0"/>
    <xf numFmtId="0" fontId="5"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2" fillId="20" borderId="0" applyNumberFormat="0" applyBorder="0" applyAlignment="0" applyProtection="0"/>
    <xf numFmtId="0" fontId="39" fillId="37" borderId="10" applyNumberFormat="0" applyAlignment="0" applyProtection="0"/>
    <xf numFmtId="0" fontId="40" fillId="37" borderId="1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41" fillId="0" borderId="0"/>
    <xf numFmtId="0" fontId="42" fillId="0" borderId="0"/>
    <xf numFmtId="0" fontId="1" fillId="0" borderId="0"/>
    <xf numFmtId="0" fontId="5" fillId="0" borderId="0" applyFill="0"/>
    <xf numFmtId="0" fontId="5" fillId="0" borderId="0"/>
    <xf numFmtId="0" fontId="5" fillId="0" borderId="0"/>
    <xf numFmtId="0" fontId="1" fillId="0" borderId="0"/>
    <xf numFmtId="0" fontId="33" fillId="0" borderId="0"/>
    <xf numFmtId="0" fontId="5" fillId="0" borderId="0"/>
    <xf numFmtId="0" fontId="5" fillId="0" borderId="0"/>
    <xf numFmtId="0" fontId="1" fillId="0" borderId="0"/>
    <xf numFmtId="0" fontId="1" fillId="0" borderId="0"/>
    <xf numFmtId="0" fontId="1"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5" fillId="0" borderId="11" applyNumberFormat="0" applyFill="0" applyAlignment="0" applyProtection="0"/>
    <xf numFmtId="0" fontId="39" fillId="37" borderId="10" applyNumberFormat="0" applyAlignment="0" applyProtection="0"/>
    <xf numFmtId="0" fontId="39" fillId="37" borderId="10" applyNumberFormat="0" applyAlignment="0" applyProtection="0"/>
    <xf numFmtId="0" fontId="39" fillId="37" borderId="10" applyNumberFormat="0" applyAlignment="0" applyProtection="0"/>
    <xf numFmtId="44" fontId="5" fillId="0" borderId="0" applyFont="0" applyFill="0" applyBorder="0" applyAlignment="0" applyProtection="0"/>
    <xf numFmtId="0" fontId="19"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ont="0" applyBorder="0" applyAlignment="0" applyProtection="0"/>
    <xf numFmtId="0" fontId="18" fillId="0" borderId="0"/>
    <xf numFmtId="0" fontId="7" fillId="0" borderId="0"/>
    <xf numFmtId="167" fontId="5" fillId="0" borderId="0" applyFont="0" applyFill="0" applyBorder="0" applyAlignment="0" applyProtection="0"/>
    <xf numFmtId="37" fontId="5" fillId="0" borderId="0" applyFill="0" applyBorder="0" applyProtection="0">
      <protection locked="0"/>
    </xf>
    <xf numFmtId="0" fontId="18" fillId="0" borderId="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166" fontId="18"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0" fontId="1" fillId="0" borderId="0"/>
    <xf numFmtId="167" fontId="5" fillId="0" borderId="0" applyFont="0" applyFill="0" applyBorder="0" applyAlignment="0" applyProtection="0"/>
    <xf numFmtId="0" fontId="5" fillId="0" borderId="0"/>
    <xf numFmtId="0" fontId="66" fillId="0" borderId="0" applyNumberFormat="0" applyFill="0" applyBorder="0" applyAlignment="0" applyProtection="0"/>
  </cellStyleXfs>
  <cellXfs count="221">
    <xf numFmtId="0" fontId="0" fillId="0" borderId="0" xfId="0"/>
    <xf numFmtId="0" fontId="2" fillId="0" borderId="0" xfId="0" applyFont="1"/>
    <xf numFmtId="164" fontId="2" fillId="0" borderId="0" xfId="1" applyNumberFormat="1" applyFont="1"/>
    <xf numFmtId="0" fontId="3" fillId="15" borderId="2" xfId="0" applyFont="1" applyFill="1" applyBorder="1"/>
    <xf numFmtId="0" fontId="4" fillId="16" borderId="2" xfId="0" applyFont="1" applyFill="1" applyBorder="1"/>
    <xf numFmtId="0" fontId="4" fillId="0" borderId="0" xfId="0" applyFont="1"/>
    <xf numFmtId="0" fontId="4" fillId="0" borderId="0" xfId="0" applyFont="1" applyFill="1" applyBorder="1"/>
    <xf numFmtId="0" fontId="5" fillId="0" borderId="0" xfId="173" applyFont="1" applyFill="1"/>
    <xf numFmtId="0" fontId="5" fillId="0" borderId="0" xfId="173" applyFont="1"/>
    <xf numFmtId="0" fontId="5" fillId="0" borderId="12" xfId="212" applyFont="1" applyFill="1" applyBorder="1"/>
    <xf numFmtId="39" fontId="5" fillId="0" borderId="0" xfId="173" applyNumberFormat="1" applyFont="1" applyFill="1" applyBorder="1" applyAlignment="1"/>
    <xf numFmtId="0" fontId="49" fillId="0" borderId="0" xfId="211" applyFont="1" applyFill="1" applyBorder="1" applyProtection="1"/>
    <xf numFmtId="0" fontId="49" fillId="0" borderId="0" xfId="211" applyFont="1" applyFill="1" applyProtection="1"/>
    <xf numFmtId="0" fontId="5" fillId="0" borderId="0" xfId="173" applyFont="1" applyFill="1" applyBorder="1"/>
    <xf numFmtId="0" fontId="49" fillId="43" borderId="0" xfId="211" applyFont="1" applyFill="1" applyProtection="1"/>
    <xf numFmtId="0" fontId="5" fillId="0" borderId="0" xfId="173" applyFont="1" applyFill="1" applyBorder="1" applyAlignment="1">
      <alignment vertical="center"/>
    </xf>
    <xf numFmtId="0" fontId="5" fillId="44" borderId="0" xfId="173" applyFont="1" applyFill="1" applyBorder="1" applyAlignment="1">
      <alignment vertical="center"/>
    </xf>
    <xf numFmtId="0" fontId="5" fillId="44" borderId="0" xfId="173" applyFont="1" applyFill="1" applyAlignment="1">
      <alignment vertical="center"/>
    </xf>
    <xf numFmtId="0" fontId="49" fillId="44" borderId="19" xfId="173" applyFont="1" applyFill="1" applyBorder="1" applyAlignment="1">
      <alignment vertical="center"/>
    </xf>
    <xf numFmtId="0" fontId="5" fillId="0" borderId="0" xfId="173" applyFont="1" applyFill="1" applyBorder="1" applyAlignment="1">
      <alignment horizontal="right" vertical="center"/>
    </xf>
    <xf numFmtId="39" fontId="52" fillId="44" borderId="0" xfId="173" applyNumberFormat="1" applyFont="1" applyFill="1" applyBorder="1" applyAlignment="1">
      <alignment horizontal="center" vertical="center"/>
    </xf>
    <xf numFmtId="39" fontId="49" fillId="44" borderId="0" xfId="173" applyNumberFormat="1" applyFont="1" applyFill="1" applyBorder="1" applyAlignment="1">
      <alignment horizontal="right" vertical="center"/>
    </xf>
    <xf numFmtId="0" fontId="5" fillId="0" borderId="0" xfId="211" applyFont="1" applyFill="1" applyProtection="1"/>
    <xf numFmtId="0" fontId="5" fillId="43" borderId="0" xfId="173" applyFont="1" applyFill="1"/>
    <xf numFmtId="0" fontId="56" fillId="43" borderId="0" xfId="173" applyFont="1" applyFill="1"/>
    <xf numFmtId="39" fontId="51" fillId="43" borderId="0" xfId="173" applyNumberFormat="1" applyFont="1" applyFill="1" applyBorder="1" applyAlignment="1"/>
    <xf numFmtId="0" fontId="5" fillId="43" borderId="0" xfId="173" applyFont="1" applyFill="1" applyBorder="1"/>
    <xf numFmtId="0" fontId="5" fillId="43" borderId="0" xfId="173" applyFont="1" applyFill="1" applyAlignment="1">
      <alignment horizontal="center" vertical="top"/>
    </xf>
    <xf numFmtId="0" fontId="5" fillId="0" borderId="0" xfId="173" applyFont="1" applyFill="1" applyAlignment="1">
      <alignment vertical="top" wrapText="1"/>
    </xf>
    <xf numFmtId="0" fontId="50" fillId="41" borderId="29" xfId="173" applyFont="1" applyFill="1" applyBorder="1"/>
    <xf numFmtId="0" fontId="5" fillId="0" borderId="29" xfId="173" applyFont="1" applyFill="1" applyBorder="1" applyAlignment="1">
      <alignment wrapText="1"/>
    </xf>
    <xf numFmtId="0" fontId="5" fillId="41" borderId="29" xfId="173" applyFont="1" applyFill="1" applyBorder="1"/>
    <xf numFmtId="0" fontId="5" fillId="43" borderId="30" xfId="173" applyFont="1" applyFill="1" applyBorder="1"/>
    <xf numFmtId="0" fontId="50" fillId="0" borderId="31" xfId="173" applyFont="1" applyFill="1" applyBorder="1"/>
    <xf numFmtId="0" fontId="5" fillId="0" borderId="0" xfId="173" applyFont="1" applyFill="1" applyBorder="1" applyAlignment="1">
      <alignment wrapText="1"/>
    </xf>
    <xf numFmtId="0" fontId="49" fillId="0" borderId="0" xfId="173" applyFont="1" applyFill="1" applyAlignment="1">
      <alignment vertical="top" wrapText="1"/>
    </xf>
    <xf numFmtId="0" fontId="50" fillId="43" borderId="32" xfId="173" applyFont="1" applyFill="1" applyBorder="1"/>
    <xf numFmtId="0" fontId="5" fillId="0" borderId="32" xfId="173" applyFont="1" applyFill="1" applyBorder="1" applyAlignment="1">
      <alignment wrapText="1"/>
    </xf>
    <xf numFmtId="0" fontId="5" fillId="41" borderId="33" xfId="173" applyFont="1" applyFill="1" applyBorder="1"/>
    <xf numFmtId="0" fontId="5" fillId="0" borderId="33" xfId="173" applyFont="1" applyFill="1" applyBorder="1" applyAlignment="1">
      <alignment wrapText="1"/>
    </xf>
    <xf numFmtId="0" fontId="5" fillId="0" borderId="0" xfId="173" applyFont="1" applyFill="1" applyAlignment="1">
      <alignment horizontal="left" vertical="top" wrapText="1"/>
    </xf>
    <xf numFmtId="0" fontId="5" fillId="43" borderId="32" xfId="173" applyFont="1" applyFill="1" applyBorder="1"/>
    <xf numFmtId="0" fontId="5" fillId="0" borderId="0" xfId="173" applyFont="1" applyFill="1" applyAlignment="1">
      <alignment wrapText="1"/>
    </xf>
    <xf numFmtId="0" fontId="5" fillId="43" borderId="34" xfId="173" applyFont="1" applyFill="1" applyBorder="1" applyAlignment="1">
      <alignment horizontal="center" vertical="top"/>
    </xf>
    <xf numFmtId="0" fontId="5" fillId="43" borderId="36" xfId="173" applyFont="1" applyFill="1" applyBorder="1" applyAlignment="1">
      <alignment horizontal="center" vertical="top"/>
    </xf>
    <xf numFmtId="0" fontId="5" fillId="0" borderId="37" xfId="173" applyNumberFormat="1" applyFont="1" applyFill="1" applyBorder="1" applyAlignment="1">
      <alignment vertical="top" wrapText="1"/>
    </xf>
    <xf numFmtId="0" fontId="5" fillId="43" borderId="38" xfId="173" applyFont="1" applyFill="1" applyBorder="1" applyAlignment="1">
      <alignment horizontal="center" vertical="top"/>
    </xf>
    <xf numFmtId="0" fontId="5" fillId="0" borderId="39" xfId="173" applyNumberFormat="1" applyFont="1" applyFill="1" applyBorder="1" applyAlignment="1">
      <alignment vertical="top" wrapText="1"/>
    </xf>
    <xf numFmtId="0" fontId="56" fillId="0" borderId="40" xfId="173" applyNumberFormat="1" applyFont="1" applyFill="1" applyBorder="1" applyAlignment="1">
      <alignment horizontal="left" vertical="top" wrapText="1"/>
    </xf>
    <xf numFmtId="0" fontId="5" fillId="43" borderId="27" xfId="173" applyFont="1" applyFill="1" applyBorder="1" applyAlignment="1">
      <alignment horizontal="center" vertical="top"/>
    </xf>
    <xf numFmtId="0" fontId="5" fillId="0" borderId="28" xfId="173" applyFont="1" applyFill="1" applyBorder="1" applyAlignment="1">
      <alignment wrapText="1"/>
    </xf>
    <xf numFmtId="0" fontId="5" fillId="43" borderId="0" xfId="173" applyFont="1" applyFill="1" applyAlignment="1">
      <alignment wrapText="1"/>
    </xf>
    <xf numFmtId="0" fontId="3" fillId="15" borderId="2" xfId="173" applyFont="1" applyFill="1" applyBorder="1"/>
    <xf numFmtId="0" fontId="57" fillId="15" borderId="2" xfId="173" applyFont="1" applyFill="1" applyBorder="1"/>
    <xf numFmtId="0" fontId="49" fillId="16" borderId="2" xfId="173" applyFont="1" applyFill="1" applyBorder="1"/>
    <xf numFmtId="0" fontId="4" fillId="16" borderId="2" xfId="173" applyFont="1" applyFill="1" applyBorder="1"/>
    <xf numFmtId="0" fontId="49" fillId="0" borderId="0" xfId="173" applyNumberFormat="1" applyFont="1" applyFill="1" applyBorder="1" applyAlignment="1">
      <alignment horizontal="left"/>
    </xf>
    <xf numFmtId="22" fontId="55" fillId="41" borderId="12" xfId="211" applyNumberFormat="1" applyFont="1" applyFill="1" applyBorder="1" applyAlignment="1" applyProtection="1">
      <alignment horizontal="center" vertical="top"/>
    </xf>
    <xf numFmtId="0" fontId="5" fillId="0" borderId="0" xfId="173"/>
    <xf numFmtId="0" fontId="49" fillId="0" borderId="41" xfId="211" applyFont="1" applyFill="1" applyBorder="1" applyProtection="1"/>
    <xf numFmtId="0" fontId="5" fillId="41" borderId="14" xfId="211" applyFont="1" applyFill="1" applyBorder="1" applyAlignment="1" applyProtection="1">
      <protection locked="0"/>
    </xf>
    <xf numFmtId="0" fontId="5" fillId="41" borderId="15" xfId="211" applyFont="1" applyFill="1" applyBorder="1" applyAlignment="1" applyProtection="1">
      <protection locked="0"/>
    </xf>
    <xf numFmtId="0" fontId="49" fillId="0" borderId="13" xfId="211" applyFont="1" applyFill="1" applyBorder="1" applyAlignment="1" applyProtection="1">
      <alignment horizontal="left"/>
    </xf>
    <xf numFmtId="0" fontId="5" fillId="41" borderId="32" xfId="211" applyFont="1" applyFill="1" applyBorder="1" applyAlignment="1" applyProtection="1">
      <protection locked="0"/>
    </xf>
    <xf numFmtId="0" fontId="49" fillId="41" borderId="32" xfId="211" applyFont="1" applyFill="1" applyBorder="1" applyAlignment="1" applyProtection="1">
      <protection locked="0"/>
    </xf>
    <xf numFmtId="0" fontId="5" fillId="41" borderId="43" xfId="211" applyFont="1" applyFill="1" applyBorder="1" applyAlignment="1" applyProtection="1">
      <protection locked="0"/>
    </xf>
    <xf numFmtId="0" fontId="5" fillId="41" borderId="16" xfId="211" applyFont="1" applyFill="1" applyBorder="1" applyAlignment="1" applyProtection="1">
      <protection locked="0"/>
    </xf>
    <xf numFmtId="0" fontId="5" fillId="41" borderId="17" xfId="211" applyFont="1" applyFill="1" applyBorder="1" applyAlignment="1" applyProtection="1">
      <protection locked="0"/>
    </xf>
    <xf numFmtId="0" fontId="49" fillId="41" borderId="17" xfId="211" applyFont="1" applyFill="1" applyBorder="1" applyAlignment="1" applyProtection="1">
      <protection locked="0"/>
    </xf>
    <xf numFmtId="0" fontId="5" fillId="41" borderId="18" xfId="211" applyFont="1" applyFill="1" applyBorder="1" applyAlignment="1" applyProtection="1">
      <protection locked="0"/>
    </xf>
    <xf numFmtId="0" fontId="49" fillId="0" borderId="19" xfId="211" applyFont="1" applyFill="1" applyBorder="1" applyAlignment="1" applyProtection="1">
      <alignment horizontal="left"/>
    </xf>
    <xf numFmtId="0" fontId="5" fillId="41" borderId="21" xfId="211" applyFont="1" applyFill="1" applyBorder="1" applyAlignment="1" applyProtection="1">
      <protection locked="0"/>
    </xf>
    <xf numFmtId="0" fontId="49" fillId="41" borderId="21" xfId="211" applyFont="1" applyFill="1" applyBorder="1" applyAlignment="1" applyProtection="1">
      <protection locked="0"/>
    </xf>
    <xf numFmtId="0" fontId="5" fillId="41" borderId="22" xfId="211" applyFont="1" applyFill="1" applyBorder="1" applyAlignment="1" applyProtection="1">
      <protection locked="0"/>
    </xf>
    <xf numFmtId="0" fontId="5" fillId="0" borderId="0" xfId="211" applyFont="1" applyFill="1" applyBorder="1" applyProtection="1"/>
    <xf numFmtId="0" fontId="60" fillId="16" borderId="2" xfId="173" applyFont="1" applyFill="1" applyBorder="1"/>
    <xf numFmtId="0" fontId="5" fillId="42" borderId="0" xfId="173" applyFill="1"/>
    <xf numFmtId="0" fontId="5" fillId="45" borderId="0" xfId="173" applyFill="1"/>
    <xf numFmtId="0" fontId="5" fillId="18" borderId="0" xfId="173" applyFill="1"/>
    <xf numFmtId="0" fontId="5" fillId="17" borderId="0" xfId="173" applyFill="1"/>
    <xf numFmtId="0" fontId="5" fillId="46" borderId="0" xfId="173" applyFill="1"/>
    <xf numFmtId="0" fontId="3" fillId="15" borderId="2" xfId="183" applyFont="1" applyFill="1" applyBorder="1"/>
    <xf numFmtId="164" fontId="2" fillId="42" borderId="0" xfId="1" applyNumberFormat="1" applyFont="1" applyFill="1"/>
    <xf numFmtId="164" fontId="2" fillId="0" borderId="0" xfId="1" applyNumberFormat="1" applyFont="1" applyFill="1"/>
    <xf numFmtId="0" fontId="61" fillId="0" borderId="0" xfId="0" applyFont="1"/>
    <xf numFmtId="39" fontId="51" fillId="0" borderId="0" xfId="173" applyNumberFormat="1" applyFont="1" applyFill="1" applyBorder="1" applyAlignment="1"/>
    <xf numFmtId="0" fontId="54" fillId="0" borderId="0" xfId="213" applyNumberFormat="1" applyFont="1" applyFill="1" applyBorder="1" applyAlignment="1" applyProtection="1"/>
    <xf numFmtId="37" fontId="53" fillId="0" borderId="0" xfId="214" applyNumberFormat="1" applyFont="1" applyFill="1" applyBorder="1" applyAlignment="1" applyProtection="1"/>
    <xf numFmtId="37" fontId="53" fillId="0" borderId="0" xfId="214" applyFont="1" applyFill="1" applyBorder="1" applyAlignment="1" applyProtection="1">
      <alignment horizontal="right"/>
    </xf>
    <xf numFmtId="0" fontId="56" fillId="0" borderId="0" xfId="173" applyFont="1" applyFill="1"/>
    <xf numFmtId="39" fontId="54" fillId="0" borderId="0" xfId="173" applyNumberFormat="1" applyFont="1" applyFill="1" applyBorder="1" applyAlignment="1">
      <alignment horizontal="left" vertical="center"/>
    </xf>
    <xf numFmtId="39" fontId="53" fillId="0" borderId="0" xfId="173" applyNumberFormat="1" applyFont="1" applyFill="1" applyBorder="1" applyAlignment="1">
      <alignment horizontal="left" vertical="center"/>
    </xf>
    <xf numFmtId="0" fontId="53" fillId="0" borderId="0" xfId="213" applyNumberFormat="1" applyFont="1" applyFill="1" applyBorder="1" applyAlignment="1" applyProtection="1"/>
    <xf numFmtId="0" fontId="53" fillId="0" borderId="0" xfId="173" applyFont="1" applyFill="1" applyAlignment="1">
      <alignment horizontal="left"/>
    </xf>
    <xf numFmtId="37" fontId="53" fillId="0" borderId="0" xfId="214" applyNumberFormat="1" applyFont="1" applyFill="1" applyBorder="1" applyAlignment="1" applyProtection="1">
      <alignment horizontal="right"/>
    </xf>
    <xf numFmtId="0" fontId="62" fillId="0" borderId="0" xfId="0" applyFont="1"/>
    <xf numFmtId="164" fontId="2" fillId="0" borderId="41" xfId="1" applyNumberFormat="1" applyFont="1" applyFill="1" applyBorder="1"/>
    <xf numFmtId="164" fontId="2" fillId="0" borderId="44" xfId="1" applyNumberFormat="1" applyFont="1" applyFill="1" applyBorder="1"/>
    <xf numFmtId="164" fontId="2" fillId="0" borderId="45" xfId="1" applyNumberFormat="1" applyFont="1" applyFill="1" applyBorder="1"/>
    <xf numFmtId="0" fontId="4" fillId="16" borderId="23" xfId="0" applyFont="1" applyFill="1" applyBorder="1"/>
    <xf numFmtId="0" fontId="64" fillId="0" borderId="0" xfId="0" applyFont="1" applyBorder="1"/>
    <xf numFmtId="0" fontId="2" fillId="0" borderId="0" xfId="0" applyFont="1" applyBorder="1"/>
    <xf numFmtId="0" fontId="4" fillId="16" borderId="24" xfId="0" applyFont="1" applyFill="1" applyBorder="1" applyAlignment="1">
      <alignment vertical="center"/>
    </xf>
    <xf numFmtId="0" fontId="4" fillId="16" borderId="23" xfId="0" applyFont="1" applyFill="1" applyBorder="1" applyAlignment="1">
      <alignment vertical="center"/>
    </xf>
    <xf numFmtId="0" fontId="4" fillId="16" borderId="25" xfId="0" applyFont="1" applyFill="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2" fillId="0" borderId="19" xfId="0" applyFont="1" applyFill="1" applyBorder="1" applyAlignment="1">
      <alignment vertical="center"/>
    </xf>
    <xf numFmtId="0" fontId="2" fillId="0" borderId="47" xfId="0" applyFont="1" applyFill="1" applyBorder="1" applyAlignment="1">
      <alignment vertical="center"/>
    </xf>
    <xf numFmtId="0" fontId="4" fillId="0" borderId="48" xfId="0" applyFont="1" applyFill="1" applyBorder="1" applyAlignment="1">
      <alignment vertical="center"/>
    </xf>
    <xf numFmtId="0" fontId="2" fillId="0" borderId="0" xfId="0" applyFont="1" applyAlignment="1">
      <alignment vertical="top"/>
    </xf>
    <xf numFmtId="0" fontId="64" fillId="0" borderId="0" xfId="0" applyFont="1"/>
    <xf numFmtId="0" fontId="64" fillId="0" borderId="0" xfId="0" applyFont="1" applyFill="1"/>
    <xf numFmtId="0" fontId="65" fillId="15" borderId="2" xfId="0" applyFont="1" applyFill="1" applyBorder="1"/>
    <xf numFmtId="0" fontId="49" fillId="0" borderId="0" xfId="0" applyFont="1"/>
    <xf numFmtId="0" fontId="5" fillId="0" borderId="0" xfId="0" applyFont="1"/>
    <xf numFmtId="0" fontId="2" fillId="0" borderId="0" xfId="0" applyFont="1" applyFill="1"/>
    <xf numFmtId="164" fontId="2" fillId="0" borderId="12" xfId="1" applyNumberFormat="1" applyFont="1" applyFill="1" applyBorder="1"/>
    <xf numFmtId="0" fontId="49" fillId="16" borderId="49" xfId="173" applyFont="1" applyFill="1" applyBorder="1" applyAlignment="1">
      <alignment vertical="center"/>
    </xf>
    <xf numFmtId="0" fontId="49" fillId="16" borderId="26" xfId="173" applyFont="1" applyFill="1" applyBorder="1" applyAlignment="1">
      <alignment vertical="center"/>
    </xf>
    <xf numFmtId="0" fontId="49" fillId="16" borderId="50" xfId="173" applyFont="1" applyFill="1" applyBorder="1" applyAlignment="1">
      <alignment vertical="center"/>
    </xf>
    <xf numFmtId="0" fontId="2" fillId="0" borderId="26" xfId="0" applyFont="1" applyBorder="1"/>
    <xf numFmtId="0" fontId="5" fillId="0" borderId="13" xfId="173" applyFont="1" applyFill="1" applyBorder="1" applyAlignment="1">
      <alignment vertical="center"/>
    </xf>
    <xf numFmtId="0" fontId="5" fillId="44" borderId="46" xfId="173" applyFont="1" applyFill="1" applyBorder="1" applyAlignment="1">
      <alignment vertical="center"/>
    </xf>
    <xf numFmtId="0" fontId="5" fillId="44" borderId="47" xfId="173" applyFont="1" applyFill="1" applyBorder="1" applyAlignment="1">
      <alignment vertical="center"/>
    </xf>
    <xf numFmtId="0" fontId="5" fillId="44" borderId="48" xfId="173" applyFont="1" applyFill="1" applyBorder="1" applyAlignment="1">
      <alignment vertical="center"/>
    </xf>
    <xf numFmtId="0" fontId="49" fillId="0" borderId="49" xfId="173" applyFont="1" applyFill="1" applyBorder="1" applyAlignment="1">
      <alignment vertical="center"/>
    </xf>
    <xf numFmtId="0" fontId="49" fillId="0" borderId="19" xfId="173" applyFont="1" applyFill="1" applyBorder="1" applyAlignment="1">
      <alignment vertical="center"/>
    </xf>
    <xf numFmtId="0" fontId="5" fillId="44" borderId="0" xfId="173" applyFont="1" applyFill="1" applyBorder="1" applyAlignment="1">
      <alignment horizontal="right" vertical="center"/>
    </xf>
    <xf numFmtId="164" fontId="5" fillId="0" borderId="0" xfId="128" applyNumberFormat="1" applyFont="1" applyFill="1" applyBorder="1" applyAlignment="1">
      <alignment vertical="center"/>
    </xf>
    <xf numFmtId="0" fontId="5" fillId="44" borderId="0" xfId="173" applyNumberFormat="1" applyFont="1" applyFill="1" applyBorder="1" applyAlignment="1">
      <alignment vertical="center"/>
    </xf>
    <xf numFmtId="39" fontId="5" fillId="0" borderId="13" xfId="173" applyNumberFormat="1" applyFont="1" applyFill="1" applyBorder="1" applyAlignment="1">
      <alignment vertical="center"/>
    </xf>
    <xf numFmtId="0" fontId="5" fillId="44" borderId="46" xfId="173" applyFont="1" applyFill="1" applyBorder="1" applyAlignment="1">
      <alignment horizontal="right" vertical="center"/>
    </xf>
    <xf numFmtId="0" fontId="5" fillId="0" borderId="0" xfId="173" applyNumberFormat="1" applyFont="1" applyFill="1" applyBorder="1" applyAlignment="1">
      <alignment horizontal="right" vertical="center"/>
    </xf>
    <xf numFmtId="0" fontId="5" fillId="16" borderId="26" xfId="173" applyFont="1" applyFill="1" applyBorder="1" applyAlignment="1">
      <alignment vertical="center"/>
    </xf>
    <xf numFmtId="9" fontId="49" fillId="44" borderId="47" xfId="166" applyFont="1" applyFill="1" applyBorder="1" applyAlignment="1">
      <alignment vertical="center"/>
    </xf>
    <xf numFmtId="39" fontId="5" fillId="44" borderId="0" xfId="173" applyNumberFormat="1" applyFont="1" applyFill="1" applyBorder="1" applyAlignment="1">
      <alignment horizontal="left" vertical="center"/>
    </xf>
    <xf numFmtId="0" fontId="5" fillId="44" borderId="0" xfId="173" applyFont="1" applyFill="1" applyBorder="1" applyAlignment="1">
      <alignment horizontal="left" vertical="center"/>
    </xf>
    <xf numFmtId="0" fontId="2" fillId="16" borderId="23" xfId="0" applyFont="1" applyFill="1" applyBorder="1"/>
    <xf numFmtId="0" fontId="2" fillId="0" borderId="0" xfId="183" applyFont="1"/>
    <xf numFmtId="0" fontId="4" fillId="16" borderId="24" xfId="183" applyFont="1" applyFill="1" applyBorder="1"/>
    <xf numFmtId="0" fontId="4" fillId="16" borderId="23" xfId="183" applyFont="1" applyFill="1" applyBorder="1"/>
    <xf numFmtId="0" fontId="4" fillId="16" borderId="25" xfId="183" applyFont="1" applyFill="1" applyBorder="1"/>
    <xf numFmtId="0" fontId="4" fillId="0" borderId="26" xfId="0" applyFont="1" applyFill="1" applyBorder="1"/>
    <xf numFmtId="0" fontId="49" fillId="0" borderId="0" xfId="173" applyFont="1" applyFill="1" applyBorder="1" applyAlignment="1">
      <alignment horizontal="center" vertical="center"/>
    </xf>
    <xf numFmtId="0" fontId="49" fillId="0" borderId="0" xfId="173" applyFont="1" applyFill="1" applyBorder="1" applyAlignment="1">
      <alignment horizontal="right" vertical="center"/>
    </xf>
    <xf numFmtId="0" fontId="4" fillId="0" borderId="47" xfId="0" applyFont="1" applyFill="1" applyBorder="1"/>
    <xf numFmtId="39" fontId="49" fillId="44" borderId="46" xfId="173" applyNumberFormat="1" applyFont="1" applyFill="1" applyBorder="1" applyAlignment="1">
      <alignment horizontal="right" vertical="center"/>
    </xf>
    <xf numFmtId="0" fontId="4" fillId="16" borderId="49" xfId="183" applyFont="1" applyFill="1" applyBorder="1"/>
    <xf numFmtId="0" fontId="4" fillId="16" borderId="26" xfId="183" applyFont="1" applyFill="1" applyBorder="1"/>
    <xf numFmtId="0" fontId="4" fillId="16" borderId="50" xfId="183" applyFont="1" applyFill="1" applyBorder="1"/>
    <xf numFmtId="0" fontId="2" fillId="0" borderId="49" xfId="0" applyFont="1" applyBorder="1"/>
    <xf numFmtId="0" fontId="2" fillId="0" borderId="50" xfId="0" applyFont="1" applyBorder="1"/>
    <xf numFmtId="0" fontId="49" fillId="0" borderId="13" xfId="173" applyFont="1" applyFill="1" applyBorder="1" applyAlignment="1">
      <alignment vertical="center"/>
    </xf>
    <xf numFmtId="39" fontId="49" fillId="0" borderId="13" xfId="173" applyNumberFormat="1" applyFont="1" applyFill="1" applyBorder="1" applyAlignment="1">
      <alignment vertical="center"/>
    </xf>
    <xf numFmtId="39" fontId="52" fillId="44" borderId="47" xfId="173" applyNumberFormat="1" applyFont="1" applyFill="1" applyBorder="1" applyAlignment="1">
      <alignment horizontal="center" vertical="center"/>
    </xf>
    <xf numFmtId="39" fontId="49" fillId="44" borderId="47" xfId="173" applyNumberFormat="1" applyFont="1" applyFill="1" applyBorder="1" applyAlignment="1">
      <alignment horizontal="right" vertical="center"/>
    </xf>
    <xf numFmtId="39" fontId="49" fillId="44" borderId="48" xfId="173" applyNumberFormat="1" applyFont="1" applyFill="1" applyBorder="1" applyAlignment="1">
      <alignment horizontal="right" vertical="center"/>
    </xf>
    <xf numFmtId="39" fontId="52" fillId="0" borderId="13" xfId="0" applyNumberFormat="1" applyFont="1" applyFill="1" applyBorder="1" applyAlignment="1">
      <alignment horizontal="center"/>
    </xf>
    <xf numFmtId="39" fontId="52" fillId="0" borderId="0" xfId="0" applyNumberFormat="1" applyFont="1" applyFill="1" applyBorder="1" applyAlignment="1">
      <alignment horizontal="center"/>
    </xf>
    <xf numFmtId="0" fontId="5" fillId="0" borderId="0" xfId="0" applyFont="1" applyFill="1" applyBorder="1" applyAlignment="1"/>
    <xf numFmtId="0" fontId="5" fillId="0" borderId="46" xfId="0" applyFont="1" applyFill="1" applyBorder="1" applyAlignment="1"/>
    <xf numFmtId="39" fontId="5" fillId="0" borderId="13" xfId="0" applyNumberFormat="1" applyFont="1" applyFill="1" applyBorder="1" applyAlignment="1">
      <alignment horizontal="left"/>
    </xf>
    <xf numFmtId="39" fontId="49" fillId="0" borderId="0" xfId="0" applyNumberFormat="1" applyFont="1" applyFill="1" applyBorder="1" applyAlignment="1">
      <alignment horizontal="center"/>
    </xf>
    <xf numFmtId="0" fontId="5" fillId="0" borderId="0" xfId="0" applyFont="1" applyFill="1" applyAlignment="1"/>
    <xf numFmtId="39" fontId="49" fillId="0" borderId="13" xfId="0" applyNumberFormat="1" applyFont="1" applyFill="1" applyBorder="1" applyAlignment="1">
      <alignment horizontal="center"/>
    </xf>
    <xf numFmtId="0" fontId="5" fillId="0" borderId="13" xfId="0" applyFont="1" applyFill="1" applyBorder="1" applyAlignment="1">
      <alignment horizontal="left"/>
    </xf>
    <xf numFmtId="0" fontId="5" fillId="0" borderId="13" xfId="0" applyFont="1" applyFill="1" applyBorder="1" applyAlignment="1"/>
    <xf numFmtId="39" fontId="49" fillId="0" borderId="13" xfId="0" applyNumberFormat="1" applyFont="1" applyFill="1" applyBorder="1" applyAlignment="1">
      <alignment horizontal="left"/>
    </xf>
    <xf numFmtId="10" fontId="49" fillId="17" borderId="0" xfId="166" applyNumberFormat="1" applyFont="1" applyFill="1" applyBorder="1" applyAlignment="1">
      <alignment horizontal="left" vertical="top"/>
    </xf>
    <xf numFmtId="0" fontId="5" fillId="0" borderId="19" xfId="0" applyFont="1" applyFill="1" applyBorder="1" applyAlignment="1">
      <alignment horizontal="left"/>
    </xf>
    <xf numFmtId="3" fontId="5" fillId="0" borderId="47" xfId="0" applyNumberFormat="1" applyFont="1" applyFill="1" applyBorder="1" applyAlignment="1" applyProtection="1">
      <alignment horizontal="right"/>
    </xf>
    <xf numFmtId="3" fontId="5" fillId="0" borderId="0" xfId="0" applyNumberFormat="1" applyFont="1" applyFill="1" applyAlignment="1"/>
    <xf numFmtId="3" fontId="5" fillId="0" borderId="47" xfId="0" applyNumberFormat="1" applyFont="1" applyFill="1" applyBorder="1" applyAlignment="1"/>
    <xf numFmtId="164" fontId="0" fillId="18" borderId="0" xfId="0" applyNumberFormat="1" applyFill="1"/>
    <xf numFmtId="164" fontId="5" fillId="44" borderId="0" xfId="217" applyNumberFormat="1" applyFont="1" applyFill="1" applyBorder="1" applyAlignment="1"/>
    <xf numFmtId="164" fontId="5" fillId="44" borderId="12" xfId="217" applyNumberFormat="1" applyFont="1" applyFill="1" applyBorder="1" applyAlignment="1"/>
    <xf numFmtId="39" fontId="52" fillId="0" borderId="46" xfId="0" applyNumberFormat="1" applyFont="1" applyFill="1" applyBorder="1" applyAlignment="1">
      <alignment horizontal="center"/>
    </xf>
    <xf numFmtId="10" fontId="49" fillId="0" borderId="46" xfId="166" applyNumberFormat="1" applyFont="1" applyFill="1" applyBorder="1" applyAlignment="1">
      <alignment horizontal="left" vertical="top"/>
    </xf>
    <xf numFmtId="3" fontId="5" fillId="0" borderId="48" xfId="0" applyNumberFormat="1" applyFont="1" applyFill="1" applyBorder="1" applyAlignment="1" applyProtection="1">
      <alignment horizontal="right"/>
    </xf>
    <xf numFmtId="164" fontId="5" fillId="0" borderId="12" xfId="128" applyNumberFormat="1" applyFont="1" applyFill="1" applyBorder="1" applyAlignment="1">
      <alignment vertical="center"/>
    </xf>
    <xf numFmtId="0" fontId="49" fillId="44" borderId="13" xfId="173" applyFont="1" applyFill="1" applyBorder="1" applyAlignment="1">
      <alignment vertical="center"/>
    </xf>
    <xf numFmtId="0" fontId="4" fillId="16" borderId="26" xfId="0" applyFont="1" applyFill="1" applyBorder="1"/>
    <xf numFmtId="164" fontId="5" fillId="44" borderId="44" xfId="128" applyNumberFormat="1" applyFont="1" applyFill="1" applyBorder="1" applyAlignment="1">
      <alignment vertical="center"/>
    </xf>
    <xf numFmtId="0" fontId="49" fillId="0" borderId="26" xfId="173" applyFont="1" applyFill="1" applyBorder="1" applyAlignment="1">
      <alignment vertical="center"/>
    </xf>
    <xf numFmtId="0" fontId="49" fillId="0" borderId="50" xfId="173" applyFont="1" applyFill="1" applyBorder="1" applyAlignment="1">
      <alignment vertical="center"/>
    </xf>
    <xf numFmtId="164" fontId="5" fillId="44" borderId="41" xfId="128" applyNumberFormat="1" applyFont="1" applyFill="1" applyBorder="1" applyAlignment="1">
      <alignment vertical="center"/>
    </xf>
    <xf numFmtId="0" fontId="5" fillId="0" borderId="26" xfId="173" applyFont="1" applyFill="1" applyBorder="1" applyAlignment="1">
      <alignment vertical="center"/>
    </xf>
    <xf numFmtId="39" fontId="5" fillId="0" borderId="13" xfId="173" applyNumberFormat="1" applyFont="1" applyFill="1" applyBorder="1" applyAlignment="1">
      <alignment horizontal="left" vertical="center"/>
    </xf>
    <xf numFmtId="164" fontId="5" fillId="44" borderId="0" xfId="128" applyNumberFormat="1" applyFont="1" applyFill="1" applyBorder="1" applyAlignment="1">
      <alignment vertical="center"/>
    </xf>
    <xf numFmtId="164" fontId="5" fillId="18" borderId="0" xfId="173" applyNumberFormat="1" applyFill="1"/>
    <xf numFmtId="164" fontId="5" fillId="18" borderId="0" xfId="1" applyNumberFormat="1" applyFont="1" applyFill="1"/>
    <xf numFmtId="0" fontId="49" fillId="16" borderId="23" xfId="173" applyFont="1" applyFill="1" applyBorder="1" applyAlignment="1">
      <alignment vertical="center"/>
    </xf>
    <xf numFmtId="9" fontId="64" fillId="0" borderId="0" xfId="219" applyFont="1"/>
    <xf numFmtId="164" fontId="64" fillId="0" borderId="0" xfId="0" applyNumberFormat="1" applyFont="1"/>
    <xf numFmtId="164" fontId="5" fillId="44" borderId="46" xfId="173" applyNumberFormat="1" applyFont="1" applyFill="1" applyBorder="1" applyAlignment="1">
      <alignment horizontal="right" vertical="center"/>
    </xf>
    <xf numFmtId="169" fontId="5" fillId="0" borderId="12" xfId="219" applyNumberFormat="1" applyFont="1" applyFill="1" applyBorder="1" applyAlignment="1">
      <alignment vertical="center"/>
    </xf>
    <xf numFmtId="169" fontId="5" fillId="17" borderId="0" xfId="219" applyNumberFormat="1" applyFont="1" applyFill="1" applyBorder="1" applyAlignment="1">
      <alignment vertical="center"/>
    </xf>
    <xf numFmtId="169" fontId="5" fillId="17" borderId="47" xfId="219" applyNumberFormat="1" applyFont="1" applyFill="1" applyBorder="1" applyAlignment="1">
      <alignment vertical="center"/>
    </xf>
    <xf numFmtId="169" fontId="5" fillId="17" borderId="47" xfId="166" applyNumberFormat="1" applyFont="1" applyFill="1" applyBorder="1" applyAlignment="1">
      <alignment vertical="center"/>
    </xf>
    <xf numFmtId="169" fontId="5" fillId="17" borderId="0" xfId="166" applyNumberFormat="1" applyFont="1" applyFill="1" applyBorder="1" applyAlignment="1">
      <alignment vertical="center"/>
    </xf>
    <xf numFmtId="9" fontId="49" fillId="44" borderId="0" xfId="166" applyFont="1" applyFill="1" applyBorder="1" applyAlignment="1">
      <alignment vertical="center"/>
    </xf>
    <xf numFmtId="164" fontId="5" fillId="45" borderId="44" xfId="128" applyNumberFormat="1" applyFont="1" applyFill="1" applyBorder="1" applyAlignment="1">
      <alignment vertical="center"/>
    </xf>
    <xf numFmtId="164" fontId="5" fillId="44" borderId="0" xfId="1" applyNumberFormat="1" applyFont="1" applyFill="1" applyBorder="1" applyAlignment="1">
      <alignment vertical="center"/>
    </xf>
    <xf numFmtId="164" fontId="5" fillId="0" borderId="0" xfId="1" applyNumberFormat="1" applyFont="1" applyFill="1"/>
    <xf numFmtId="164" fontId="2" fillId="0" borderId="0" xfId="183" applyNumberFormat="1" applyFont="1"/>
    <xf numFmtId="164" fontId="5" fillId="0" borderId="46" xfId="0" applyNumberFormat="1" applyFont="1" applyFill="1" applyBorder="1" applyAlignment="1"/>
    <xf numFmtId="164" fontId="5" fillId="0" borderId="41" xfId="128" applyNumberFormat="1" applyFont="1" applyFill="1" applyBorder="1" applyAlignment="1">
      <alignment vertical="center"/>
    </xf>
    <xf numFmtId="0" fontId="0" fillId="41" borderId="42" xfId="211" applyFont="1" applyFill="1" applyBorder="1" applyAlignment="1" applyProtection="1">
      <protection locked="0"/>
    </xf>
    <xf numFmtId="0" fontId="66" fillId="41" borderId="20" xfId="230" applyFill="1" applyBorder="1" applyAlignment="1" applyProtection="1">
      <protection locked="0"/>
    </xf>
    <xf numFmtId="43" fontId="2" fillId="42" borderId="0" xfId="1" applyNumberFormat="1" applyFont="1" applyFill="1"/>
    <xf numFmtId="170" fontId="2" fillId="42" borderId="0" xfId="1" applyNumberFormat="1" applyFont="1" applyFill="1"/>
    <xf numFmtId="0" fontId="5" fillId="47" borderId="0" xfId="211" applyFont="1" applyFill="1" applyBorder="1" applyProtection="1"/>
    <xf numFmtId="0" fontId="0" fillId="47" borderId="16" xfId="211" applyFont="1" applyFill="1" applyBorder="1" applyAlignment="1" applyProtection="1">
      <protection locked="0"/>
    </xf>
    <xf numFmtId="0" fontId="58" fillId="0" borderId="0" xfId="211" applyFont="1" applyFill="1" applyBorder="1" applyAlignment="1" applyProtection="1">
      <alignment horizontal="center" vertical="top"/>
    </xf>
    <xf numFmtId="0" fontId="59" fillId="0" borderId="0" xfId="173" applyFont="1" applyFill="1" applyAlignment="1"/>
    <xf numFmtId="0" fontId="58" fillId="0" borderId="0" xfId="211" quotePrefix="1" applyFont="1" applyFill="1" applyBorder="1" applyAlignment="1" applyProtection="1">
      <alignment horizontal="center" vertical="top"/>
    </xf>
    <xf numFmtId="0" fontId="49" fillId="41" borderId="0" xfId="211" applyFont="1" applyFill="1" applyAlignment="1" applyProtection="1">
      <alignment wrapText="1"/>
    </xf>
    <xf numFmtId="0" fontId="5" fillId="0" borderId="35" xfId="173" applyNumberFormat="1" applyFont="1" applyFill="1" applyBorder="1" applyAlignment="1">
      <alignment horizontal="left" vertical="top" wrapText="1"/>
    </xf>
    <xf numFmtId="0" fontId="5" fillId="0" borderId="37" xfId="173" applyNumberFormat="1" applyFont="1" applyFill="1" applyBorder="1" applyAlignment="1">
      <alignment horizontal="left" vertical="top" wrapText="1"/>
    </xf>
  </cellXfs>
  <cellStyles count="231">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3"/>
    <cellStyle name="_x000d__x000a_JournalTemplate=C:\COMFO\CTALK\JOURSTD.TPL_x000d__x000a_LbStateAddress=3 3 0 251 1 89 2 311_x000d__x000a_LbStateJou 2" xfId="4"/>
    <cellStyle name="_x000d__x000a_JournalTemplate=C:\COMFO\CTALK\JOURSTD.TPL_x000d__x000a_LbStateAddress=3 3 0 251 1 89 2 311_x000d__x000a_LbStateJou 2 2" xfId="5"/>
    <cellStyle name="_x000d__x000a_JournalTemplate=C:\COMFO\CTALK\JOURSTD.TPL_x000d__x000a_LbStateAddress=3 3 0 251 1 89 2 311_x000d__x000a_LbStateJou 2 3" xfId="6"/>
    <cellStyle name="_x000d__x000a_JournalTemplate=C:\COMFO\CTALK\JOURSTD.TPL_x000d__x000a_LbStateAddress=3 3 0 251 1 89 2 311_x000d__x000a_LbStateJou 2 4" xfId="215"/>
    <cellStyle name="_x000d__x000a_JournalTemplate=C:\COMFO\CTALK\JOURSTD.TPL_x000d__x000a_LbStateAddress=3 3 0 251 1 89 2 311_x000d__x000a_LbStateJou 3" xfId="7"/>
    <cellStyle name="_x000d__x000a_JournalTemplate=C:\COMFO\CTALK\JOURSTD.TPL_x000d__x000a_LbStateAddress=3 3 0 251 1 89 2 311_x000d__x000a_LbStateJou 3 2" xfId="8"/>
    <cellStyle name="_x000d__x000a_JournalTemplate=C:\COMFO\CTALK\JOURSTD.TPL_x000d__x000a_LbStateAddress=3 3 0 251 1 89 2 311_x000d__x000a_LbStateJou 4" xfId="9"/>
    <cellStyle name="_x000d__x000a_JournalTemplate=C:\COMFO\CTALK\JOURSTD.TPL_x000d__x000a_LbStateAddress=3 3 0 251 1 89 2 311_x000d__x000a_LbStateJou 4 2" xfId="222"/>
    <cellStyle name="_x000d__x000a_JournalTemplate=C:\COMFO\CTALK\JOURSTD.TPL_x000d__x000a_LbStateAddress=3 3 0 251 1 89 2 311_x000d__x000a_LbStateJou_100720 berekening x-factoren NG4R v4.2" xfId="10"/>
    <cellStyle name="20% - Accent1 2" xfId="11"/>
    <cellStyle name="20% - Accent1 2 2" xfId="12"/>
    <cellStyle name="20% - Accent1 3" xfId="13"/>
    <cellStyle name="20% - Accent1 3 2" xfId="14"/>
    <cellStyle name="20% - Accent2 2" xfId="15"/>
    <cellStyle name="20% - Accent2 2 2" xfId="16"/>
    <cellStyle name="20% - Accent2 3" xfId="17"/>
    <cellStyle name="20% - Accent2 3 2" xfId="18"/>
    <cellStyle name="20% - Accent3 2" xfId="19"/>
    <cellStyle name="20% - Accent3 2 2" xfId="20"/>
    <cellStyle name="20% - Accent3 3" xfId="21"/>
    <cellStyle name="20% - Accent3 3 2" xfId="22"/>
    <cellStyle name="20% - Accent4 2" xfId="23"/>
    <cellStyle name="20% - Accent4 2 2" xfId="24"/>
    <cellStyle name="20% - Accent4 3" xfId="25"/>
    <cellStyle name="20% - Accent4 3 2" xfId="26"/>
    <cellStyle name="20% - Accent5 2" xfId="27"/>
    <cellStyle name="20% - Accent5 2 2" xfId="28"/>
    <cellStyle name="20% - Accent5 3" xfId="29"/>
    <cellStyle name="20% - Accent5 3 2" xfId="30"/>
    <cellStyle name="20% - Accent6 2" xfId="31"/>
    <cellStyle name="20% - Accent6 2 2" xfId="32"/>
    <cellStyle name="20% - Accent6 3" xfId="33"/>
    <cellStyle name="20% - Accent6 3 2" xfId="34"/>
    <cellStyle name="40% - Accent1 2" xfId="35"/>
    <cellStyle name="40% - Accent1 2 2" xfId="36"/>
    <cellStyle name="40% - Accent1 3" xfId="37"/>
    <cellStyle name="40% - Accent1 3 2" xfId="38"/>
    <cellStyle name="40% - Accent2 2" xfId="39"/>
    <cellStyle name="40% - Accent2 2 2" xfId="40"/>
    <cellStyle name="40% - Accent2 3" xfId="41"/>
    <cellStyle name="40% - Accent2 3 2" xfId="42"/>
    <cellStyle name="40% - Accent3 2" xfId="43"/>
    <cellStyle name="40% - Accent3 2 2" xfId="44"/>
    <cellStyle name="40% - Accent3 3" xfId="45"/>
    <cellStyle name="40% - Accent3 3 2" xfId="46"/>
    <cellStyle name="40% - Accent4 2" xfId="47"/>
    <cellStyle name="40% - Accent4 2 2" xfId="48"/>
    <cellStyle name="40% - Accent4 3" xfId="49"/>
    <cellStyle name="40% - Accent4 3 2" xfId="50"/>
    <cellStyle name="40% - Accent5 2" xfId="51"/>
    <cellStyle name="40% - Accent5 2 2" xfId="52"/>
    <cellStyle name="40% - Accent5 3" xfId="53"/>
    <cellStyle name="40% - Accent5 3 2" xfId="54"/>
    <cellStyle name="40% - Accent6 2" xfId="55"/>
    <cellStyle name="40% - Accent6 2 2" xfId="56"/>
    <cellStyle name="40% - Accent6 3" xfId="57"/>
    <cellStyle name="40% - Accent6 3 2" xfId="58"/>
    <cellStyle name="60% - Accent1 2" xfId="59"/>
    <cellStyle name="60% - Accent1 2 2" xfId="60"/>
    <cellStyle name="60% - Accent1 3" xfId="61"/>
    <cellStyle name="60% - Accent2 2" xfId="62"/>
    <cellStyle name="60% - Accent2 2 2" xfId="63"/>
    <cellStyle name="60% - Accent2 3" xfId="64"/>
    <cellStyle name="60% - Accent3 2" xfId="65"/>
    <cellStyle name="60% - Accent3 2 2" xfId="66"/>
    <cellStyle name="60% - Accent3 3" xfId="67"/>
    <cellStyle name="60% - Accent4 2" xfId="68"/>
    <cellStyle name="60% - Accent4 2 2" xfId="69"/>
    <cellStyle name="60% - Accent4 3" xfId="70"/>
    <cellStyle name="60% - Accent5 2" xfId="71"/>
    <cellStyle name="60% - Accent5 2 2" xfId="72"/>
    <cellStyle name="60% - Accent5 3" xfId="73"/>
    <cellStyle name="60% - Accent6 2" xfId="74"/>
    <cellStyle name="60% - Accent6 2 2" xfId="75"/>
    <cellStyle name="60% - Accent6 3" xfId="76"/>
    <cellStyle name="Accent1 2" xfId="77"/>
    <cellStyle name="Accent1 2 2" xfId="78"/>
    <cellStyle name="Accent1 3" xfId="79"/>
    <cellStyle name="Accent2 2" xfId="80"/>
    <cellStyle name="Accent2 2 2" xfId="81"/>
    <cellStyle name="Accent2 3" xfId="82"/>
    <cellStyle name="Accent3 2" xfId="83"/>
    <cellStyle name="Accent3 2 2" xfId="84"/>
    <cellStyle name="Accent3 3" xfId="85"/>
    <cellStyle name="Accent4 2" xfId="86"/>
    <cellStyle name="Accent4 2 2" xfId="87"/>
    <cellStyle name="Accent4 3" xfId="88"/>
    <cellStyle name="Accent5 2" xfId="89"/>
    <cellStyle name="Accent5 2 2" xfId="90"/>
    <cellStyle name="Accent5 3" xfId="91"/>
    <cellStyle name="Accent6 2" xfId="92"/>
    <cellStyle name="Accent6 2 2" xfId="93"/>
    <cellStyle name="Accent6 3" xfId="94"/>
    <cellStyle name="Bad" xfId="95"/>
    <cellStyle name="Bad 2" xfId="96"/>
    <cellStyle name="Berekening 2" xfId="97"/>
    <cellStyle name="Berekening 2 2" xfId="98"/>
    <cellStyle name="Calculation" xfId="99"/>
    <cellStyle name="Calculation 2" xfId="100"/>
    <cellStyle name="Check Cell" xfId="101"/>
    <cellStyle name="Check Cell 2" xfId="102"/>
    <cellStyle name="Comma 2" xfId="103"/>
    <cellStyle name="Comma 2 2" xfId="228"/>
    <cellStyle name="Comma 2 3" xfId="221"/>
    <cellStyle name="Comma 3" xfId="104"/>
    <cellStyle name="Controlecel 2" xfId="105"/>
    <cellStyle name="Euro" xfId="106"/>
    <cellStyle name="Euro 2" xfId="107"/>
    <cellStyle name="Euro 3" xfId="216"/>
    <cellStyle name="Explanatory Text" xfId="108"/>
    <cellStyle name="Explanatory Text 2" xfId="109"/>
    <cellStyle name="Gekoppelde cel 2" xfId="110"/>
    <cellStyle name="Goed 2" xfId="111"/>
    <cellStyle name="Good" xfId="112"/>
    <cellStyle name="Good 2" xfId="113"/>
    <cellStyle name="Header" xfId="114"/>
    <cellStyle name="Heading 1" xfId="115"/>
    <cellStyle name="Heading 1 2" xfId="116"/>
    <cellStyle name="Heading 2" xfId="117"/>
    <cellStyle name="Heading 2 2" xfId="118"/>
    <cellStyle name="Heading 3" xfId="119"/>
    <cellStyle name="Heading 3 2" xfId="120"/>
    <cellStyle name="Heading 4" xfId="121"/>
    <cellStyle name="Heading 4 2" xfId="122"/>
    <cellStyle name="Hyperlink" xfId="230" builtinId="8"/>
    <cellStyle name="Input" xfId="123"/>
    <cellStyle name="Input 2" xfId="124"/>
    <cellStyle name="Invoer 2" xfId="125"/>
    <cellStyle name="Invoer 2 2" xfId="126"/>
    <cellStyle name="Komma" xfId="1" builtinId="3"/>
    <cellStyle name="Komma 10 2" xfId="127"/>
    <cellStyle name="Komma 10 2 2" xfId="217"/>
    <cellStyle name="Komma 11" xfId="218"/>
    <cellStyle name="Komma 14 2" xfId="128"/>
    <cellStyle name="Komma 2" xfId="129"/>
    <cellStyle name="Komma 2 2" xfId="130"/>
    <cellStyle name="Komma 2 2 2" xfId="131"/>
    <cellStyle name="Komma 2 3" xfId="132"/>
    <cellStyle name="Komma 2 4" xfId="133"/>
    <cellStyle name="Komma 3" xfId="134"/>
    <cellStyle name="Komma 3 2" xfId="135"/>
    <cellStyle name="Komma 3 3" xfId="136"/>
    <cellStyle name="Komma 4" xfId="137"/>
    <cellStyle name="Komma 4 2" xfId="138"/>
    <cellStyle name="Komma 4 2 2" xfId="223"/>
    <cellStyle name="Komma 5" xfId="139"/>
    <cellStyle name="Komma 5 2" xfId="140"/>
    <cellStyle name="Komma 6" xfId="141"/>
    <cellStyle name="Komma_Tarievenmandje - definitief3" xfId="213"/>
    <cellStyle name="Kop 1 2" xfId="142"/>
    <cellStyle name="Kop 2 2" xfId="143"/>
    <cellStyle name="Kop 3 2" xfId="144"/>
    <cellStyle name="Kop 4 2" xfId="145"/>
    <cellStyle name="Linked Cell" xfId="146"/>
    <cellStyle name="Linked Cell 2" xfId="147"/>
    <cellStyle name="Neutraal 2" xfId="148"/>
    <cellStyle name="Neutral" xfId="149"/>
    <cellStyle name="Neutral 2" xfId="150"/>
    <cellStyle name="Normal 2" xfId="151"/>
    <cellStyle name="Normal 3" xfId="152"/>
    <cellStyle name="Normal_# klanten" xfId="153"/>
    <cellStyle name="Normal_Data_2_wrm1_30" xfId="214"/>
    <cellStyle name="Note" xfId="154"/>
    <cellStyle name="Note 2" xfId="155"/>
    <cellStyle name="Notitie 2" xfId="156"/>
    <cellStyle name="Notitie 2 2" xfId="157"/>
    <cellStyle name="Notitie 2 3" xfId="158"/>
    <cellStyle name="Notitie 2 4" xfId="159"/>
    <cellStyle name="Notitie 3" xfId="160"/>
    <cellStyle name="Notitie 3 2" xfId="161"/>
    <cellStyle name="Notitie 4" xfId="162"/>
    <cellStyle name="Ongeldig 2" xfId="163"/>
    <cellStyle name="Output" xfId="164"/>
    <cellStyle name="Output 2" xfId="165"/>
    <cellStyle name="Procent" xfId="219" builtinId="5"/>
    <cellStyle name="Procent 2" xfId="166"/>
    <cellStyle name="Procent 2 2" xfId="167"/>
    <cellStyle name="Procent 3" xfId="168"/>
    <cellStyle name="Procent 3 2" xfId="169"/>
    <cellStyle name="Procent 3 2 2" xfId="224"/>
    <cellStyle name="Procent 4" xfId="170"/>
    <cellStyle name="Procent 4 2" xfId="171"/>
    <cellStyle name="Procent 5" xfId="172"/>
    <cellStyle name="Standaard" xfId="0" builtinId="0"/>
    <cellStyle name="Standaard 2" xfId="173"/>
    <cellStyle name="Standaard 2 2" xfId="174"/>
    <cellStyle name="Standaard 2 2 2" xfId="175"/>
    <cellStyle name="Standaard 2 3" xfId="176"/>
    <cellStyle name="Standaard 2 3 2" xfId="177"/>
    <cellStyle name="Standaard 2 4" xfId="178"/>
    <cellStyle name="Standaard 2 4 2" xfId="179"/>
    <cellStyle name="Standaard 3" xfId="180"/>
    <cellStyle name="Standaard 3 2" xfId="181"/>
    <cellStyle name="Standaard 3 2 2" xfId="227"/>
    <cellStyle name="Standaard 3 3" xfId="182"/>
    <cellStyle name="Standaard 3 3 2" xfId="226"/>
    <cellStyle name="Standaard 3 4" xfId="183"/>
    <cellStyle name="Standaard 4" xfId="184"/>
    <cellStyle name="Standaard 4 2" xfId="185"/>
    <cellStyle name="Standaard 4 3" xfId="186"/>
    <cellStyle name="Standaard 5" xfId="187"/>
    <cellStyle name="Standaard 5 2" xfId="188"/>
    <cellStyle name="Standaard 6" xfId="189"/>
    <cellStyle name="Standaard 6 2" xfId="190"/>
    <cellStyle name="Standaard 6 2 2" xfId="191"/>
    <cellStyle name="Standaard 6 3" xfId="192"/>
    <cellStyle name="Standaard 7" xfId="193"/>
    <cellStyle name="Standaard 7 2" xfId="225"/>
    <cellStyle name="Standaard 8" xfId="229"/>
    <cellStyle name="Standaard_20100727 Rekenmodel NE5R v1.9" xfId="212"/>
    <cellStyle name="Standaard_Handboek TSO (260202)" xfId="211"/>
    <cellStyle name="Titel 2" xfId="194"/>
    <cellStyle name="Title" xfId="195"/>
    <cellStyle name="Title 2" xfId="196"/>
    <cellStyle name="Totaal 2" xfId="197"/>
    <cellStyle name="Totaal 2 2" xfId="198"/>
    <cellStyle name="Totaal 2 3" xfId="199"/>
    <cellStyle name="Total" xfId="200"/>
    <cellStyle name="Total 2" xfId="201"/>
    <cellStyle name="Uitvoer 2" xfId="202"/>
    <cellStyle name="Uitvoer 2 2" xfId="203"/>
    <cellStyle name="Uitvoer 2 3" xfId="204"/>
    <cellStyle name="Valuta 2" xfId="205"/>
    <cellStyle name="Valuta 2 2" xfId="220"/>
    <cellStyle name="Verklarende tekst 2" xfId="206"/>
    <cellStyle name="Waarschuwingstekst 2" xfId="207"/>
    <cellStyle name="Warning Text" xfId="208"/>
    <cellStyle name="Warning Text 2" xfId="209"/>
    <cellStyle name="WIt" xfId="210"/>
  </cellStyles>
  <dxfs count="7">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fdelingsdata%20DREV/14%20DREV%20PROJecten/04%20Tarievenbesluiten/2013/104093%20RNB-G%202013/Proces%203%20-%20Concept%20module/Concept%20module%20tarieven%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fm.regulering@stedin.n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2"/>
  <sheetViews>
    <sheetView showGridLines="0" zoomScale="85" zoomScaleNormal="85" zoomScaleSheetLayoutView="40" workbookViewId="0"/>
  </sheetViews>
  <sheetFormatPr defaultRowHeight="12.75"/>
  <cols>
    <col min="1" max="17" width="10.85546875" style="7" customWidth="1"/>
    <col min="18" max="16384" width="9.140625" style="7"/>
  </cols>
  <sheetData>
    <row r="2" spans="1:22">
      <c r="A2" s="7" t="s">
        <v>93</v>
      </c>
    </row>
    <row r="3" spans="1:22">
      <c r="A3" s="7" t="s">
        <v>165</v>
      </c>
    </row>
    <row r="11" spans="1:22" ht="23.25">
      <c r="A11" s="215" t="s">
        <v>30</v>
      </c>
      <c r="B11" s="216"/>
      <c r="C11" s="216"/>
      <c r="D11" s="216"/>
      <c r="E11" s="216"/>
      <c r="F11" s="216"/>
      <c r="G11" s="216"/>
      <c r="H11" s="216"/>
      <c r="I11" s="216"/>
      <c r="J11" s="216"/>
      <c r="K11" s="216"/>
      <c r="L11" s="216"/>
      <c r="M11" s="216"/>
      <c r="N11" s="216"/>
      <c r="O11" s="216"/>
      <c r="P11" s="216"/>
      <c r="Q11" s="216"/>
      <c r="R11" s="216"/>
      <c r="S11" s="216"/>
      <c r="T11" s="216"/>
      <c r="U11" s="216"/>
      <c r="V11" s="216"/>
    </row>
    <row r="12" spans="1:22" ht="23.25">
      <c r="A12" s="215" t="s">
        <v>31</v>
      </c>
      <c r="B12" s="216"/>
      <c r="C12" s="216"/>
      <c r="D12" s="216"/>
      <c r="E12" s="216"/>
      <c r="F12" s="216"/>
      <c r="G12" s="216"/>
      <c r="H12" s="216"/>
      <c r="I12" s="216"/>
      <c r="J12" s="216"/>
      <c r="K12" s="216"/>
      <c r="L12" s="216"/>
      <c r="M12" s="216"/>
      <c r="N12" s="216"/>
      <c r="O12" s="216"/>
      <c r="P12" s="216"/>
      <c r="Q12" s="216"/>
      <c r="R12" s="216"/>
      <c r="S12" s="216"/>
      <c r="T12" s="216"/>
      <c r="U12" s="216"/>
      <c r="V12" s="216"/>
    </row>
    <row r="14" spans="1:22" ht="23.25">
      <c r="A14" s="217">
        <v>2018</v>
      </c>
      <c r="B14" s="216"/>
      <c r="C14" s="216"/>
      <c r="D14" s="216"/>
      <c r="E14" s="216"/>
      <c r="F14" s="216"/>
      <c r="G14" s="216"/>
      <c r="H14" s="216"/>
      <c r="I14" s="216"/>
      <c r="J14" s="216"/>
      <c r="K14" s="216"/>
      <c r="L14" s="216"/>
      <c r="M14" s="216"/>
      <c r="N14" s="216"/>
      <c r="O14" s="216"/>
      <c r="P14" s="216"/>
      <c r="Q14" s="216"/>
      <c r="R14" s="216"/>
      <c r="S14" s="216"/>
      <c r="T14" s="216"/>
      <c r="U14" s="216"/>
      <c r="V14" s="216"/>
    </row>
    <row r="18" spans="1:22" s="8" customFormat="1">
      <c r="A18" s="7"/>
      <c r="B18" s="7"/>
      <c r="C18" s="7"/>
      <c r="D18" s="7"/>
      <c r="E18" s="7"/>
      <c r="F18" s="7"/>
      <c r="G18" s="7"/>
      <c r="H18" s="7"/>
      <c r="I18" s="7"/>
      <c r="J18" s="7"/>
      <c r="K18" s="7"/>
      <c r="L18" s="7"/>
      <c r="M18" s="7"/>
      <c r="N18" s="7"/>
      <c r="O18" s="7"/>
      <c r="P18" s="7"/>
      <c r="Q18" s="7"/>
      <c r="R18" s="7"/>
      <c r="S18" s="7"/>
      <c r="T18" s="7"/>
      <c r="U18" s="7"/>
      <c r="V18" s="7"/>
    </row>
    <row r="19" spans="1:22" s="8" customFormat="1">
      <c r="A19" s="7"/>
      <c r="B19" s="7"/>
      <c r="C19" s="7"/>
      <c r="D19" s="7"/>
      <c r="E19" s="7"/>
      <c r="F19" s="7"/>
      <c r="G19" s="7"/>
      <c r="H19" s="7"/>
      <c r="I19" s="7"/>
      <c r="J19" s="7"/>
      <c r="K19" s="7"/>
      <c r="L19" s="7"/>
      <c r="M19" s="7"/>
      <c r="N19" s="7"/>
      <c r="O19" s="7"/>
      <c r="P19" s="7"/>
      <c r="Q19" s="7"/>
      <c r="R19" s="7"/>
      <c r="S19" s="7"/>
      <c r="T19" s="7"/>
      <c r="U19" s="7"/>
      <c r="V19" s="7"/>
    </row>
    <row r="20" spans="1:22" s="8" customFormat="1">
      <c r="A20" s="7"/>
      <c r="B20" s="7"/>
      <c r="C20" s="7"/>
      <c r="D20" s="7"/>
      <c r="E20" s="7"/>
      <c r="F20" s="7"/>
      <c r="G20" s="7"/>
      <c r="H20" s="7"/>
      <c r="I20" s="7"/>
      <c r="J20" s="7"/>
      <c r="K20" s="7"/>
      <c r="L20" s="7"/>
      <c r="M20" s="7"/>
      <c r="N20" s="7"/>
      <c r="O20" s="7"/>
      <c r="P20" s="7"/>
      <c r="Q20" s="7"/>
      <c r="R20" s="7"/>
      <c r="S20" s="7"/>
      <c r="T20" s="7"/>
      <c r="U20" s="7"/>
      <c r="V20" s="7"/>
    </row>
    <row r="21" spans="1:22" s="8" customFormat="1">
      <c r="A21" s="7"/>
      <c r="B21" s="7"/>
      <c r="C21" s="7"/>
      <c r="D21" s="7"/>
      <c r="E21" s="7"/>
      <c r="F21" s="7"/>
      <c r="G21" s="7"/>
      <c r="H21" s="7"/>
      <c r="I21" s="7"/>
      <c r="J21" s="7"/>
      <c r="K21" s="7"/>
      <c r="L21" s="7"/>
      <c r="M21" s="7"/>
      <c r="N21" s="7"/>
      <c r="O21" s="7"/>
      <c r="P21" s="7"/>
      <c r="Q21" s="7"/>
      <c r="R21" s="7"/>
      <c r="S21" s="7"/>
      <c r="T21" s="7"/>
      <c r="U21" s="7"/>
      <c r="V21" s="7"/>
    </row>
    <row r="22" spans="1:22" s="8" customFormat="1">
      <c r="A22" s="7"/>
      <c r="B22" s="7"/>
      <c r="C22" s="7"/>
      <c r="D22" s="7"/>
      <c r="E22" s="7"/>
      <c r="F22" s="7"/>
      <c r="G22" s="7"/>
      <c r="H22" s="7"/>
      <c r="I22" s="7"/>
      <c r="J22" s="7"/>
      <c r="K22" s="7"/>
      <c r="L22" s="7"/>
      <c r="M22" s="7"/>
      <c r="N22" s="7"/>
      <c r="O22" s="7"/>
      <c r="P22" s="7"/>
      <c r="Q22" s="7"/>
      <c r="R22" s="7"/>
      <c r="S22" s="7"/>
      <c r="T22" s="7"/>
      <c r="U22" s="7"/>
      <c r="V22" s="7"/>
    </row>
    <row r="23" spans="1:22" s="8" customFormat="1">
      <c r="A23" s="7"/>
      <c r="B23" s="7"/>
      <c r="C23" s="7"/>
      <c r="D23" s="7"/>
      <c r="E23" s="7"/>
      <c r="F23" s="7"/>
      <c r="G23" s="7"/>
      <c r="H23" s="7"/>
      <c r="I23" s="7"/>
      <c r="J23" s="7"/>
      <c r="K23" s="7"/>
      <c r="L23" s="7"/>
      <c r="M23" s="7"/>
      <c r="N23" s="7"/>
      <c r="O23" s="7"/>
      <c r="P23" s="7"/>
      <c r="Q23" s="7"/>
      <c r="R23" s="7"/>
      <c r="S23" s="7"/>
      <c r="T23" s="7"/>
      <c r="U23" s="7"/>
      <c r="V23" s="7"/>
    </row>
    <row r="24" spans="1:22" s="8" customFormat="1">
      <c r="A24" s="7"/>
      <c r="B24" s="7"/>
      <c r="C24" s="7"/>
      <c r="D24" s="7"/>
      <c r="E24" s="7"/>
      <c r="F24" s="7"/>
      <c r="G24" s="7"/>
      <c r="H24" s="7"/>
      <c r="I24" s="7"/>
      <c r="J24" s="7"/>
      <c r="K24" s="7"/>
      <c r="L24" s="7"/>
      <c r="M24" s="7"/>
      <c r="N24" s="7"/>
      <c r="O24" s="7"/>
      <c r="P24" s="7"/>
      <c r="Q24" s="7"/>
      <c r="R24" s="7"/>
      <c r="S24" s="7"/>
      <c r="T24" s="7"/>
      <c r="U24" s="7"/>
      <c r="V24" s="7"/>
    </row>
    <row r="25" spans="1:22" s="75" customFormat="1" ht="15">
      <c r="B25" s="75" t="s">
        <v>32</v>
      </c>
    </row>
    <row r="26" spans="1:22" s="58" customFormat="1"/>
    <row r="27" spans="1:22" s="58" customFormat="1">
      <c r="B27" s="76"/>
      <c r="C27" s="58" t="s">
        <v>94</v>
      </c>
    </row>
    <row r="28" spans="1:22" s="58" customFormat="1">
      <c r="B28" s="77"/>
      <c r="C28" s="58" t="s">
        <v>95</v>
      </c>
    </row>
    <row r="29" spans="1:22" s="58" customFormat="1">
      <c r="B29" s="78"/>
      <c r="C29" s="58" t="s">
        <v>33</v>
      </c>
    </row>
    <row r="30" spans="1:22" s="58" customFormat="1">
      <c r="B30" s="79"/>
      <c r="C30" s="58" t="s">
        <v>96</v>
      </c>
    </row>
    <row r="31" spans="1:22" s="58" customFormat="1">
      <c r="B31" s="80"/>
      <c r="C31" s="58" t="s">
        <v>97</v>
      </c>
    </row>
    <row r="32" spans="1:22">
      <c r="B32" s="9"/>
      <c r="C32" s="7" t="s">
        <v>34</v>
      </c>
    </row>
  </sheetData>
  <mergeCells count="3">
    <mergeCell ref="A11:V11"/>
    <mergeCell ref="A12:V12"/>
    <mergeCell ref="A14:V14"/>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tabSelected="1" zoomScale="85" zoomScaleNormal="85" workbookViewId="0">
      <selection activeCell="B22" sqref="B22"/>
    </sheetView>
  </sheetViews>
  <sheetFormatPr defaultRowHeight="12.75"/>
  <cols>
    <col min="1" max="1" width="9.140625" style="58"/>
    <col min="2" max="2" width="18.140625" style="58" customWidth="1"/>
    <col min="3" max="3" width="18" style="58" customWidth="1"/>
    <col min="4" max="16384" width="9.140625" style="58"/>
  </cols>
  <sheetData>
    <row r="3" spans="2:16" s="53" customFormat="1" ht="18" customHeight="1">
      <c r="B3" s="52" t="s">
        <v>92</v>
      </c>
      <c r="C3" s="52"/>
      <c r="D3" s="52"/>
      <c r="E3" s="52"/>
    </row>
    <row r="6" spans="2:16" s="55" customFormat="1">
      <c r="B6" s="54" t="s">
        <v>164</v>
      </c>
    </row>
    <row r="8" spans="2:16" ht="15.75">
      <c r="B8" s="56" t="s">
        <v>35</v>
      </c>
      <c r="C8" s="57" t="s">
        <v>181</v>
      </c>
    </row>
    <row r="12" spans="2:16">
      <c r="B12" s="59" t="s">
        <v>36</v>
      </c>
      <c r="C12" s="60"/>
      <c r="D12" s="60"/>
      <c r="E12" s="60"/>
      <c r="F12" s="60"/>
      <c r="G12" s="60"/>
      <c r="H12" s="60"/>
      <c r="I12" s="60"/>
      <c r="J12" s="60"/>
      <c r="K12" s="60"/>
      <c r="L12" s="60"/>
      <c r="M12" s="60"/>
      <c r="N12" s="60"/>
      <c r="O12" s="60"/>
      <c r="P12" s="61"/>
    </row>
    <row r="13" spans="2:16" ht="15">
      <c r="B13" s="62" t="s">
        <v>37</v>
      </c>
      <c r="C13" s="209" t="s">
        <v>174</v>
      </c>
      <c r="D13" s="63"/>
      <c r="E13" s="63"/>
      <c r="F13" s="63"/>
      <c r="G13" s="63"/>
      <c r="H13" s="63"/>
      <c r="I13" s="64"/>
      <c r="J13" s="63"/>
      <c r="K13" s="63"/>
      <c r="L13" s="63"/>
      <c r="M13" s="63"/>
      <c r="N13" s="63"/>
      <c r="O13" s="64"/>
      <c r="P13" s="65"/>
    </row>
    <row r="14" spans="2:16">
      <c r="B14" s="62" t="s">
        <v>38</v>
      </c>
      <c r="C14" s="66" t="s">
        <v>175</v>
      </c>
      <c r="D14" s="67"/>
      <c r="E14" s="67"/>
      <c r="F14" s="67"/>
      <c r="G14" s="67"/>
      <c r="H14" s="67"/>
      <c r="I14" s="68"/>
      <c r="J14" s="67"/>
      <c r="K14" s="67"/>
      <c r="L14" s="67"/>
      <c r="M14" s="67"/>
      <c r="N14" s="67"/>
      <c r="O14" s="68"/>
      <c r="P14" s="69"/>
    </row>
    <row r="15" spans="2:16">
      <c r="B15" s="62" t="s">
        <v>39</v>
      </c>
      <c r="C15" s="66" t="s">
        <v>176</v>
      </c>
      <c r="D15" s="67"/>
      <c r="E15" s="67"/>
      <c r="F15" s="67"/>
      <c r="G15" s="67"/>
      <c r="H15" s="67"/>
      <c r="I15" s="68"/>
      <c r="J15" s="67"/>
      <c r="K15" s="67"/>
      <c r="L15" s="67"/>
      <c r="M15" s="67"/>
      <c r="N15" s="67"/>
      <c r="O15" s="68"/>
      <c r="P15" s="69"/>
    </row>
    <row r="16" spans="2:16">
      <c r="B16" s="62" t="s">
        <v>40</v>
      </c>
      <c r="C16" s="66" t="s">
        <v>177</v>
      </c>
      <c r="D16" s="67"/>
      <c r="E16" s="67"/>
      <c r="F16" s="67"/>
      <c r="G16" s="67"/>
      <c r="H16" s="67"/>
      <c r="I16" s="68"/>
      <c r="J16" s="67"/>
      <c r="K16" s="67"/>
      <c r="L16" s="67"/>
      <c r="M16" s="67"/>
      <c r="N16" s="67"/>
      <c r="O16" s="68"/>
      <c r="P16" s="69"/>
    </row>
    <row r="17" spans="2:16" ht="15">
      <c r="B17" s="62" t="s">
        <v>41</v>
      </c>
      <c r="C17" s="214"/>
      <c r="D17" s="67"/>
      <c r="E17" s="67"/>
      <c r="F17" s="67"/>
      <c r="G17" s="67"/>
      <c r="H17" s="67"/>
      <c r="I17" s="68"/>
      <c r="J17" s="67"/>
      <c r="K17" s="67"/>
      <c r="L17" s="67"/>
      <c r="M17" s="67"/>
      <c r="N17" s="67"/>
      <c r="O17" s="68"/>
      <c r="P17" s="69"/>
    </row>
    <row r="18" spans="2:16" ht="15">
      <c r="B18" s="62" t="s">
        <v>42</v>
      </c>
      <c r="C18" s="214"/>
      <c r="D18" s="67"/>
      <c r="E18" s="67"/>
      <c r="F18" s="67"/>
      <c r="G18" s="67"/>
      <c r="H18" s="67"/>
      <c r="I18" s="68"/>
      <c r="J18" s="67"/>
      <c r="K18" s="67"/>
      <c r="L18" s="67"/>
      <c r="M18" s="67"/>
      <c r="N18" s="67"/>
      <c r="O18" s="68"/>
      <c r="P18" s="69"/>
    </row>
    <row r="19" spans="2:16">
      <c r="B19" s="70" t="s">
        <v>43</v>
      </c>
      <c r="C19" s="210" t="s">
        <v>178</v>
      </c>
      <c r="D19" s="71"/>
      <c r="E19" s="71"/>
      <c r="F19" s="71"/>
      <c r="G19" s="71"/>
      <c r="H19" s="71"/>
      <c r="I19" s="72"/>
      <c r="J19" s="71"/>
      <c r="K19" s="71"/>
      <c r="L19" s="71"/>
      <c r="M19" s="71"/>
      <c r="N19" s="71"/>
      <c r="O19" s="72"/>
      <c r="P19" s="73"/>
    </row>
    <row r="26" spans="2:16">
      <c r="B26" s="11" t="s">
        <v>41</v>
      </c>
      <c r="C26" s="11" t="s">
        <v>42</v>
      </c>
      <c r="D26" s="11"/>
      <c r="E26" s="11"/>
    </row>
    <row r="27" spans="2:16">
      <c r="B27" s="213"/>
      <c r="C27" s="213"/>
      <c r="D27" s="11"/>
      <c r="E27" s="11"/>
    </row>
    <row r="28" spans="2:16">
      <c r="B28" s="74"/>
      <c r="C28" s="74"/>
      <c r="D28" s="11"/>
      <c r="E28" s="11"/>
    </row>
    <row r="29" spans="2:16">
      <c r="B29" s="11"/>
      <c r="C29" s="11"/>
      <c r="D29" s="11"/>
      <c r="E29" s="11"/>
    </row>
    <row r="30" spans="2:16">
      <c r="B30" s="11" t="s">
        <v>44</v>
      </c>
      <c r="C30" s="11"/>
      <c r="D30" s="11"/>
      <c r="E30" s="11"/>
    </row>
    <row r="31" spans="2:16">
      <c r="B31" s="11" t="s">
        <v>45</v>
      </c>
      <c r="C31" s="11"/>
      <c r="D31" s="11"/>
      <c r="E31" s="11"/>
    </row>
    <row r="32" spans="2:16">
      <c r="B32" s="11" t="s">
        <v>46</v>
      </c>
      <c r="C32" s="11"/>
      <c r="D32" s="11"/>
      <c r="E32" s="11"/>
    </row>
    <row r="33" spans="2:5">
      <c r="B33" s="11" t="s">
        <v>47</v>
      </c>
      <c r="C33" s="11"/>
      <c r="D33" s="11"/>
      <c r="E33" s="11"/>
    </row>
    <row r="34" spans="2:5">
      <c r="B34" s="11" t="s">
        <v>48</v>
      </c>
      <c r="C34" s="11"/>
      <c r="D34" s="11"/>
      <c r="E34" s="11"/>
    </row>
    <row r="35" spans="2:5">
      <c r="B35" s="11" t="s">
        <v>49</v>
      </c>
      <c r="C35" s="11"/>
      <c r="D35" s="11"/>
      <c r="E35" s="11"/>
    </row>
    <row r="36" spans="2:5">
      <c r="B36" s="12"/>
      <c r="C36" s="12"/>
      <c r="D36" s="12"/>
      <c r="E36" s="12"/>
    </row>
  </sheetData>
  <hyperlinks>
    <hyperlink ref="C19"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N230"/>
  <sheetViews>
    <sheetView showGridLines="0" zoomScale="70" zoomScaleNormal="70" workbookViewId="0">
      <selection activeCell="E178" sqref="E178"/>
    </sheetView>
  </sheetViews>
  <sheetFormatPr defaultRowHeight="14.25"/>
  <cols>
    <col min="1" max="1" width="3.7109375" style="112" customWidth="1"/>
    <col min="2" max="2" width="61.42578125" style="112" customWidth="1"/>
    <col min="3" max="3" width="9.140625" style="112" customWidth="1"/>
    <col min="4" max="4" width="6" style="112" customWidth="1"/>
    <col min="5" max="5" width="30.28515625" style="112" customWidth="1"/>
    <col min="6" max="6" width="10.5703125" style="112" customWidth="1"/>
    <col min="7" max="7" width="30.28515625" style="112" customWidth="1"/>
    <col min="8" max="8" width="9.140625" style="112"/>
    <col min="9" max="9" width="9.140625" style="1"/>
    <col min="10" max="10" width="14.85546875" style="112" customWidth="1"/>
    <col min="11" max="11" width="32.5703125" style="112" customWidth="1"/>
    <col min="12" max="16384" width="9.140625" style="112"/>
  </cols>
  <sheetData>
    <row r="1" spans="2:13">
      <c r="E1" s="2"/>
      <c r="G1" s="2"/>
    </row>
    <row r="2" spans="2:13" s="3" customFormat="1" ht="15.75">
      <c r="B2" s="81" t="str">
        <f>"Tarievenvoorstel 2018  "&amp;Contactgegevens!C12&amp;""</f>
        <v xml:space="preserve">Tarievenvoorstel 2018  </v>
      </c>
      <c r="I2" s="114"/>
    </row>
    <row r="3" spans="2:13">
      <c r="C3" s="1"/>
      <c r="D3" s="1"/>
      <c r="E3" s="2"/>
      <c r="G3" s="2"/>
    </row>
    <row r="4" spans="2:13" ht="12.75" customHeight="1">
      <c r="D4" s="1"/>
      <c r="E4" s="2"/>
      <c r="G4" s="2"/>
      <c r="I4" s="102" t="s">
        <v>106</v>
      </c>
      <c r="J4" s="103"/>
      <c r="K4" s="104"/>
    </row>
    <row r="5" spans="2:13" ht="12.75" customHeight="1">
      <c r="D5" s="1"/>
      <c r="E5" s="2"/>
      <c r="G5" s="2"/>
      <c r="I5" s="105" t="s">
        <v>108</v>
      </c>
      <c r="J5" s="106" t="s">
        <v>107</v>
      </c>
      <c r="K5" s="107"/>
    </row>
    <row r="6" spans="2:13" ht="12.75" customHeight="1">
      <c r="D6" s="1"/>
      <c r="E6" s="2"/>
      <c r="G6" s="2"/>
      <c r="I6" s="105" t="s">
        <v>109</v>
      </c>
      <c r="J6" s="106" t="s">
        <v>110</v>
      </c>
      <c r="K6" s="107"/>
    </row>
    <row r="7" spans="2:13" s="6" customFormat="1" ht="12.75" customHeight="1">
      <c r="I7" s="108" t="s">
        <v>111</v>
      </c>
      <c r="J7" s="109" t="s">
        <v>112</v>
      </c>
      <c r="K7" s="110"/>
    </row>
    <row r="8" spans="2:13" ht="20.25" customHeight="1">
      <c r="B8" s="1"/>
      <c r="C8" s="1"/>
      <c r="D8" s="1"/>
      <c r="E8" s="2"/>
      <c r="G8" s="2"/>
      <c r="I8" s="111" t="s">
        <v>113</v>
      </c>
    </row>
    <row r="9" spans="2:13" s="4" customFormat="1" ht="12.75">
      <c r="B9" s="4" t="s">
        <v>103</v>
      </c>
      <c r="E9" s="4" t="s">
        <v>98</v>
      </c>
      <c r="G9" s="4" t="s">
        <v>99</v>
      </c>
      <c r="I9" s="4" t="s">
        <v>0</v>
      </c>
      <c r="J9" s="99"/>
      <c r="K9" s="193" t="s">
        <v>125</v>
      </c>
      <c r="L9" s="99"/>
      <c r="M9" s="99"/>
    </row>
    <row r="10" spans="2:13">
      <c r="B10" s="1"/>
      <c r="C10" s="1"/>
      <c r="D10" s="1"/>
      <c r="E10" s="2"/>
      <c r="G10" s="2"/>
    </row>
    <row r="11" spans="2:13">
      <c r="B11" s="5" t="s">
        <v>1</v>
      </c>
      <c r="C11" s="1"/>
      <c r="D11" s="1"/>
      <c r="E11" s="2"/>
      <c r="G11" s="2"/>
    </row>
    <row r="12" spans="2:13">
      <c r="B12" s="1" t="s">
        <v>2</v>
      </c>
      <c r="C12" s="1"/>
      <c r="D12" s="1"/>
      <c r="E12" s="96">
        <v>1883064.4949132442</v>
      </c>
      <c r="G12" s="211">
        <v>18</v>
      </c>
      <c r="I12" s="1" t="s">
        <v>51</v>
      </c>
      <c r="K12" s="112" t="s">
        <v>132</v>
      </c>
    </row>
    <row r="13" spans="2:13">
      <c r="B13" s="1" t="s">
        <v>3</v>
      </c>
      <c r="C13" s="1"/>
      <c r="D13" s="1"/>
      <c r="E13" s="97">
        <v>5732172.2473380528</v>
      </c>
      <c r="G13" s="212">
        <v>28.0442</v>
      </c>
      <c r="I13" s="1" t="s">
        <v>100</v>
      </c>
      <c r="K13" s="112" t="s">
        <v>134</v>
      </c>
    </row>
    <row r="14" spans="2:13">
      <c r="B14" s="1"/>
      <c r="C14" s="1"/>
      <c r="D14" s="1"/>
      <c r="E14" s="2"/>
      <c r="G14" s="2"/>
    </row>
    <row r="15" spans="2:13">
      <c r="B15" s="5" t="s">
        <v>4</v>
      </c>
      <c r="C15" s="1"/>
      <c r="D15" s="1"/>
      <c r="E15" s="2"/>
      <c r="G15" s="2"/>
    </row>
    <row r="16" spans="2:13">
      <c r="B16" s="1" t="s">
        <v>2</v>
      </c>
      <c r="C16" s="1"/>
      <c r="D16" s="1"/>
      <c r="E16" s="96">
        <v>7564.8138475051474</v>
      </c>
      <c r="G16" s="211">
        <v>18</v>
      </c>
      <c r="I16" s="1" t="s">
        <v>51</v>
      </c>
      <c r="K16" s="112" t="s">
        <v>132</v>
      </c>
    </row>
    <row r="17" spans="2:11">
      <c r="B17" s="1" t="s">
        <v>3</v>
      </c>
      <c r="C17" s="1"/>
      <c r="D17" s="1"/>
      <c r="E17" s="97">
        <v>596051.19967434602</v>
      </c>
      <c r="G17" s="212">
        <v>28.0442</v>
      </c>
      <c r="I17" s="1" t="s">
        <v>100</v>
      </c>
      <c r="K17" s="112" t="s">
        <v>134</v>
      </c>
    </row>
    <row r="18" spans="2:11">
      <c r="B18" s="1"/>
      <c r="C18" s="1"/>
      <c r="D18" s="1"/>
    </row>
    <row r="19" spans="2:11">
      <c r="B19" s="5" t="s">
        <v>5</v>
      </c>
      <c r="C19" s="1"/>
      <c r="D19" s="1"/>
    </row>
    <row r="20" spans="2:11">
      <c r="B20" s="1" t="s">
        <v>2</v>
      </c>
      <c r="C20" s="1"/>
      <c r="D20" s="1"/>
      <c r="E20" s="96">
        <v>2077.7677751095866</v>
      </c>
      <c r="G20" s="211">
        <v>778.16</v>
      </c>
      <c r="I20" s="1" t="s">
        <v>51</v>
      </c>
      <c r="K20" s="112" t="s">
        <v>135</v>
      </c>
    </row>
    <row r="21" spans="2:11">
      <c r="B21" s="1" t="s">
        <v>6</v>
      </c>
      <c r="C21" s="1"/>
      <c r="D21" s="1"/>
      <c r="E21" s="98">
        <v>0</v>
      </c>
      <c r="G21" s="82"/>
      <c r="I21" s="1" t="s">
        <v>100</v>
      </c>
      <c r="K21" s="112" t="s">
        <v>135</v>
      </c>
    </row>
    <row r="22" spans="2:11">
      <c r="B22" s="1" t="s">
        <v>7</v>
      </c>
      <c r="C22" s="1"/>
      <c r="D22" s="1"/>
      <c r="E22" s="98">
        <v>0</v>
      </c>
      <c r="G22" s="82"/>
      <c r="I22" s="1" t="s">
        <v>100</v>
      </c>
      <c r="K22" s="112" t="s">
        <v>135</v>
      </c>
    </row>
    <row r="23" spans="2:11">
      <c r="B23" s="1" t="s">
        <v>8</v>
      </c>
      <c r="C23" s="1"/>
      <c r="D23" s="1"/>
      <c r="E23" s="97">
        <v>640093.17812121205</v>
      </c>
      <c r="G23" s="212">
        <v>24.281099999999999</v>
      </c>
      <c r="I23" s="1" t="s">
        <v>100</v>
      </c>
      <c r="K23" s="112" t="s">
        <v>135</v>
      </c>
    </row>
    <row r="24" spans="2:11">
      <c r="B24" s="1"/>
      <c r="C24" s="1"/>
      <c r="D24" s="1"/>
      <c r="E24" s="83"/>
      <c r="F24" s="113"/>
      <c r="G24" s="83"/>
    </row>
    <row r="25" spans="2:11">
      <c r="B25" s="1"/>
      <c r="C25" s="1"/>
      <c r="D25" s="1"/>
      <c r="E25" s="2"/>
      <c r="G25" s="2"/>
    </row>
    <row r="26" spans="2:11">
      <c r="B26" s="84"/>
      <c r="C26" s="1"/>
      <c r="D26" s="1"/>
      <c r="E26" s="2"/>
      <c r="G26" s="2"/>
    </row>
    <row r="27" spans="2:11">
      <c r="B27" s="1"/>
      <c r="C27" s="1"/>
      <c r="D27" s="1"/>
      <c r="E27" s="2"/>
      <c r="G27" s="2"/>
    </row>
    <row r="28" spans="2:11" s="4" customFormat="1" ht="12.75">
      <c r="B28" s="4" t="s">
        <v>104</v>
      </c>
      <c r="E28" s="4" t="s">
        <v>98</v>
      </c>
      <c r="G28" s="4" t="s">
        <v>99</v>
      </c>
      <c r="I28" s="4" t="s">
        <v>0</v>
      </c>
    </row>
    <row r="29" spans="2:11">
      <c r="B29" s="1"/>
      <c r="C29" s="1"/>
      <c r="D29" s="1"/>
      <c r="E29" s="2"/>
      <c r="G29" s="2"/>
    </row>
    <row r="30" spans="2:11">
      <c r="B30" s="5" t="s">
        <v>9</v>
      </c>
      <c r="C30" s="1"/>
      <c r="D30" s="1"/>
      <c r="E30" s="2"/>
      <c r="G30" s="2"/>
    </row>
    <row r="31" spans="2:11">
      <c r="B31" s="1"/>
      <c r="C31" s="1"/>
      <c r="D31" s="1"/>
      <c r="E31" s="2"/>
      <c r="G31" s="2"/>
    </row>
    <row r="32" spans="2:11">
      <c r="B32" s="5" t="s">
        <v>10</v>
      </c>
      <c r="C32" s="1"/>
      <c r="D32" s="1"/>
      <c r="E32" s="2"/>
      <c r="G32" s="2"/>
    </row>
    <row r="33" spans="2:11">
      <c r="B33" s="1" t="s">
        <v>11</v>
      </c>
      <c r="C33" s="1"/>
      <c r="D33" s="1"/>
      <c r="E33" s="96">
        <v>1854844.0428774992</v>
      </c>
      <c r="G33" s="212">
        <v>26.825700000000001</v>
      </c>
      <c r="I33" s="1" t="s">
        <v>53</v>
      </c>
      <c r="K33" s="112" t="s">
        <v>136</v>
      </c>
    </row>
    <row r="34" spans="2:11">
      <c r="B34" s="1" t="s">
        <v>12</v>
      </c>
      <c r="C34" s="1"/>
      <c r="D34" s="1"/>
      <c r="E34" s="98">
        <v>7658.47575652464</v>
      </c>
      <c r="G34" s="212">
        <v>53.5182</v>
      </c>
      <c r="I34" s="1" t="s">
        <v>53</v>
      </c>
      <c r="K34" s="112" t="s">
        <v>136</v>
      </c>
    </row>
    <row r="35" spans="2:11">
      <c r="B35" s="1" t="s">
        <v>13</v>
      </c>
      <c r="C35" s="1"/>
      <c r="D35" s="1"/>
      <c r="E35" s="98">
        <v>14196.926199881311</v>
      </c>
      <c r="G35" s="212">
        <v>55.650700000000001</v>
      </c>
      <c r="I35" s="1" t="s">
        <v>53</v>
      </c>
      <c r="K35" s="112" t="s">
        <v>136</v>
      </c>
    </row>
    <row r="36" spans="2:11">
      <c r="B36" s="1" t="s">
        <v>14</v>
      </c>
      <c r="C36" s="1"/>
      <c r="D36" s="1"/>
      <c r="E36" s="97">
        <v>6117.7381441803936</v>
      </c>
      <c r="G36" s="212">
        <v>90.543800000000005</v>
      </c>
      <c r="I36" s="1" t="s">
        <v>53</v>
      </c>
      <c r="K36" s="112" t="s">
        <v>136</v>
      </c>
    </row>
    <row r="37" spans="2:11">
      <c r="B37" s="1"/>
      <c r="C37" s="1"/>
      <c r="D37" s="1"/>
      <c r="E37" s="83"/>
      <c r="G37" s="83"/>
    </row>
    <row r="38" spans="2:11">
      <c r="B38" s="5" t="s">
        <v>15</v>
      </c>
      <c r="C38" s="1"/>
      <c r="D38" s="1"/>
      <c r="E38" s="2"/>
      <c r="G38" s="2"/>
    </row>
    <row r="39" spans="2:11">
      <c r="B39" s="1" t="s">
        <v>11</v>
      </c>
      <c r="C39" s="1"/>
      <c r="D39" s="1"/>
      <c r="E39" s="96">
        <v>0</v>
      </c>
      <c r="G39" s="82"/>
      <c r="I39" s="1" t="s">
        <v>53</v>
      </c>
      <c r="K39" s="112" t="s">
        <v>136</v>
      </c>
    </row>
    <row r="40" spans="2:11">
      <c r="B40" s="1" t="s">
        <v>12</v>
      </c>
      <c r="C40" s="1"/>
      <c r="D40" s="1"/>
      <c r="E40" s="98">
        <v>0</v>
      </c>
      <c r="G40" s="82"/>
      <c r="I40" s="1" t="s">
        <v>53</v>
      </c>
      <c r="K40" s="112" t="s">
        <v>136</v>
      </c>
    </row>
    <row r="41" spans="2:11">
      <c r="B41" s="1" t="s">
        <v>13</v>
      </c>
      <c r="C41" s="1"/>
      <c r="D41" s="1"/>
      <c r="E41" s="98">
        <v>0</v>
      </c>
      <c r="G41" s="82"/>
      <c r="I41" s="1" t="s">
        <v>53</v>
      </c>
      <c r="K41" s="112" t="s">
        <v>136</v>
      </c>
    </row>
    <row r="42" spans="2:11">
      <c r="B42" s="1" t="s">
        <v>14</v>
      </c>
      <c r="C42" s="1"/>
      <c r="D42" s="1"/>
      <c r="E42" s="97">
        <v>0</v>
      </c>
      <c r="G42" s="82"/>
      <c r="I42" s="1" t="s">
        <v>53</v>
      </c>
      <c r="K42" s="112" t="s">
        <v>136</v>
      </c>
    </row>
    <row r="43" spans="2:11">
      <c r="B43" s="1"/>
      <c r="C43" s="1"/>
      <c r="D43" s="1"/>
      <c r="E43" s="2"/>
      <c r="G43" s="2"/>
    </row>
    <row r="44" spans="2:11">
      <c r="B44" s="1"/>
      <c r="C44" s="1"/>
      <c r="D44" s="1"/>
      <c r="E44" s="2"/>
      <c r="G44" s="2"/>
    </row>
    <row r="45" spans="2:11">
      <c r="B45" s="1"/>
      <c r="C45" s="1"/>
      <c r="D45" s="1"/>
      <c r="E45" s="2"/>
      <c r="G45" s="2"/>
    </row>
    <row r="46" spans="2:11">
      <c r="B46" s="5" t="s">
        <v>16</v>
      </c>
      <c r="C46" s="1"/>
      <c r="D46" s="1"/>
      <c r="E46" s="2"/>
      <c r="G46" s="2"/>
    </row>
    <row r="47" spans="2:11">
      <c r="B47" s="1"/>
      <c r="C47" s="1"/>
      <c r="D47" s="1"/>
      <c r="E47" s="2"/>
      <c r="G47" s="2"/>
    </row>
    <row r="48" spans="2:11">
      <c r="B48" s="5" t="s">
        <v>10</v>
      </c>
      <c r="C48" s="1"/>
      <c r="D48" s="1"/>
      <c r="E48" s="2"/>
      <c r="G48" s="2"/>
    </row>
    <row r="49" spans="2:11">
      <c r="B49" s="1" t="s">
        <v>17</v>
      </c>
      <c r="C49" s="1"/>
      <c r="D49" s="1"/>
      <c r="E49" s="96">
        <v>2232.2171140572391</v>
      </c>
      <c r="G49" s="212">
        <v>104.2332</v>
      </c>
      <c r="I49" s="1" t="s">
        <v>53</v>
      </c>
      <c r="K49" s="112" t="s">
        <v>136</v>
      </c>
    </row>
    <row r="50" spans="2:11">
      <c r="B50" s="1" t="s">
        <v>18</v>
      </c>
      <c r="C50" s="1"/>
      <c r="D50" s="1"/>
      <c r="E50" s="98">
        <v>3263.8435593434342</v>
      </c>
      <c r="G50" s="212">
        <v>104.2332</v>
      </c>
      <c r="I50" s="1" t="s">
        <v>53</v>
      </c>
      <c r="K50" s="112" t="s">
        <v>136</v>
      </c>
    </row>
    <row r="51" spans="2:11">
      <c r="B51" s="1" t="s">
        <v>19</v>
      </c>
      <c r="C51" s="1"/>
      <c r="D51" s="1"/>
      <c r="E51" s="98">
        <v>1883.6267870370368</v>
      </c>
      <c r="G51" s="212">
        <v>104.2332</v>
      </c>
      <c r="I51" s="1" t="s">
        <v>53</v>
      </c>
      <c r="K51" s="112" t="s">
        <v>136</v>
      </c>
    </row>
    <row r="52" spans="2:11">
      <c r="B52" s="1" t="s">
        <v>20</v>
      </c>
      <c r="C52" s="1"/>
      <c r="D52" s="1"/>
      <c r="E52" s="98">
        <v>627.56038299663294</v>
      </c>
      <c r="G52" s="212">
        <v>168.44040000000001</v>
      </c>
      <c r="I52" s="1" t="s">
        <v>53</v>
      </c>
      <c r="K52" s="112" t="s">
        <v>136</v>
      </c>
    </row>
    <row r="53" spans="2:11">
      <c r="B53" s="1" t="s">
        <v>21</v>
      </c>
      <c r="C53" s="1"/>
      <c r="D53" s="1"/>
      <c r="E53" s="98">
        <v>712.09472979797988</v>
      </c>
      <c r="G53" s="212">
        <v>168.44040000000001</v>
      </c>
      <c r="I53" s="1" t="s">
        <v>53</v>
      </c>
      <c r="K53" s="112" t="s">
        <v>136</v>
      </c>
    </row>
    <row r="54" spans="2:11">
      <c r="B54" s="1" t="s">
        <v>22</v>
      </c>
      <c r="C54" s="1"/>
      <c r="D54" s="1"/>
      <c r="E54" s="98">
        <v>416.85050252525258</v>
      </c>
      <c r="G54" s="212">
        <v>168.44040000000001</v>
      </c>
      <c r="I54" s="1" t="s">
        <v>53</v>
      </c>
      <c r="K54" s="112" t="s">
        <v>136</v>
      </c>
    </row>
    <row r="55" spans="2:11">
      <c r="B55" s="1" t="s">
        <v>23</v>
      </c>
      <c r="C55" s="1"/>
      <c r="D55" s="1"/>
      <c r="E55" s="98">
        <v>314.8956919191919</v>
      </c>
      <c r="G55" s="212">
        <v>168.44040000000001</v>
      </c>
      <c r="I55" s="1" t="s">
        <v>53</v>
      </c>
      <c r="K55" s="112" t="s">
        <v>136</v>
      </c>
    </row>
    <row r="56" spans="2:11">
      <c r="B56" s="1" t="s">
        <v>24</v>
      </c>
      <c r="C56" s="1"/>
      <c r="D56" s="1"/>
      <c r="E56" s="98">
        <v>132.8633308080808</v>
      </c>
      <c r="G56" s="212">
        <v>168.44040000000001</v>
      </c>
      <c r="I56" s="1" t="s">
        <v>53</v>
      </c>
      <c r="K56" s="112" t="s">
        <v>136</v>
      </c>
    </row>
    <row r="57" spans="2:11">
      <c r="B57" s="1" t="s">
        <v>25</v>
      </c>
      <c r="C57" s="1"/>
      <c r="D57" s="1"/>
      <c r="E57" s="98">
        <v>50.575424242424248</v>
      </c>
      <c r="G57" s="212">
        <v>168.44040000000001</v>
      </c>
      <c r="I57" s="1" t="s">
        <v>53</v>
      </c>
      <c r="K57" s="112" t="s">
        <v>136</v>
      </c>
    </row>
    <row r="58" spans="2:11">
      <c r="B58" s="1" t="s">
        <v>26</v>
      </c>
      <c r="C58" s="1"/>
      <c r="D58" s="1"/>
      <c r="E58" s="97">
        <v>47.561198653198652</v>
      </c>
      <c r="G58" s="212">
        <v>168.44040000000001</v>
      </c>
      <c r="I58" s="1" t="s">
        <v>53</v>
      </c>
      <c r="K58" s="112" t="s">
        <v>136</v>
      </c>
    </row>
    <row r="59" spans="2:11">
      <c r="B59" s="1"/>
      <c r="C59" s="1"/>
      <c r="D59" s="1"/>
      <c r="E59" s="2"/>
      <c r="G59" s="2"/>
    </row>
    <row r="60" spans="2:11">
      <c r="B60" s="5" t="s">
        <v>15</v>
      </c>
      <c r="C60" s="1"/>
      <c r="D60" s="1"/>
      <c r="E60" s="2"/>
      <c r="G60" s="2"/>
    </row>
    <row r="61" spans="2:11">
      <c r="B61" s="1" t="s">
        <v>17</v>
      </c>
      <c r="C61" s="1"/>
      <c r="D61" s="1"/>
      <c r="E61" s="96">
        <v>0</v>
      </c>
      <c r="G61" s="82"/>
      <c r="I61" s="1" t="s">
        <v>53</v>
      </c>
      <c r="K61" s="112" t="s">
        <v>136</v>
      </c>
    </row>
    <row r="62" spans="2:11">
      <c r="B62" s="1" t="s">
        <v>18</v>
      </c>
      <c r="C62" s="1"/>
      <c r="D62" s="1"/>
      <c r="E62" s="98">
        <v>0</v>
      </c>
      <c r="G62" s="82"/>
      <c r="I62" s="1" t="s">
        <v>53</v>
      </c>
      <c r="K62" s="112" t="s">
        <v>136</v>
      </c>
    </row>
    <row r="63" spans="2:11">
      <c r="B63" s="1" t="s">
        <v>19</v>
      </c>
      <c r="C63" s="1"/>
      <c r="D63" s="1"/>
      <c r="E63" s="98">
        <v>0</v>
      </c>
      <c r="G63" s="82"/>
      <c r="I63" s="1" t="s">
        <v>53</v>
      </c>
      <c r="K63" s="112" t="s">
        <v>136</v>
      </c>
    </row>
    <row r="64" spans="2:11">
      <c r="B64" s="1" t="s">
        <v>20</v>
      </c>
      <c r="C64" s="1"/>
      <c r="D64" s="1"/>
      <c r="E64" s="98">
        <v>0</v>
      </c>
      <c r="G64" s="82"/>
      <c r="I64" s="1" t="s">
        <v>53</v>
      </c>
      <c r="K64" s="112" t="s">
        <v>136</v>
      </c>
    </row>
    <row r="65" spans="2:11">
      <c r="B65" s="1" t="s">
        <v>21</v>
      </c>
      <c r="C65" s="1"/>
      <c r="D65" s="1"/>
      <c r="E65" s="98">
        <v>0</v>
      </c>
      <c r="G65" s="82"/>
      <c r="I65" s="1" t="s">
        <v>53</v>
      </c>
      <c r="K65" s="112" t="s">
        <v>136</v>
      </c>
    </row>
    <row r="66" spans="2:11">
      <c r="B66" s="1" t="s">
        <v>22</v>
      </c>
      <c r="C66" s="1"/>
      <c r="D66" s="1"/>
      <c r="E66" s="98">
        <v>0</v>
      </c>
      <c r="G66" s="82"/>
      <c r="I66" s="1" t="s">
        <v>53</v>
      </c>
      <c r="K66" s="112" t="s">
        <v>136</v>
      </c>
    </row>
    <row r="67" spans="2:11">
      <c r="B67" s="1" t="s">
        <v>23</v>
      </c>
      <c r="C67" s="1"/>
      <c r="D67" s="1"/>
      <c r="E67" s="98">
        <v>0</v>
      </c>
      <c r="G67" s="82"/>
      <c r="I67" s="1" t="s">
        <v>53</v>
      </c>
      <c r="K67" s="112" t="s">
        <v>136</v>
      </c>
    </row>
    <row r="68" spans="2:11">
      <c r="B68" s="1" t="s">
        <v>24</v>
      </c>
      <c r="C68" s="1"/>
      <c r="D68" s="1"/>
      <c r="E68" s="98">
        <v>0</v>
      </c>
      <c r="G68" s="82"/>
      <c r="I68" s="1" t="s">
        <v>53</v>
      </c>
      <c r="K68" s="112" t="s">
        <v>136</v>
      </c>
    </row>
    <row r="69" spans="2:11">
      <c r="B69" s="1" t="s">
        <v>25</v>
      </c>
      <c r="C69" s="1"/>
      <c r="D69" s="1"/>
      <c r="E69" s="98">
        <v>0</v>
      </c>
      <c r="G69" s="82"/>
      <c r="I69" s="1" t="s">
        <v>53</v>
      </c>
      <c r="K69" s="112" t="s">
        <v>136</v>
      </c>
    </row>
    <row r="70" spans="2:11">
      <c r="B70" s="1" t="s">
        <v>26</v>
      </c>
      <c r="C70" s="1"/>
      <c r="D70" s="1"/>
      <c r="E70" s="97">
        <v>0</v>
      </c>
      <c r="G70" s="82"/>
      <c r="I70" s="1" t="s">
        <v>53</v>
      </c>
      <c r="K70" s="112" t="s">
        <v>136</v>
      </c>
    </row>
    <row r="71" spans="2:11">
      <c r="B71" s="1"/>
      <c r="C71" s="1"/>
      <c r="D71" s="1"/>
      <c r="E71" s="2"/>
      <c r="G71" s="2"/>
    </row>
    <row r="72" spans="2:11">
      <c r="B72" s="1"/>
      <c r="C72" s="1"/>
      <c r="D72" s="1"/>
      <c r="E72" s="2"/>
      <c r="G72" s="2"/>
    </row>
    <row r="73" spans="2:11">
      <c r="B73" s="1"/>
      <c r="C73" s="1"/>
      <c r="D73" s="1"/>
      <c r="E73" s="2"/>
      <c r="G73" s="2"/>
    </row>
    <row r="74" spans="2:11">
      <c r="B74" s="1"/>
      <c r="C74" s="1"/>
      <c r="D74" s="1"/>
      <c r="E74" s="2"/>
      <c r="G74" s="2"/>
    </row>
    <row r="75" spans="2:11">
      <c r="B75" s="1"/>
      <c r="C75" s="1"/>
      <c r="D75" s="1"/>
      <c r="E75" s="2"/>
      <c r="G75" s="2"/>
    </row>
    <row r="76" spans="2:11">
      <c r="B76" s="5" t="s">
        <v>27</v>
      </c>
      <c r="C76" s="1"/>
      <c r="D76" s="1"/>
      <c r="E76" s="2"/>
      <c r="G76" s="2"/>
    </row>
    <row r="77" spans="2:11">
      <c r="B77" s="1"/>
      <c r="C77" s="1"/>
      <c r="D77" s="1"/>
      <c r="E77" s="2"/>
      <c r="G77" s="2"/>
    </row>
    <row r="78" spans="2:11">
      <c r="B78" s="5" t="s">
        <v>10</v>
      </c>
      <c r="C78" s="1"/>
      <c r="D78" s="1"/>
      <c r="E78" s="83"/>
      <c r="G78" s="83"/>
    </row>
    <row r="79" spans="2:11">
      <c r="B79" s="1" t="s">
        <v>11</v>
      </c>
      <c r="C79" s="1"/>
      <c r="D79" s="1"/>
      <c r="E79" s="96">
        <v>8908.8414468202027</v>
      </c>
      <c r="G79" s="211">
        <v>1321.8799999999999</v>
      </c>
      <c r="I79" s="1" t="s">
        <v>53</v>
      </c>
      <c r="K79" s="112" t="s">
        <v>137</v>
      </c>
    </row>
    <row r="80" spans="2:11">
      <c r="B80" s="1" t="s">
        <v>12</v>
      </c>
      <c r="C80" s="1"/>
      <c r="D80" s="1"/>
      <c r="E80" s="98">
        <v>91.991279142028219</v>
      </c>
      <c r="G80" s="211">
        <v>2317.15</v>
      </c>
      <c r="I80" s="1" t="s">
        <v>53</v>
      </c>
      <c r="K80" s="112" t="s">
        <v>137</v>
      </c>
    </row>
    <row r="81" spans="2:11">
      <c r="B81" s="1" t="s">
        <v>13</v>
      </c>
      <c r="C81" s="1"/>
      <c r="D81" s="1"/>
      <c r="E81" s="98">
        <v>95.182111997057419</v>
      </c>
      <c r="G81" s="211">
        <v>2317.15</v>
      </c>
      <c r="I81" s="1" t="s">
        <v>53</v>
      </c>
      <c r="K81" s="112" t="s">
        <v>137</v>
      </c>
    </row>
    <row r="82" spans="2:11">
      <c r="B82" s="1" t="s">
        <v>14</v>
      </c>
      <c r="C82" s="1"/>
      <c r="D82" s="1"/>
      <c r="E82" s="97">
        <v>54.647081314530105</v>
      </c>
      <c r="G82" s="211">
        <v>3244.75</v>
      </c>
      <c r="I82" s="1" t="s">
        <v>53</v>
      </c>
      <c r="K82" s="112" t="s">
        <v>137</v>
      </c>
    </row>
    <row r="83" spans="2:11">
      <c r="B83" s="1"/>
      <c r="C83" s="1"/>
      <c r="D83" s="1"/>
      <c r="E83" s="2"/>
      <c r="G83" s="2"/>
    </row>
    <row r="84" spans="2:11">
      <c r="B84" s="5" t="s">
        <v>15</v>
      </c>
      <c r="C84" s="1"/>
      <c r="D84" s="1"/>
      <c r="E84" s="2"/>
      <c r="G84" s="2"/>
    </row>
    <row r="85" spans="2:11">
      <c r="B85" s="1" t="s">
        <v>11</v>
      </c>
      <c r="C85" s="1"/>
      <c r="D85" s="1"/>
      <c r="E85" s="96">
        <v>0</v>
      </c>
      <c r="G85" s="82"/>
      <c r="I85" s="1" t="s">
        <v>53</v>
      </c>
      <c r="K85" s="112" t="s">
        <v>137</v>
      </c>
    </row>
    <row r="86" spans="2:11">
      <c r="B86" s="1" t="s">
        <v>12</v>
      </c>
      <c r="C86" s="1"/>
      <c r="D86" s="1"/>
      <c r="E86" s="98">
        <v>0</v>
      </c>
      <c r="G86" s="82"/>
      <c r="I86" s="1" t="s">
        <v>53</v>
      </c>
      <c r="K86" s="112" t="s">
        <v>137</v>
      </c>
    </row>
    <row r="87" spans="2:11">
      <c r="B87" s="1" t="s">
        <v>13</v>
      </c>
      <c r="C87" s="1"/>
      <c r="D87" s="1"/>
      <c r="E87" s="98">
        <v>0</v>
      </c>
      <c r="G87" s="82"/>
      <c r="I87" s="1" t="s">
        <v>53</v>
      </c>
      <c r="K87" s="112" t="s">
        <v>137</v>
      </c>
    </row>
    <row r="88" spans="2:11">
      <c r="B88" s="1" t="s">
        <v>14</v>
      </c>
      <c r="C88" s="1"/>
      <c r="D88" s="1"/>
      <c r="E88" s="97">
        <v>0</v>
      </c>
      <c r="G88" s="82"/>
      <c r="I88" s="1" t="s">
        <v>53</v>
      </c>
      <c r="K88" s="112" t="s">
        <v>137</v>
      </c>
    </row>
    <row r="89" spans="2:11">
      <c r="B89" s="1"/>
      <c r="C89" s="1"/>
      <c r="D89" s="1"/>
      <c r="E89" s="2"/>
      <c r="G89" s="2"/>
    </row>
    <row r="90" spans="2:11">
      <c r="B90" s="1"/>
      <c r="C90" s="1"/>
      <c r="D90" s="1"/>
      <c r="E90" s="2"/>
      <c r="G90" s="2"/>
    </row>
    <row r="91" spans="2:11">
      <c r="B91" s="1"/>
      <c r="C91" s="1"/>
      <c r="D91" s="1"/>
      <c r="E91" s="2"/>
      <c r="G91" s="2"/>
    </row>
    <row r="92" spans="2:11">
      <c r="B92" s="5" t="s">
        <v>28</v>
      </c>
      <c r="C92" s="1"/>
      <c r="D92" s="1"/>
      <c r="E92" s="2"/>
      <c r="G92" s="2"/>
    </row>
    <row r="93" spans="2:11">
      <c r="B93" s="1"/>
      <c r="C93" s="1"/>
      <c r="D93" s="1"/>
      <c r="E93" s="2"/>
      <c r="G93" s="2"/>
    </row>
    <row r="94" spans="2:11">
      <c r="B94" s="5" t="s">
        <v>10</v>
      </c>
      <c r="C94" s="1"/>
      <c r="D94" s="1"/>
      <c r="E94" s="2"/>
      <c r="G94" s="2"/>
    </row>
    <row r="95" spans="2:11">
      <c r="B95" s="1" t="s">
        <v>11</v>
      </c>
      <c r="C95" s="1"/>
      <c r="D95" s="1"/>
      <c r="E95" s="96">
        <v>5730.7997504641016</v>
      </c>
      <c r="G95" s="211">
        <v>38.29</v>
      </c>
      <c r="I95" s="1" t="s">
        <v>54</v>
      </c>
      <c r="K95" s="112" t="s">
        <v>137</v>
      </c>
    </row>
    <row r="96" spans="2:11">
      <c r="B96" s="1" t="s">
        <v>12</v>
      </c>
      <c r="C96" s="1"/>
      <c r="D96" s="1"/>
      <c r="E96" s="98">
        <v>1236.8627230970453</v>
      </c>
      <c r="G96" s="211">
        <v>38.29</v>
      </c>
      <c r="I96" s="1" t="s">
        <v>54</v>
      </c>
      <c r="K96" s="112" t="s">
        <v>137</v>
      </c>
    </row>
    <row r="97" spans="2:11">
      <c r="B97" s="1" t="s">
        <v>13</v>
      </c>
      <c r="C97" s="1"/>
      <c r="D97" s="1"/>
      <c r="E97" s="98">
        <v>1794.391357869159</v>
      </c>
      <c r="G97" s="211">
        <v>38.29</v>
      </c>
      <c r="I97" s="1" t="s">
        <v>54</v>
      </c>
      <c r="K97" s="112" t="s">
        <v>137</v>
      </c>
    </row>
    <row r="98" spans="2:11">
      <c r="B98" s="1" t="s">
        <v>14</v>
      </c>
      <c r="C98" s="1"/>
      <c r="D98" s="1"/>
      <c r="E98" s="97">
        <v>818.89337483931843</v>
      </c>
      <c r="G98" s="211">
        <v>45.15</v>
      </c>
      <c r="I98" s="1" t="s">
        <v>54</v>
      </c>
      <c r="K98" s="112" t="s">
        <v>137</v>
      </c>
    </row>
    <row r="99" spans="2:11">
      <c r="B99" s="1"/>
      <c r="C99" s="1"/>
      <c r="D99" s="1"/>
      <c r="E99" s="2"/>
      <c r="G99" s="2"/>
    </row>
    <row r="100" spans="2:11">
      <c r="B100" s="5" t="s">
        <v>15</v>
      </c>
      <c r="C100" s="1"/>
      <c r="D100" s="1"/>
      <c r="E100" s="2"/>
      <c r="G100" s="2"/>
    </row>
    <row r="101" spans="2:11">
      <c r="B101" s="1" t="s">
        <v>11</v>
      </c>
      <c r="C101" s="1"/>
      <c r="D101" s="1"/>
      <c r="E101" s="96">
        <v>0</v>
      </c>
      <c r="G101" s="211">
        <v>38.29</v>
      </c>
      <c r="I101" s="1" t="s">
        <v>54</v>
      </c>
      <c r="K101" s="112" t="s">
        <v>137</v>
      </c>
    </row>
    <row r="102" spans="2:11">
      <c r="B102" s="1" t="s">
        <v>12</v>
      </c>
      <c r="C102" s="1"/>
      <c r="D102" s="1"/>
      <c r="E102" s="98">
        <v>0</v>
      </c>
      <c r="G102" s="211">
        <v>38.29</v>
      </c>
      <c r="I102" s="1" t="s">
        <v>54</v>
      </c>
      <c r="K102" s="112" t="s">
        <v>137</v>
      </c>
    </row>
    <row r="103" spans="2:11">
      <c r="B103" s="1" t="s">
        <v>13</v>
      </c>
      <c r="C103" s="1"/>
      <c r="D103" s="1"/>
      <c r="E103" s="98">
        <v>0</v>
      </c>
      <c r="G103" s="211">
        <v>38.29</v>
      </c>
      <c r="I103" s="1" t="s">
        <v>54</v>
      </c>
      <c r="K103" s="112" t="s">
        <v>137</v>
      </c>
    </row>
    <row r="104" spans="2:11">
      <c r="B104" s="1" t="s">
        <v>14</v>
      </c>
      <c r="C104" s="1"/>
      <c r="D104" s="1"/>
      <c r="E104" s="97">
        <v>0</v>
      </c>
      <c r="G104" s="211">
        <v>45.15</v>
      </c>
      <c r="I104" s="1" t="s">
        <v>54</v>
      </c>
      <c r="K104" s="112" t="s">
        <v>137</v>
      </c>
    </row>
    <row r="105" spans="2:11">
      <c r="B105" s="1"/>
      <c r="C105" s="1"/>
      <c r="D105" s="1"/>
      <c r="E105" s="2"/>
      <c r="G105" s="2"/>
    </row>
    <row r="106" spans="2:11">
      <c r="B106" s="1"/>
      <c r="C106" s="1"/>
      <c r="D106" s="1"/>
      <c r="E106" s="2"/>
      <c r="G106" s="2"/>
    </row>
    <row r="107" spans="2:11">
      <c r="B107" s="1"/>
      <c r="C107" s="1"/>
      <c r="D107" s="1"/>
      <c r="E107" s="2"/>
      <c r="G107" s="2"/>
    </row>
    <row r="108" spans="2:11">
      <c r="B108" s="5" t="s">
        <v>29</v>
      </c>
      <c r="C108" s="1"/>
      <c r="D108" s="1"/>
      <c r="E108" s="2"/>
      <c r="G108" s="2"/>
    </row>
    <row r="109" spans="2:11">
      <c r="B109" s="1"/>
      <c r="C109" s="1"/>
      <c r="D109" s="1"/>
      <c r="E109" s="2"/>
      <c r="G109" s="2"/>
    </row>
    <row r="110" spans="2:11">
      <c r="B110" s="5" t="s">
        <v>10</v>
      </c>
      <c r="C110" s="1"/>
      <c r="D110" s="1"/>
      <c r="E110" s="2"/>
      <c r="G110" s="2"/>
    </row>
    <row r="111" spans="2:11">
      <c r="B111" s="1" t="s">
        <v>17</v>
      </c>
      <c r="C111" s="1"/>
      <c r="D111" s="1"/>
      <c r="E111" s="96">
        <v>27.000078872024801</v>
      </c>
      <c r="G111" s="211">
        <v>2940.69</v>
      </c>
      <c r="I111" s="1" t="s">
        <v>53</v>
      </c>
      <c r="K111" s="112" t="s">
        <v>137</v>
      </c>
    </row>
    <row r="112" spans="2:11">
      <c r="B112" s="1" t="s">
        <v>18</v>
      </c>
      <c r="C112" s="1"/>
      <c r="D112" s="1"/>
      <c r="E112" s="98">
        <v>14.243949685253932</v>
      </c>
      <c r="G112" s="211">
        <v>2940.69</v>
      </c>
      <c r="I112" s="1" t="s">
        <v>53</v>
      </c>
      <c r="K112" s="112" t="s">
        <v>137</v>
      </c>
    </row>
    <row r="113" spans="2:11">
      <c r="B113" s="1" t="s">
        <v>19</v>
      </c>
      <c r="C113" s="1"/>
      <c r="D113" s="1"/>
      <c r="E113" s="98">
        <v>7.0219387062708734</v>
      </c>
      <c r="G113" s="211">
        <v>3089.04</v>
      </c>
      <c r="I113" s="1" t="s">
        <v>53</v>
      </c>
      <c r="K113" s="112" t="s">
        <v>137</v>
      </c>
    </row>
    <row r="114" spans="2:11">
      <c r="B114" s="1" t="s">
        <v>20</v>
      </c>
      <c r="C114" s="1"/>
      <c r="D114" s="1"/>
      <c r="E114" s="98">
        <v>0</v>
      </c>
      <c r="G114" s="211">
        <v>4939.25</v>
      </c>
      <c r="I114" s="1" t="s">
        <v>53</v>
      </c>
      <c r="K114" s="112" t="s">
        <v>137</v>
      </c>
    </row>
    <row r="115" spans="2:11">
      <c r="B115" s="1" t="s">
        <v>21</v>
      </c>
      <c r="C115" s="1"/>
      <c r="D115" s="1"/>
      <c r="E115" s="98">
        <v>0.45706451612903226</v>
      </c>
      <c r="G115" s="211">
        <v>4939.25</v>
      </c>
      <c r="I115" s="1" t="s">
        <v>53</v>
      </c>
      <c r="K115" s="112" t="s">
        <v>137</v>
      </c>
    </row>
    <row r="116" spans="2:11">
      <c r="B116" s="1" t="s">
        <v>22</v>
      </c>
      <c r="C116" s="1"/>
      <c r="D116" s="1"/>
      <c r="E116" s="98">
        <v>0</v>
      </c>
      <c r="G116" s="82"/>
      <c r="I116" s="1" t="s">
        <v>53</v>
      </c>
      <c r="K116" s="112" t="s">
        <v>137</v>
      </c>
    </row>
    <row r="117" spans="2:11">
      <c r="B117" s="1" t="s">
        <v>23</v>
      </c>
      <c r="C117" s="1"/>
      <c r="D117" s="1"/>
      <c r="E117" s="98">
        <v>0</v>
      </c>
      <c r="G117" s="82"/>
      <c r="I117" s="1" t="s">
        <v>53</v>
      </c>
      <c r="K117" s="112" t="s">
        <v>137</v>
      </c>
    </row>
    <row r="118" spans="2:11">
      <c r="B118" s="1" t="s">
        <v>24</v>
      </c>
      <c r="C118" s="1"/>
      <c r="D118" s="1"/>
      <c r="E118" s="98">
        <v>0</v>
      </c>
      <c r="G118" s="82"/>
      <c r="I118" s="1" t="s">
        <v>53</v>
      </c>
      <c r="K118" s="112" t="s">
        <v>137</v>
      </c>
    </row>
    <row r="119" spans="2:11">
      <c r="B119" s="1" t="s">
        <v>25</v>
      </c>
      <c r="C119" s="1"/>
      <c r="D119" s="1"/>
      <c r="E119" s="98">
        <v>0</v>
      </c>
      <c r="G119" s="82"/>
      <c r="I119" s="1" t="s">
        <v>53</v>
      </c>
      <c r="K119" s="112" t="s">
        <v>137</v>
      </c>
    </row>
    <row r="120" spans="2:11">
      <c r="B120" s="1" t="s">
        <v>26</v>
      </c>
      <c r="C120" s="1"/>
      <c r="D120" s="1"/>
      <c r="E120" s="97">
        <v>0</v>
      </c>
      <c r="G120" s="82"/>
      <c r="I120" s="1" t="s">
        <v>53</v>
      </c>
      <c r="K120" s="112" t="s">
        <v>137</v>
      </c>
    </row>
    <row r="121" spans="2:11">
      <c r="B121" s="1"/>
      <c r="C121" s="1"/>
      <c r="D121" s="1"/>
      <c r="E121" s="2"/>
      <c r="G121" s="2"/>
    </row>
    <row r="122" spans="2:11">
      <c r="B122" s="5" t="s">
        <v>15</v>
      </c>
      <c r="C122" s="1"/>
      <c r="D122" s="1"/>
      <c r="E122" s="2"/>
      <c r="G122" s="2"/>
    </row>
    <row r="123" spans="2:11">
      <c r="B123" s="1" t="s">
        <v>17</v>
      </c>
      <c r="C123" s="1"/>
      <c r="D123" s="1"/>
      <c r="E123" s="96">
        <v>1.5237931963992228</v>
      </c>
      <c r="G123" s="211">
        <v>4939.25</v>
      </c>
      <c r="I123" s="1" t="s">
        <v>53</v>
      </c>
      <c r="K123" s="112" t="s">
        <v>137</v>
      </c>
    </row>
    <row r="124" spans="2:11">
      <c r="B124" s="1" t="s">
        <v>18</v>
      </c>
      <c r="C124" s="1"/>
      <c r="D124" s="1"/>
      <c r="E124" s="98">
        <v>2.1031432339311174</v>
      </c>
      <c r="G124" s="211">
        <v>4939.25</v>
      </c>
      <c r="I124" s="1" t="s">
        <v>53</v>
      </c>
      <c r="K124" s="112" t="s">
        <v>137</v>
      </c>
    </row>
    <row r="125" spans="2:11">
      <c r="B125" s="1" t="s">
        <v>19</v>
      </c>
      <c r="C125" s="1"/>
      <c r="D125" s="1"/>
      <c r="E125" s="98">
        <v>2.7901021858211617</v>
      </c>
      <c r="G125" s="211">
        <v>4939.25</v>
      </c>
      <c r="I125" s="1" t="s">
        <v>53</v>
      </c>
      <c r="K125" s="112" t="s">
        <v>137</v>
      </c>
    </row>
    <row r="126" spans="2:11">
      <c r="B126" s="1" t="s">
        <v>20</v>
      </c>
      <c r="C126" s="1"/>
      <c r="D126" s="1"/>
      <c r="E126" s="98">
        <v>3.4648787561592429</v>
      </c>
      <c r="G126" s="211">
        <v>4939.25</v>
      </c>
      <c r="I126" s="1" t="s">
        <v>53</v>
      </c>
      <c r="K126" s="112" t="s">
        <v>137</v>
      </c>
    </row>
    <row r="127" spans="2:11">
      <c r="B127" s="1" t="s">
        <v>21</v>
      </c>
      <c r="C127" s="1"/>
      <c r="D127" s="1"/>
      <c r="E127" s="98">
        <v>3.5217240019934928</v>
      </c>
      <c r="G127" s="211">
        <v>4939.25</v>
      </c>
      <c r="I127" s="1" t="s">
        <v>53</v>
      </c>
      <c r="K127" s="112" t="s">
        <v>137</v>
      </c>
    </row>
    <row r="128" spans="2:11">
      <c r="B128" s="1" t="s">
        <v>22</v>
      </c>
      <c r="C128" s="1"/>
      <c r="D128" s="1"/>
      <c r="E128" s="98">
        <v>5.2732640366268537</v>
      </c>
      <c r="G128" s="211">
        <v>4939.25</v>
      </c>
      <c r="I128" s="1" t="s">
        <v>53</v>
      </c>
      <c r="K128" s="112" t="s">
        <v>137</v>
      </c>
    </row>
    <row r="129" spans="2:11">
      <c r="B129" s="1" t="s">
        <v>23</v>
      </c>
      <c r="C129" s="1"/>
      <c r="D129" s="1"/>
      <c r="E129" s="98">
        <v>1.9044314558695099</v>
      </c>
      <c r="G129" s="211">
        <v>4939.25</v>
      </c>
      <c r="I129" s="1" t="s">
        <v>53</v>
      </c>
      <c r="K129" s="112" t="s">
        <v>137</v>
      </c>
    </row>
    <row r="130" spans="2:11">
      <c r="B130" s="1" t="s">
        <v>24</v>
      </c>
      <c r="C130" s="1"/>
      <c r="D130" s="1"/>
      <c r="E130" s="98">
        <v>6.0446208255018492</v>
      </c>
      <c r="G130" s="211">
        <v>4939.25</v>
      </c>
      <c r="I130" s="1" t="s">
        <v>53</v>
      </c>
      <c r="K130" s="112" t="s">
        <v>137</v>
      </c>
    </row>
    <row r="131" spans="2:11">
      <c r="B131" s="1" t="s">
        <v>25</v>
      </c>
      <c r="C131" s="1"/>
      <c r="D131" s="1"/>
      <c r="E131" s="98">
        <v>2.3822492199183937E-2</v>
      </c>
      <c r="G131" s="211">
        <v>4939.25</v>
      </c>
      <c r="I131" s="1" t="s">
        <v>53</v>
      </c>
      <c r="K131" s="112" t="s">
        <v>137</v>
      </c>
    </row>
    <row r="132" spans="2:11">
      <c r="B132" s="1" t="s">
        <v>26</v>
      </c>
      <c r="C132" s="1"/>
      <c r="D132" s="1"/>
      <c r="E132" s="97">
        <v>0.99999999999999989</v>
      </c>
      <c r="G132" s="211">
        <v>4939.25</v>
      </c>
      <c r="I132" s="1" t="s">
        <v>53</v>
      </c>
      <c r="K132" s="112" t="s">
        <v>137</v>
      </c>
    </row>
    <row r="135" spans="2:11" s="4" customFormat="1" ht="12.75">
      <c r="B135" s="4" t="s">
        <v>105</v>
      </c>
      <c r="G135" s="4" t="s">
        <v>99</v>
      </c>
      <c r="I135" s="4" t="s">
        <v>0</v>
      </c>
    </row>
    <row r="136" spans="2:11">
      <c r="B136" s="1"/>
      <c r="C136" s="1"/>
      <c r="D136" s="1"/>
      <c r="E136" s="2"/>
      <c r="G136" s="2"/>
    </row>
    <row r="137" spans="2:11">
      <c r="B137" s="115" t="s">
        <v>115</v>
      </c>
      <c r="C137" s="1"/>
      <c r="D137" s="1"/>
      <c r="E137" s="2"/>
      <c r="G137" s="2"/>
    </row>
    <row r="138" spans="2:11">
      <c r="B138" s="116" t="s">
        <v>2</v>
      </c>
      <c r="C138" s="1"/>
      <c r="D138" s="1"/>
      <c r="E138" s="96">
        <v>0</v>
      </c>
      <c r="G138" s="82"/>
      <c r="I138" s="1" t="s">
        <v>51</v>
      </c>
      <c r="K138" s="112" t="s">
        <v>145</v>
      </c>
    </row>
    <row r="139" spans="2:11">
      <c r="B139" s="116" t="s">
        <v>3</v>
      </c>
      <c r="C139" s="1"/>
      <c r="D139" s="1"/>
      <c r="E139" s="97">
        <v>0</v>
      </c>
      <c r="G139" s="82"/>
      <c r="I139" s="1" t="s">
        <v>100</v>
      </c>
      <c r="K139" s="112" t="s">
        <v>145</v>
      </c>
    </row>
    <row r="140" spans="2:11">
      <c r="B140" s="95"/>
      <c r="C140" s="1"/>
      <c r="D140" s="1"/>
      <c r="E140" s="83"/>
      <c r="F140" s="113"/>
      <c r="G140" s="83"/>
      <c r="H140" s="113"/>
      <c r="I140" s="117"/>
    </row>
    <row r="141" spans="2:11">
      <c r="B141" s="115" t="s">
        <v>114</v>
      </c>
      <c r="C141" s="1"/>
      <c r="D141" s="1"/>
      <c r="E141" s="83"/>
      <c r="F141" s="113"/>
      <c r="G141" s="83"/>
      <c r="H141" s="113"/>
      <c r="I141" s="117"/>
    </row>
    <row r="142" spans="2:11">
      <c r="B142" s="116" t="s">
        <v>116</v>
      </c>
      <c r="C142" s="1"/>
      <c r="D142" s="1"/>
      <c r="E142" s="118">
        <v>0</v>
      </c>
      <c r="F142" s="113"/>
      <c r="G142" s="82"/>
      <c r="H142" s="113"/>
      <c r="I142" s="1" t="s">
        <v>53</v>
      </c>
      <c r="K142" s="112" t="s">
        <v>145</v>
      </c>
    </row>
    <row r="143" spans="2:11">
      <c r="B143" s="115"/>
      <c r="C143" s="1"/>
      <c r="D143" s="1"/>
      <c r="E143" s="83"/>
      <c r="F143" s="113"/>
      <c r="G143" s="83"/>
      <c r="H143" s="113"/>
      <c r="I143" s="117"/>
    </row>
    <row r="144" spans="2:11">
      <c r="B144" s="115" t="s">
        <v>117</v>
      </c>
      <c r="C144" s="1"/>
      <c r="D144" s="1"/>
      <c r="E144" s="83"/>
      <c r="F144" s="113"/>
      <c r="G144" s="83"/>
      <c r="H144" s="113"/>
      <c r="I144" s="117"/>
    </row>
    <row r="145" spans="1:14">
      <c r="B145" s="1" t="s">
        <v>116</v>
      </c>
      <c r="C145" s="1"/>
      <c r="D145" s="1"/>
      <c r="E145" s="118">
        <v>0</v>
      </c>
      <c r="G145" s="82"/>
      <c r="I145" s="1" t="s">
        <v>51</v>
      </c>
      <c r="K145" s="112" t="s">
        <v>145</v>
      </c>
    </row>
    <row r="146" spans="1:14">
      <c r="B146" s="1"/>
      <c r="C146" s="1"/>
      <c r="D146" s="1"/>
      <c r="E146" s="83"/>
      <c r="G146" s="83"/>
    </row>
    <row r="147" spans="1:14" s="99" customFormat="1" ht="12.75">
      <c r="B147" s="99" t="s">
        <v>118</v>
      </c>
      <c r="C147" s="139"/>
    </row>
    <row r="148" spans="1:14" s="140" customFormat="1" ht="12.75"/>
    <row r="149" spans="1:14" s="6" customFormat="1" ht="12.75">
      <c r="B149" s="147"/>
      <c r="C149" s="147"/>
      <c r="D149" s="147"/>
      <c r="E149" s="147"/>
      <c r="F149" s="147"/>
      <c r="G149" s="147"/>
    </row>
    <row r="150" spans="1:14">
      <c r="A150" s="100"/>
      <c r="B150" s="149" t="s">
        <v>119</v>
      </c>
      <c r="C150" s="150"/>
      <c r="D150" s="150"/>
      <c r="E150" s="150"/>
      <c r="F150" s="150"/>
      <c r="G150" s="151"/>
      <c r="H150" s="101"/>
      <c r="I150" s="101"/>
      <c r="J150" s="1"/>
      <c r="K150" s="1"/>
      <c r="L150" s="1"/>
    </row>
    <row r="151" spans="1:14">
      <c r="B151" s="152"/>
      <c r="C151" s="122"/>
      <c r="D151" s="122"/>
      <c r="E151" s="122"/>
      <c r="F151" s="122"/>
      <c r="G151" s="153"/>
      <c r="H151" s="1"/>
      <c r="J151" s="1"/>
      <c r="K151" s="1"/>
      <c r="L151" s="1"/>
      <c r="M151" s="1"/>
      <c r="N151" s="1"/>
    </row>
    <row r="152" spans="1:14">
      <c r="B152" s="154" t="s">
        <v>146</v>
      </c>
      <c r="C152" s="15" t="s">
        <v>147</v>
      </c>
      <c r="D152" s="129"/>
      <c r="E152" s="181">
        <v>294370389.89197457</v>
      </c>
      <c r="F152" s="16"/>
      <c r="G152" s="196"/>
      <c r="H152" s="1"/>
      <c r="J152" s="15" t="s">
        <v>148</v>
      </c>
      <c r="K152" s="1"/>
      <c r="L152" s="1"/>
      <c r="M152" s="1"/>
      <c r="N152" s="1"/>
    </row>
    <row r="153" spans="1:14">
      <c r="B153" s="123"/>
      <c r="C153" s="16"/>
      <c r="D153" s="16"/>
      <c r="E153" s="16"/>
      <c r="F153" s="16"/>
      <c r="G153" s="124"/>
      <c r="H153" s="1"/>
      <c r="J153" s="1"/>
      <c r="K153" s="1"/>
      <c r="L153" s="1"/>
      <c r="M153" s="1"/>
      <c r="N153" s="1"/>
    </row>
    <row r="154" spans="1:14">
      <c r="B154" s="132" t="s">
        <v>149</v>
      </c>
      <c r="C154" s="131" t="s">
        <v>147</v>
      </c>
      <c r="D154" s="19"/>
      <c r="E154" s="192">
        <f>SUMPRODUCT(E12:E13,G12:G13)</f>
        <v>194649345.84723622</v>
      </c>
      <c r="F154" s="16"/>
      <c r="G154" s="133"/>
      <c r="H154" s="1"/>
      <c r="J154" s="1"/>
      <c r="K154" s="1"/>
      <c r="L154" s="1"/>
      <c r="M154" s="1"/>
      <c r="N154" s="1"/>
    </row>
    <row r="155" spans="1:14">
      <c r="B155" s="132" t="s">
        <v>150</v>
      </c>
      <c r="C155" s="131" t="s">
        <v>147</v>
      </c>
      <c r="D155" s="19"/>
      <c r="E155" s="192">
        <f>SUMPRODUCT(E16:E17,G16:G17)</f>
        <v>16851945.703162387</v>
      </c>
      <c r="F155" s="16"/>
      <c r="G155" s="133"/>
      <c r="H155" s="1"/>
      <c r="J155" s="1"/>
      <c r="K155" s="1"/>
      <c r="L155" s="1"/>
      <c r="M155" s="1"/>
      <c r="N155" s="1"/>
    </row>
    <row r="156" spans="1:14">
      <c r="B156" s="132" t="s">
        <v>151</v>
      </c>
      <c r="C156" s="131" t="s">
        <v>147</v>
      </c>
      <c r="D156" s="19"/>
      <c r="E156" s="192">
        <f>SUMPRODUCT(E20:E23,G20:G23)</f>
        <v>17159002.239158235</v>
      </c>
      <c r="F156" s="16"/>
      <c r="G156" s="133"/>
      <c r="H156" s="1"/>
      <c r="J156" s="1"/>
      <c r="K156" s="1"/>
      <c r="L156" s="1"/>
      <c r="M156" s="1"/>
      <c r="N156" s="1"/>
    </row>
    <row r="157" spans="1:14">
      <c r="B157" s="155" t="s">
        <v>59</v>
      </c>
      <c r="C157" s="131" t="s">
        <v>147</v>
      </c>
      <c r="D157" s="19"/>
      <c r="E157" s="192">
        <f>SUM(E154:E156)</f>
        <v>228660293.78955683</v>
      </c>
      <c r="F157" s="16"/>
      <c r="G157" s="133"/>
      <c r="H157" s="1"/>
      <c r="J157" s="1"/>
      <c r="K157" s="1"/>
      <c r="L157" s="1"/>
      <c r="M157" s="1"/>
      <c r="N157" s="1"/>
    </row>
    <row r="158" spans="1:14">
      <c r="B158" s="123"/>
      <c r="C158" s="16"/>
      <c r="D158" s="15"/>
      <c r="E158" s="204"/>
      <c r="F158" s="16"/>
      <c r="G158" s="124"/>
      <c r="H158" s="1"/>
      <c r="J158" s="1"/>
      <c r="K158" s="1"/>
      <c r="L158" s="1"/>
      <c r="M158" s="1"/>
      <c r="N158" s="1"/>
    </row>
    <row r="159" spans="1:14">
      <c r="B159" s="132" t="s">
        <v>152</v>
      </c>
      <c r="C159" s="131" t="s">
        <v>147</v>
      </c>
      <c r="D159" s="134"/>
      <c r="E159" s="192">
        <f>SUMPRODUCT(E33:E36,G33:G36) + SUMPRODUCT(E39:E42,G39:G42) + SUMPRODUCT(E79:E82,G79:G82) + SUMPRODUCT(E85:E88,G85:G88)+ SUMPRODUCT(E95:E98,G95:G98) + SUMPRODUCT(E101:E104,G101:G104)</f>
        <v>64271266.16727794</v>
      </c>
      <c r="F159" s="16"/>
      <c r="G159" s="133"/>
      <c r="H159" s="1"/>
      <c r="J159" s="1"/>
      <c r="K159" s="1"/>
      <c r="L159" s="1"/>
      <c r="M159" s="1"/>
      <c r="N159" s="1"/>
    </row>
    <row r="160" spans="1:14">
      <c r="B160" s="132" t="s">
        <v>153</v>
      </c>
      <c r="C160" s="131" t="s">
        <v>147</v>
      </c>
      <c r="D160" s="19"/>
      <c r="E160" s="192">
        <f>SUMPRODUCT(E49:E58,G49:G58) + SUMPRODUCT(E61:E70,G61:G70) + SUMPRODUCT(E111:E120,G111:G120) + SUMPRODUCT(E123:E132,G123:G132)</f>
        <v>1438829.5129219119</v>
      </c>
      <c r="F160" s="16"/>
      <c r="G160" s="133"/>
      <c r="H160" s="1"/>
      <c r="J160" s="1"/>
      <c r="K160" s="1"/>
      <c r="L160" s="1"/>
      <c r="M160" s="1"/>
      <c r="N160" s="1"/>
    </row>
    <row r="161" spans="2:14">
      <c r="B161" s="155" t="s">
        <v>60</v>
      </c>
      <c r="C161" s="131" t="s">
        <v>147</v>
      </c>
      <c r="D161" s="19"/>
      <c r="E161" s="192">
        <f>E159+E160</f>
        <v>65710095.680199854</v>
      </c>
      <c r="F161" s="16"/>
      <c r="G161" s="133"/>
      <c r="H161" s="1"/>
      <c r="J161" s="1"/>
      <c r="K161" s="1"/>
      <c r="L161" s="1"/>
      <c r="M161" s="1"/>
      <c r="N161" s="1"/>
    </row>
    <row r="162" spans="2:14">
      <c r="B162" s="155"/>
      <c r="C162" s="131"/>
      <c r="D162" s="19"/>
      <c r="E162" s="205"/>
      <c r="F162" s="16"/>
      <c r="G162" s="133"/>
      <c r="H162" s="1"/>
      <c r="J162" s="1"/>
      <c r="K162" s="1"/>
      <c r="L162" s="1"/>
      <c r="M162" s="1"/>
      <c r="N162" s="1"/>
    </row>
    <row r="163" spans="2:14">
      <c r="B163" s="132" t="s">
        <v>154</v>
      </c>
      <c r="C163" s="131" t="s">
        <v>147</v>
      </c>
      <c r="D163" s="19"/>
      <c r="E163" s="192">
        <f>SUMPRODUCT(E138:E139,G138:G139)</f>
        <v>0</v>
      </c>
      <c r="F163" s="16"/>
      <c r="G163" s="133"/>
      <c r="H163" s="1"/>
      <c r="J163" s="1"/>
      <c r="K163" s="1"/>
      <c r="L163" s="1"/>
      <c r="M163" s="1"/>
      <c r="N163" s="1"/>
    </row>
    <row r="164" spans="2:14">
      <c r="B164" s="132" t="s">
        <v>155</v>
      </c>
      <c r="C164" s="131" t="s">
        <v>147</v>
      </c>
      <c r="D164" s="19"/>
      <c r="E164" s="192">
        <f>E142*G142+E145*G145</f>
        <v>0</v>
      </c>
      <c r="F164" s="16"/>
      <c r="G164" s="133"/>
      <c r="H164" s="1"/>
      <c r="J164" s="1"/>
      <c r="K164" s="1"/>
      <c r="L164" s="1"/>
      <c r="M164" s="1"/>
      <c r="N164" s="1"/>
    </row>
    <row r="165" spans="2:14">
      <c r="B165" s="154" t="s">
        <v>124</v>
      </c>
      <c r="C165" s="16"/>
      <c r="D165" s="15"/>
      <c r="E165" s="192">
        <f>E163+E164</f>
        <v>0</v>
      </c>
      <c r="F165" s="16"/>
      <c r="G165" s="124"/>
      <c r="H165" s="1"/>
      <c r="J165" s="1"/>
      <c r="K165" s="1"/>
      <c r="L165" s="1"/>
      <c r="M165" s="1"/>
      <c r="N165" s="1"/>
    </row>
    <row r="166" spans="2:14">
      <c r="B166" s="123"/>
      <c r="C166" s="16"/>
      <c r="D166" s="15"/>
      <c r="E166" s="204"/>
      <c r="F166" s="16"/>
      <c r="G166" s="124"/>
      <c r="H166" s="1"/>
      <c r="J166" s="1"/>
      <c r="K166" s="1"/>
      <c r="L166" s="1"/>
      <c r="M166" s="1"/>
      <c r="N166" s="1"/>
    </row>
    <row r="167" spans="2:14">
      <c r="B167" s="154" t="s">
        <v>156</v>
      </c>
      <c r="C167" s="15" t="s">
        <v>147</v>
      </c>
      <c r="D167" s="19"/>
      <c r="E167" s="192">
        <f>SUM(E154:E156,E159:E160,E163:E164)</f>
        <v>294370389.46975672</v>
      </c>
      <c r="F167" s="16"/>
      <c r="G167" s="133"/>
      <c r="H167" s="1"/>
      <c r="J167" s="1"/>
      <c r="K167" s="1"/>
      <c r="L167" s="1"/>
      <c r="M167" s="1"/>
      <c r="N167" s="1"/>
    </row>
    <row r="168" spans="2:14">
      <c r="B168" s="154"/>
      <c r="C168" s="15"/>
      <c r="D168" s="19"/>
      <c r="E168" s="130"/>
      <c r="F168" s="16"/>
      <c r="G168" s="133"/>
      <c r="H168" s="1"/>
      <c r="J168" s="1"/>
      <c r="K168" s="1"/>
      <c r="L168" s="1"/>
      <c r="M168" s="1"/>
      <c r="N168" s="1"/>
    </row>
    <row r="169" spans="2:14">
      <c r="B169" s="182" t="s">
        <v>61</v>
      </c>
      <c r="C169" s="20"/>
      <c r="D169" s="20"/>
      <c r="E169" s="170" t="str">
        <f>IF(E167&gt;E152, "TARIEVENVOORSTEL VOLDOET NIET", "TARIEVENVOORSTEL VOLDOET")</f>
        <v>TARIEVENVOORSTEL VOLDOET</v>
      </c>
      <c r="F169" s="21"/>
      <c r="G169" s="148"/>
      <c r="H169" s="1"/>
      <c r="J169" s="1"/>
      <c r="K169" s="1"/>
      <c r="L169" s="1"/>
      <c r="M169" s="1"/>
    </row>
    <row r="170" spans="2:14">
      <c r="B170" s="18"/>
      <c r="C170" s="156"/>
      <c r="D170" s="156"/>
      <c r="E170" s="125"/>
      <c r="F170" s="157"/>
      <c r="G170" s="158"/>
      <c r="H170" s="1"/>
      <c r="J170" s="1"/>
      <c r="K170" s="1"/>
      <c r="L170" s="1"/>
      <c r="M170" s="1"/>
    </row>
    <row r="171" spans="2:14">
      <c r="B171" s="145"/>
      <c r="C171" s="145"/>
      <c r="D171" s="145"/>
      <c r="E171" s="145"/>
      <c r="F171" s="145"/>
      <c r="G171" s="146"/>
      <c r="H171" s="1"/>
      <c r="J171" s="1"/>
      <c r="K171" s="1"/>
      <c r="L171" s="1"/>
      <c r="M171" s="1"/>
      <c r="N171" s="1"/>
    </row>
    <row r="172" spans="2:14" s="113" customFormat="1">
      <c r="B172" s="141" t="s">
        <v>120</v>
      </c>
      <c r="C172" s="142"/>
      <c r="D172" s="142"/>
      <c r="E172" s="142"/>
      <c r="F172" s="142"/>
      <c r="G172" s="143"/>
      <c r="H172" s="117"/>
      <c r="I172" s="117"/>
      <c r="J172" s="117"/>
      <c r="K172" s="117"/>
      <c r="L172" s="117"/>
      <c r="M172" s="117"/>
      <c r="N172" s="117"/>
    </row>
    <row r="173" spans="2:14" s="140" customFormat="1" ht="12.75">
      <c r="B173" s="159"/>
      <c r="C173" s="160"/>
      <c r="D173" s="160"/>
      <c r="E173" s="160"/>
      <c r="F173" s="160"/>
      <c r="G173" s="178"/>
    </row>
    <row r="174" spans="2:14" s="140" customFormat="1" ht="12.75">
      <c r="B174" s="163" t="s">
        <v>121</v>
      </c>
      <c r="C174" s="164" t="s">
        <v>141</v>
      </c>
      <c r="D174" s="164"/>
      <c r="E174" s="177">
        <v>10772330.955306444</v>
      </c>
      <c r="F174" s="176"/>
      <c r="G174" s="207"/>
      <c r="J174" s="15" t="s">
        <v>173</v>
      </c>
    </row>
    <row r="175" spans="2:14" s="140" customFormat="1" ht="12.75">
      <c r="B175" s="166"/>
      <c r="C175" s="164"/>
      <c r="D175" s="164"/>
      <c r="F175" s="164"/>
      <c r="G175" s="162"/>
    </row>
    <row r="176" spans="2:14" s="140" customFormat="1" ht="15">
      <c r="B176" s="167" t="s">
        <v>122</v>
      </c>
      <c r="C176" s="164" t="s">
        <v>141</v>
      </c>
      <c r="D176" s="164"/>
      <c r="E176" s="175">
        <f>SUM(E12:E13,E16:E17,E20:E23,E33:E36,E39:E42,E49:E58,E61:E70,E79:E82,E85:E88,E95:E98,E101:E104,E111:E120,E123:E132,E138:E139,E142,E145)</f>
        <v>10772330.955306444</v>
      </c>
      <c r="F176" s="164"/>
      <c r="G176" s="162"/>
    </row>
    <row r="177" spans="2:14" s="140" customFormat="1" ht="12.75">
      <c r="B177" s="168"/>
      <c r="C177" s="161"/>
      <c r="D177" s="161"/>
      <c r="E177" s="161"/>
      <c r="F177" s="161"/>
      <c r="G177" s="162"/>
      <c r="J177" s="206"/>
    </row>
    <row r="178" spans="2:14" s="140" customFormat="1" ht="12.75">
      <c r="B178" s="169" t="s">
        <v>123</v>
      </c>
      <c r="C178" s="164"/>
      <c r="D178" s="164"/>
      <c r="E178" s="170" t="str">
        <f>IF(E176&gt;E174, "REKENVOLUME VOLDOET NIET", "REKENVOLUME VOLDOET")</f>
        <v>REKENVOLUME VOLDOET</v>
      </c>
      <c r="F178" s="164"/>
      <c r="G178" s="179"/>
    </row>
    <row r="179" spans="2:14" s="140" customFormat="1" ht="12.75">
      <c r="B179" s="171"/>
      <c r="C179" s="172"/>
      <c r="D179" s="172"/>
      <c r="E179" s="172"/>
      <c r="F179" s="172"/>
      <c r="G179" s="180"/>
    </row>
    <row r="180" spans="2:14" s="140" customFormat="1" ht="12.75">
      <c r="B180" s="165"/>
      <c r="C180" s="165"/>
      <c r="D180" s="173"/>
      <c r="E180" s="173"/>
      <c r="F180" s="165"/>
      <c r="G180" s="165"/>
    </row>
    <row r="181" spans="2:14" s="140" customFormat="1" ht="12.75">
      <c r="H181" s="165"/>
      <c r="I181" s="165"/>
      <c r="J181" s="174"/>
    </row>
    <row r="182" spans="2:14" s="183" customFormat="1" ht="12.75">
      <c r="B182" s="183" t="s">
        <v>55</v>
      </c>
    </row>
    <row r="183" spans="2:14" s="144" customFormat="1" ht="12.75"/>
    <row r="184" spans="2:14" s="6" customFormat="1" ht="12.75"/>
    <row r="185" spans="2:14">
      <c r="B185" s="119" t="s">
        <v>56</v>
      </c>
      <c r="C185" s="120"/>
      <c r="D185" s="120"/>
      <c r="E185" s="120"/>
      <c r="F185" s="120"/>
      <c r="G185" s="121" t="s">
        <v>125</v>
      </c>
      <c r="H185" s="16"/>
      <c r="J185" s="1"/>
      <c r="K185" s="1"/>
      <c r="L185" s="1"/>
      <c r="M185" s="1"/>
      <c r="N185" s="1"/>
    </row>
    <row r="186" spans="2:14">
      <c r="B186" s="127"/>
      <c r="C186" s="185"/>
      <c r="D186" s="185"/>
      <c r="E186" s="185"/>
      <c r="F186" s="185"/>
      <c r="G186" s="186"/>
      <c r="H186" s="16"/>
      <c r="J186" s="1"/>
      <c r="K186" s="1"/>
      <c r="L186" s="1"/>
      <c r="M186" s="1"/>
      <c r="N186" s="1"/>
    </row>
    <row r="187" spans="2:14">
      <c r="B187" s="123" t="s">
        <v>171</v>
      </c>
      <c r="C187" s="16" t="s">
        <v>101</v>
      </c>
      <c r="D187" s="19"/>
      <c r="E187" s="187">
        <v>212111492.60185835</v>
      </c>
      <c r="F187" s="101"/>
      <c r="G187" s="124"/>
      <c r="H187" s="17"/>
      <c r="J187" s="15" t="s">
        <v>172</v>
      </c>
      <c r="K187" s="1"/>
      <c r="L187" s="1"/>
      <c r="M187" s="1"/>
      <c r="N187" s="1"/>
    </row>
    <row r="188" spans="2:14">
      <c r="B188" s="123" t="s">
        <v>102</v>
      </c>
      <c r="C188" s="16" t="s">
        <v>101</v>
      </c>
      <c r="D188" s="19"/>
      <c r="E188" s="184">
        <v>34031327.557693481</v>
      </c>
      <c r="F188" s="101"/>
      <c r="G188" s="124"/>
      <c r="H188" s="17"/>
      <c r="I188" s="15"/>
      <c r="J188" s="15" t="s">
        <v>172</v>
      </c>
      <c r="K188" s="1"/>
      <c r="L188" s="1"/>
      <c r="M188" s="1"/>
      <c r="N188" s="1"/>
    </row>
    <row r="189" spans="2:14">
      <c r="B189" s="123" t="s">
        <v>163</v>
      </c>
      <c r="C189" s="16" t="s">
        <v>101</v>
      </c>
      <c r="D189" s="19"/>
      <c r="E189" s="192">
        <f>E187-E188</f>
        <v>178080165.04416487</v>
      </c>
      <c r="F189" s="15"/>
      <c r="G189" s="124"/>
      <c r="H189" s="17"/>
      <c r="I189" s="15"/>
      <c r="J189" s="1"/>
      <c r="K189" s="1"/>
      <c r="L189" s="1"/>
      <c r="M189" s="1"/>
      <c r="N189" s="1"/>
    </row>
    <row r="190" spans="2:14">
      <c r="B190" s="123"/>
      <c r="C190" s="16"/>
      <c r="D190" s="19"/>
      <c r="E190" s="130"/>
      <c r="F190" s="15"/>
      <c r="G190" s="124"/>
      <c r="H190" s="17"/>
      <c r="J190" s="1"/>
      <c r="K190" s="1"/>
      <c r="L190" s="1"/>
      <c r="M190" s="1"/>
      <c r="N190" s="1"/>
    </row>
    <row r="191" spans="2:14">
      <c r="B191" s="123" t="s">
        <v>157</v>
      </c>
      <c r="C191" s="16" t="s">
        <v>147</v>
      </c>
      <c r="D191" s="19"/>
      <c r="E191" s="187">
        <v>229464736.58562118</v>
      </c>
      <c r="F191" s="101"/>
      <c r="G191" s="124"/>
      <c r="H191" s="17"/>
      <c r="I191" s="112"/>
      <c r="J191" s="15" t="s">
        <v>148</v>
      </c>
      <c r="K191" s="1"/>
      <c r="L191" s="1"/>
      <c r="M191" s="1"/>
      <c r="N191" s="1"/>
    </row>
    <row r="192" spans="2:14">
      <c r="B192" s="123" t="s">
        <v>158</v>
      </c>
      <c r="C192" s="16" t="s">
        <v>147</v>
      </c>
      <c r="D192" s="19"/>
      <c r="E192" s="203">
        <f>E188</f>
        <v>34031327.557693481</v>
      </c>
      <c r="F192" s="101"/>
      <c r="G192" s="124"/>
      <c r="H192" s="17"/>
      <c r="I192" s="15"/>
      <c r="J192" s="15"/>
      <c r="K192" s="1"/>
      <c r="L192" s="1"/>
      <c r="M192" s="1"/>
      <c r="N192" s="1"/>
    </row>
    <row r="193" spans="2:14">
      <c r="B193" s="123" t="s">
        <v>159</v>
      </c>
      <c r="C193" s="16" t="s">
        <v>147</v>
      </c>
      <c r="D193" s="19"/>
      <c r="E193" s="191">
        <f>E191-E192</f>
        <v>195433409.0279277</v>
      </c>
      <c r="F193" s="101"/>
      <c r="G193" s="124"/>
      <c r="H193" s="17"/>
      <c r="I193" s="112"/>
      <c r="J193" s="1"/>
      <c r="K193" s="1"/>
      <c r="L193" s="1"/>
      <c r="M193" s="1"/>
      <c r="N193" s="1"/>
    </row>
    <row r="194" spans="2:14">
      <c r="B194" s="123"/>
      <c r="C194" s="16"/>
      <c r="D194" s="19"/>
      <c r="E194" s="130"/>
      <c r="F194" s="101"/>
      <c r="G194" s="124"/>
      <c r="H194" s="17"/>
      <c r="I194" s="15"/>
      <c r="J194" s="1"/>
      <c r="K194" s="1"/>
      <c r="L194" s="1"/>
      <c r="M194" s="1"/>
      <c r="N194" s="1"/>
    </row>
    <row r="195" spans="2:14">
      <c r="B195" s="154" t="s">
        <v>129</v>
      </c>
      <c r="C195" s="16"/>
      <c r="D195" s="19"/>
      <c r="E195" s="197">
        <v>0</v>
      </c>
      <c r="F195" s="101"/>
      <c r="G195" s="124" t="s">
        <v>126</v>
      </c>
      <c r="H195" s="17"/>
      <c r="J195" s="1"/>
      <c r="K195" s="1"/>
      <c r="L195" s="1"/>
      <c r="M195" s="1"/>
      <c r="N195" s="1"/>
    </row>
    <row r="196" spans="2:14">
      <c r="B196" s="154" t="s">
        <v>57</v>
      </c>
      <c r="C196" s="16" t="s">
        <v>138</v>
      </c>
      <c r="D196" s="16"/>
      <c r="E196" s="198">
        <f>((E193/ E189) - 1)*100%</f>
        <v>9.744624832001425E-2</v>
      </c>
      <c r="F196" s="16"/>
      <c r="G196" s="124" t="s">
        <v>127</v>
      </c>
      <c r="H196" s="17"/>
      <c r="J196" s="1"/>
      <c r="K196" s="1"/>
      <c r="L196" s="1"/>
      <c r="M196" s="1"/>
      <c r="N196" s="1"/>
    </row>
    <row r="197" spans="2:14">
      <c r="B197" s="128" t="s">
        <v>133</v>
      </c>
      <c r="C197" s="125" t="s">
        <v>138</v>
      </c>
      <c r="D197" s="125"/>
      <c r="E197" s="199">
        <f>((E191/E187)-1)*100%</f>
        <v>8.1811898878744627E-2</v>
      </c>
      <c r="F197" s="125"/>
      <c r="G197" s="126" t="s">
        <v>128</v>
      </c>
      <c r="H197" s="17"/>
      <c r="J197" s="1"/>
      <c r="K197" s="1"/>
      <c r="L197" s="1"/>
      <c r="M197" s="1"/>
      <c r="N197" s="1"/>
    </row>
    <row r="198" spans="2:14">
      <c r="B198" s="15"/>
      <c r="C198" s="16"/>
      <c r="D198" s="16"/>
      <c r="E198" s="16"/>
      <c r="F198" s="16"/>
      <c r="G198" s="16"/>
      <c r="H198" s="17"/>
      <c r="J198" s="1"/>
      <c r="K198" s="1"/>
      <c r="L198" s="1"/>
      <c r="M198" s="1"/>
      <c r="N198" s="1"/>
    </row>
    <row r="199" spans="2:14">
      <c r="B199" s="119" t="s">
        <v>58</v>
      </c>
      <c r="C199" s="135"/>
      <c r="D199" s="120"/>
      <c r="E199" s="120"/>
      <c r="F199" s="120"/>
      <c r="G199" s="121" t="s">
        <v>125</v>
      </c>
      <c r="H199" s="16"/>
      <c r="J199" s="1"/>
      <c r="K199" s="1"/>
      <c r="L199" s="1"/>
      <c r="M199" s="1"/>
      <c r="N199" s="1"/>
    </row>
    <row r="200" spans="2:14">
      <c r="B200" s="127"/>
      <c r="C200" s="188"/>
      <c r="D200" s="185"/>
      <c r="E200" s="185"/>
      <c r="F200" s="185"/>
      <c r="G200" s="186"/>
      <c r="H200" s="16"/>
      <c r="I200" s="112"/>
      <c r="J200" s="1"/>
      <c r="K200" s="1"/>
      <c r="L200" s="1"/>
      <c r="M200" s="1"/>
      <c r="N200" s="1"/>
    </row>
    <row r="201" spans="2:14">
      <c r="B201" s="189" t="s">
        <v>170</v>
      </c>
      <c r="C201" s="137" t="s">
        <v>101</v>
      </c>
      <c r="D201" s="19"/>
      <c r="E201" s="187">
        <v>47946510.366205156</v>
      </c>
      <c r="F201" s="138"/>
      <c r="G201" s="124"/>
      <c r="H201" s="17"/>
      <c r="I201" s="112"/>
      <c r="J201" s="15" t="s">
        <v>172</v>
      </c>
      <c r="K201" s="1"/>
      <c r="L201" s="1"/>
      <c r="M201" s="1"/>
      <c r="N201" s="1"/>
    </row>
    <row r="202" spans="2:14">
      <c r="B202" s="189" t="s">
        <v>160</v>
      </c>
      <c r="C202" s="137" t="s">
        <v>147</v>
      </c>
      <c r="D202" s="19"/>
      <c r="E202" s="184">
        <v>54586122.980369993</v>
      </c>
      <c r="F202" s="16"/>
      <c r="G202" s="124"/>
      <c r="H202" s="17"/>
      <c r="I202" s="112"/>
      <c r="J202" s="15" t="s">
        <v>148</v>
      </c>
      <c r="K202" s="1"/>
      <c r="L202" s="1"/>
      <c r="M202" s="1"/>
      <c r="N202" s="1"/>
    </row>
    <row r="203" spans="2:14">
      <c r="B203" s="189"/>
      <c r="C203" s="137"/>
      <c r="D203" s="19"/>
      <c r="E203" s="190"/>
      <c r="F203" s="16"/>
      <c r="G203" s="124"/>
      <c r="H203" s="17"/>
      <c r="I203" s="112"/>
      <c r="J203" s="15"/>
      <c r="K203" s="1"/>
      <c r="L203" s="1"/>
      <c r="M203" s="1"/>
      <c r="N203" s="1"/>
    </row>
    <row r="204" spans="2:14">
      <c r="B204" s="189" t="s">
        <v>169</v>
      </c>
      <c r="C204" s="137" t="s">
        <v>101</v>
      </c>
      <c r="D204" s="19"/>
      <c r="E204" s="187">
        <v>12783364.984260764</v>
      </c>
      <c r="F204" s="16"/>
      <c r="G204" s="124"/>
      <c r="H204" s="17"/>
      <c r="I204" s="112"/>
      <c r="J204" s="15" t="s">
        <v>172</v>
      </c>
      <c r="K204" s="1"/>
      <c r="L204" s="1"/>
      <c r="M204" s="1"/>
      <c r="N204" s="1"/>
    </row>
    <row r="205" spans="2:14">
      <c r="B205" s="189" t="s">
        <v>161</v>
      </c>
      <c r="C205" s="137" t="s">
        <v>147</v>
      </c>
      <c r="D205" s="19"/>
      <c r="E205" s="184">
        <v>10319530.325983403</v>
      </c>
      <c r="F205" s="16"/>
      <c r="G205" s="124"/>
      <c r="H205" s="17"/>
      <c r="I205" s="112"/>
      <c r="J205" s="15" t="s">
        <v>148</v>
      </c>
      <c r="K205" s="1"/>
      <c r="L205" s="1"/>
      <c r="M205" s="1"/>
      <c r="N205" s="1"/>
    </row>
    <row r="206" spans="2:14">
      <c r="B206" s="189"/>
      <c r="C206" s="137"/>
      <c r="D206" s="19"/>
      <c r="E206" s="190"/>
      <c r="F206" s="16"/>
      <c r="G206" s="124"/>
      <c r="H206" s="17"/>
      <c r="I206" s="112"/>
      <c r="J206" s="15"/>
      <c r="K206" s="1"/>
      <c r="L206" s="1"/>
      <c r="M206" s="1"/>
      <c r="N206" s="1"/>
    </row>
    <row r="207" spans="2:14">
      <c r="B207" s="182" t="s">
        <v>142</v>
      </c>
      <c r="C207" s="16" t="s">
        <v>138</v>
      </c>
      <c r="D207" s="16"/>
      <c r="E207" s="201">
        <f>((E202/E201)-1)*100%</f>
        <v>0.13847957992047588</v>
      </c>
      <c r="F207" s="202"/>
      <c r="G207" s="124" t="s">
        <v>130</v>
      </c>
      <c r="H207" s="17"/>
      <c r="I207" s="112"/>
      <c r="J207" s="1"/>
      <c r="K207" s="1"/>
      <c r="L207" s="1"/>
      <c r="M207" s="1"/>
      <c r="N207" s="1"/>
    </row>
    <row r="208" spans="2:14">
      <c r="B208" s="18" t="s">
        <v>143</v>
      </c>
      <c r="C208" s="125" t="s">
        <v>138</v>
      </c>
      <c r="D208" s="125"/>
      <c r="E208" s="200">
        <f>((E205/E204)-1)*100%</f>
        <v>-0.1927375664632045</v>
      </c>
      <c r="F208" s="136"/>
      <c r="G208" s="126" t="s">
        <v>131</v>
      </c>
      <c r="H208" s="17"/>
      <c r="J208" s="1"/>
      <c r="K208" s="1"/>
      <c r="L208" s="1"/>
      <c r="M208" s="1"/>
      <c r="N208" s="1"/>
    </row>
    <row r="209" spans="2:14">
      <c r="B209" s="16"/>
      <c r="C209" s="16"/>
      <c r="D209" s="16"/>
      <c r="E209" s="16"/>
      <c r="F209" s="16"/>
      <c r="G209" s="16"/>
      <c r="H209" s="17"/>
      <c r="J209" s="1"/>
      <c r="K209" s="1"/>
      <c r="L209" s="1"/>
      <c r="M209" s="1"/>
      <c r="N209" s="1"/>
    </row>
    <row r="210" spans="2:14">
      <c r="B210" s="119" t="s">
        <v>139</v>
      </c>
      <c r="C210" s="135"/>
      <c r="D210" s="120"/>
      <c r="E210" s="120"/>
      <c r="F210" s="120"/>
      <c r="G210" s="121" t="s">
        <v>125</v>
      </c>
      <c r="H210" s="16"/>
      <c r="J210" s="1"/>
      <c r="K210" s="1"/>
      <c r="L210" s="1"/>
      <c r="M210" s="1"/>
      <c r="N210" s="1"/>
    </row>
    <row r="211" spans="2:14">
      <c r="B211" s="127"/>
      <c r="C211" s="188"/>
      <c r="D211" s="185"/>
      <c r="E211" s="185"/>
      <c r="F211" s="185"/>
      <c r="G211" s="186"/>
      <c r="H211" s="16"/>
      <c r="I211" s="112"/>
      <c r="J211" s="1"/>
      <c r="K211" s="1"/>
      <c r="L211" s="1"/>
      <c r="M211" s="1"/>
      <c r="N211" s="1"/>
    </row>
    <row r="212" spans="2:14">
      <c r="B212" s="189" t="s">
        <v>168</v>
      </c>
      <c r="C212" s="137" t="s">
        <v>101</v>
      </c>
      <c r="D212" s="19"/>
      <c r="E212" s="208">
        <v>0</v>
      </c>
      <c r="F212" s="138"/>
      <c r="G212" s="124"/>
      <c r="H212" s="17"/>
      <c r="I212" s="112"/>
      <c r="J212" s="15" t="s">
        <v>172</v>
      </c>
      <c r="K212" s="1"/>
      <c r="L212" s="1"/>
      <c r="M212" s="1"/>
      <c r="N212" s="1"/>
    </row>
    <row r="213" spans="2:14">
      <c r="B213" s="189" t="s">
        <v>162</v>
      </c>
      <c r="C213" s="137" t="s">
        <v>147</v>
      </c>
      <c r="D213" s="19"/>
      <c r="E213" s="184">
        <v>0</v>
      </c>
      <c r="F213" s="16"/>
      <c r="G213" s="124"/>
      <c r="H213" s="17"/>
      <c r="I213" s="112"/>
      <c r="J213" s="15" t="s">
        <v>148</v>
      </c>
      <c r="K213" s="1"/>
      <c r="L213" s="1"/>
      <c r="M213" s="1"/>
      <c r="N213" s="1"/>
    </row>
    <row r="214" spans="2:14">
      <c r="B214" s="189"/>
      <c r="C214" s="137"/>
      <c r="D214" s="19"/>
      <c r="E214" s="190"/>
      <c r="F214" s="16"/>
      <c r="G214" s="124"/>
      <c r="H214" s="17"/>
      <c r="I214" s="112"/>
      <c r="J214" s="1"/>
      <c r="K214" s="1"/>
      <c r="L214" s="1"/>
      <c r="M214" s="1"/>
      <c r="N214" s="1"/>
    </row>
    <row r="215" spans="2:14">
      <c r="B215" s="18" t="s">
        <v>140</v>
      </c>
      <c r="C215" s="125" t="s">
        <v>138</v>
      </c>
      <c r="D215" s="125"/>
      <c r="E215" s="200">
        <f>IF(OR(E212="",E212=0),0,((E213/E212)-1)*100%)</f>
        <v>0</v>
      </c>
      <c r="F215" s="136"/>
      <c r="G215" s="126" t="s">
        <v>144</v>
      </c>
      <c r="H215" s="17"/>
      <c r="J215" s="1"/>
      <c r="K215" s="1"/>
      <c r="L215" s="1"/>
      <c r="M215" s="1"/>
      <c r="N215" s="1"/>
    </row>
    <row r="220" spans="2:14">
      <c r="E220" s="195"/>
    </row>
    <row r="221" spans="2:14">
      <c r="E221" s="195"/>
    </row>
    <row r="223" spans="2:14">
      <c r="K223" s="194"/>
    </row>
    <row r="229" spans="10:10">
      <c r="J229" s="194"/>
    </row>
    <row r="230" spans="10:10">
      <c r="J230" s="194"/>
    </row>
  </sheetData>
  <conditionalFormatting sqref="F169:G170">
    <cfRule type="cellIs" dxfId="6" priority="5" stopIfTrue="1" operator="equal">
      <formula>"Tariefvoorstel voldoet niet"</formula>
    </cfRule>
  </conditionalFormatting>
  <conditionalFormatting sqref="E178">
    <cfRule type="cellIs" dxfId="5" priority="4" stopIfTrue="1" operator="equal">
      <formula>"NORMVOLUME VOLDOET NIET"</formula>
    </cfRule>
  </conditionalFormatting>
  <conditionalFormatting sqref="G178">
    <cfRule type="cellIs" dxfId="4" priority="3" stopIfTrue="1" operator="equal">
      <formula>"NORMVOLUME VOLDOET NIET"</formula>
    </cfRule>
  </conditionalFormatting>
  <conditionalFormatting sqref="E169">
    <cfRule type="cellIs" dxfId="3" priority="1" stopIfTrue="1" operator="equal">
      <formula>"NORMVOLUME VOLDOET NIET"</formula>
    </cfRule>
  </conditionalFormatting>
  <pageMargins left="0.7" right="0.7" top="0.75" bottom="0.75" header="0.3" footer="0.3"/>
  <pageSetup paperSize="9" scale="3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showGridLines="0" showZeros="0" zoomScale="85" zoomScaleNormal="85" zoomScaleSheetLayoutView="40" workbookViewId="0"/>
  </sheetViews>
  <sheetFormatPr defaultRowHeight="12.75"/>
  <cols>
    <col min="1" max="1" width="7" style="13" customWidth="1"/>
    <col min="2" max="2" width="3.85546875" style="12" customWidth="1"/>
    <col min="3" max="3" width="5.85546875" style="12" customWidth="1"/>
    <col min="4" max="4" width="187.42578125" style="12" customWidth="1"/>
    <col min="5" max="5" width="20.28515625" style="12" customWidth="1"/>
    <col min="6" max="6" width="7" style="12" customWidth="1"/>
    <col min="7" max="16384" width="9.140625" style="12"/>
  </cols>
  <sheetData>
    <row r="1" spans="1:5" s="10" customFormat="1" ht="28.5" customHeight="1">
      <c r="A1" s="85"/>
      <c r="B1" s="85"/>
      <c r="C1" s="86"/>
      <c r="D1" s="87"/>
      <c r="E1" s="88"/>
    </row>
    <row r="2" spans="1:5" s="3" customFormat="1" ht="15.75">
      <c r="C2" s="81" t="str">
        <f>"Toelichting  "&amp;Contactgegevens!C12&amp;""</f>
        <v xml:space="preserve">Toelichting  </v>
      </c>
    </row>
    <row r="3" spans="1:5" s="11" customFormat="1">
      <c r="A3" s="13"/>
    </row>
    <row r="4" spans="1:5" s="4" customFormat="1">
      <c r="C4" s="4" t="s">
        <v>62</v>
      </c>
    </row>
    <row r="6" spans="1:5">
      <c r="D6" s="12" t="s">
        <v>63</v>
      </c>
    </row>
    <row r="7" spans="1:5">
      <c r="D7" s="22" t="s">
        <v>64</v>
      </c>
    </row>
    <row r="8" spans="1:5">
      <c r="D8" s="218"/>
    </row>
    <row r="9" spans="1:5">
      <c r="D9" s="218"/>
    </row>
    <row r="10" spans="1:5">
      <c r="D10" s="218"/>
    </row>
    <row r="11" spans="1:5">
      <c r="D11" s="22" t="s">
        <v>65</v>
      </c>
    </row>
    <row r="12" spans="1:5">
      <c r="D12" s="218"/>
    </row>
    <row r="13" spans="1:5">
      <c r="D13" s="218"/>
    </row>
    <row r="14" spans="1:5">
      <c r="D14" s="218"/>
    </row>
    <row r="16" spans="1:5">
      <c r="D16" s="12" t="s">
        <v>66</v>
      </c>
    </row>
    <row r="17" spans="4:4">
      <c r="D17" s="22" t="s">
        <v>64</v>
      </c>
    </row>
    <row r="18" spans="4:4">
      <c r="D18" s="218"/>
    </row>
    <row r="19" spans="4:4">
      <c r="D19" s="218"/>
    </row>
    <row r="20" spans="4:4">
      <c r="D20" s="218"/>
    </row>
    <row r="21" spans="4:4">
      <c r="D21" s="22" t="s">
        <v>65</v>
      </c>
    </row>
    <row r="22" spans="4:4">
      <c r="D22" s="218"/>
    </row>
    <row r="23" spans="4:4">
      <c r="D23" s="218"/>
    </row>
    <row r="24" spans="4:4">
      <c r="D24" s="218"/>
    </row>
    <row r="26" spans="4:4">
      <c r="D26" s="12" t="s">
        <v>67</v>
      </c>
    </row>
    <row r="27" spans="4:4">
      <c r="D27" s="22" t="s">
        <v>64</v>
      </c>
    </row>
    <row r="28" spans="4:4">
      <c r="D28" s="218"/>
    </row>
    <row r="29" spans="4:4">
      <c r="D29" s="218"/>
    </row>
    <row r="30" spans="4:4">
      <c r="D30" s="218"/>
    </row>
    <row r="31" spans="4:4">
      <c r="D31" s="22" t="s">
        <v>65</v>
      </c>
    </row>
    <row r="32" spans="4:4">
      <c r="D32" s="218"/>
    </row>
    <row r="33" spans="3:4">
      <c r="D33" s="218"/>
    </row>
    <row r="34" spans="3:4">
      <c r="D34" s="218"/>
    </row>
    <row r="35" spans="3:4">
      <c r="D35" s="14"/>
    </row>
    <row r="36" spans="3:4">
      <c r="D36" s="12" t="s">
        <v>68</v>
      </c>
    </row>
    <row r="37" spans="3:4">
      <c r="D37" s="22" t="s">
        <v>64</v>
      </c>
    </row>
    <row r="38" spans="3:4">
      <c r="D38" s="218"/>
    </row>
    <row r="39" spans="3:4">
      <c r="D39" s="218"/>
    </row>
    <row r="40" spans="3:4">
      <c r="D40" s="218"/>
    </row>
    <row r="41" spans="3:4">
      <c r="D41" s="22" t="s">
        <v>65</v>
      </c>
    </row>
    <row r="42" spans="3:4">
      <c r="D42" s="218"/>
    </row>
    <row r="43" spans="3:4">
      <c r="D43" s="218"/>
    </row>
    <row r="44" spans="3:4">
      <c r="D44" s="218"/>
    </row>
    <row r="45" spans="3:4">
      <c r="D45" s="14"/>
    </row>
    <row r="46" spans="3:4">
      <c r="D46" s="14"/>
    </row>
    <row r="47" spans="3:4" s="4" customFormat="1">
      <c r="C47" s="4" t="s">
        <v>69</v>
      </c>
    </row>
    <row r="49" spans="3:4">
      <c r="D49" s="22" t="s">
        <v>70</v>
      </c>
    </row>
    <row r="50" spans="3:4">
      <c r="D50" s="218"/>
    </row>
    <row r="51" spans="3:4">
      <c r="D51" s="218"/>
    </row>
    <row r="52" spans="3:4">
      <c r="D52" s="218"/>
    </row>
    <row r="53" spans="3:4">
      <c r="D53" s="22" t="s">
        <v>71</v>
      </c>
    </row>
    <row r="54" spans="3:4">
      <c r="D54" s="218"/>
    </row>
    <row r="55" spans="3:4">
      <c r="D55" s="218"/>
    </row>
    <row r="56" spans="3:4">
      <c r="D56" s="218"/>
    </row>
    <row r="57" spans="3:4">
      <c r="D57" s="22" t="s">
        <v>72</v>
      </c>
    </row>
    <row r="58" spans="3:4">
      <c r="D58" s="218"/>
    </row>
    <row r="59" spans="3:4">
      <c r="D59" s="218"/>
    </row>
    <row r="60" spans="3:4">
      <c r="D60" s="218"/>
    </row>
    <row r="61" spans="3:4">
      <c r="D61" s="14"/>
    </row>
    <row r="63" spans="3:4" s="4" customFormat="1">
      <c r="C63" s="4" t="s">
        <v>73</v>
      </c>
    </row>
    <row r="65" spans="3:4">
      <c r="D65" s="218"/>
    </row>
    <row r="66" spans="3:4">
      <c r="D66" s="218"/>
    </row>
    <row r="67" spans="3:4">
      <c r="D67" s="218"/>
    </row>
    <row r="68" spans="3:4">
      <c r="D68" s="218"/>
    </row>
    <row r="71" spans="3:4" s="4" customFormat="1">
      <c r="C71" s="4" t="s">
        <v>74</v>
      </c>
    </row>
    <row r="73" spans="3:4">
      <c r="D73" s="218"/>
    </row>
    <row r="74" spans="3:4">
      <c r="D74" s="218"/>
    </row>
    <row r="75" spans="3:4">
      <c r="D75" s="218"/>
    </row>
    <row r="76" spans="3:4">
      <c r="D76" s="218"/>
    </row>
    <row r="79" spans="3:4" ht="28.5" customHeight="1"/>
  </sheetData>
  <mergeCells count="13">
    <mergeCell ref="D32:D34"/>
    <mergeCell ref="D8:D10"/>
    <mergeCell ref="D12:D14"/>
    <mergeCell ref="D18:D20"/>
    <mergeCell ref="D22:D24"/>
    <mergeCell ref="D28:D30"/>
    <mergeCell ref="D73:D76"/>
    <mergeCell ref="D38:D40"/>
    <mergeCell ref="D42:D44"/>
    <mergeCell ref="D50:D52"/>
    <mergeCell ref="D54:D56"/>
    <mergeCell ref="D58:D60"/>
    <mergeCell ref="D65:D68"/>
  </mergeCells>
  <pageMargins left="0.78740157480314965" right="0.78740157480314965" top="0.98425196850393704" bottom="0.98425196850393704" header="0.51181102362204722" footer="0.51181102362204722"/>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zoomScale="85" zoomScaleNormal="85" workbookViewId="0">
      <selection activeCell="H19" sqref="H19"/>
    </sheetView>
  </sheetViews>
  <sheetFormatPr defaultRowHeight="12.75"/>
  <cols>
    <col min="1" max="1" width="2.7109375" style="89" customWidth="1"/>
    <col min="2" max="2" width="2.7109375" style="24" customWidth="1"/>
    <col min="3" max="3" width="9.140625" style="24"/>
    <col min="4" max="4" width="79.85546875" style="24" customWidth="1"/>
    <col min="5" max="5" width="2.7109375" style="24" customWidth="1"/>
    <col min="6" max="6" width="10.42578125" style="24" bestFit="1" customWidth="1"/>
    <col min="7" max="7" width="2.7109375" style="24" customWidth="1"/>
    <col min="8" max="8" width="68.140625" style="24" customWidth="1"/>
    <col min="9" max="9" width="2.7109375" style="24" customWidth="1"/>
    <col min="10" max="10" width="2.7109375" style="89" customWidth="1"/>
    <col min="11" max="16384" width="9.140625" style="24"/>
  </cols>
  <sheetData>
    <row r="1" spans="1:12" s="89" customFormat="1" ht="30">
      <c r="A1" s="85"/>
      <c r="B1" s="85"/>
      <c r="C1" s="90"/>
      <c r="D1" s="91"/>
      <c r="E1" s="92"/>
      <c r="F1" s="87"/>
      <c r="G1" s="88"/>
      <c r="H1" s="93" t="s">
        <v>75</v>
      </c>
      <c r="I1" s="94"/>
      <c r="J1" s="10"/>
      <c r="K1" s="7"/>
      <c r="L1" s="7"/>
    </row>
    <row r="2" spans="1:12" s="3" customFormat="1" ht="15.75">
      <c r="C2" s="81" t="str">
        <f>"Richtlijn Controle Tarieven"</f>
        <v>Richtlijn Controle Tarieven</v>
      </c>
    </row>
    <row r="3" spans="1:12">
      <c r="A3" s="85"/>
      <c r="B3" s="25"/>
      <c r="C3" s="23"/>
      <c r="D3" s="23"/>
      <c r="E3" s="23"/>
      <c r="F3" s="23"/>
      <c r="G3" s="23"/>
      <c r="H3" s="23"/>
      <c r="I3" s="23"/>
      <c r="J3" s="10"/>
      <c r="K3" s="23"/>
      <c r="L3" s="23"/>
    </row>
    <row r="4" spans="1:12" s="4" customFormat="1">
      <c r="C4" s="4" t="s">
        <v>76</v>
      </c>
      <c r="D4" s="4" t="s">
        <v>77</v>
      </c>
      <c r="F4" s="4" t="s">
        <v>78</v>
      </c>
      <c r="H4" s="4" t="s">
        <v>79</v>
      </c>
    </row>
    <row r="5" spans="1:12">
      <c r="A5" s="85"/>
      <c r="B5" s="25"/>
      <c r="C5" s="23"/>
      <c r="D5" s="23"/>
      <c r="E5" s="23"/>
      <c r="F5" s="23"/>
      <c r="G5" s="26"/>
      <c r="H5" s="23"/>
      <c r="I5" s="23"/>
      <c r="J5" s="10"/>
      <c r="K5" s="23"/>
      <c r="L5" s="23"/>
    </row>
    <row r="6" spans="1:12" ht="25.5">
      <c r="A6" s="85"/>
      <c r="B6" s="25"/>
      <c r="C6" s="27">
        <v>1</v>
      </c>
      <c r="D6" s="28" t="s">
        <v>166</v>
      </c>
      <c r="E6" s="23"/>
      <c r="F6" s="29" t="s">
        <v>179</v>
      </c>
      <c r="G6" s="26"/>
      <c r="H6" s="30"/>
      <c r="I6" s="23"/>
      <c r="J6" s="10"/>
      <c r="K6" s="23"/>
      <c r="L6" s="23"/>
    </row>
    <row r="7" spans="1:12">
      <c r="A7" s="85"/>
      <c r="B7" s="25"/>
      <c r="C7" s="27">
        <v>2</v>
      </c>
      <c r="D7" s="28" t="s">
        <v>80</v>
      </c>
      <c r="E7" s="23"/>
      <c r="F7" s="31" t="s">
        <v>179</v>
      </c>
      <c r="G7" s="26"/>
      <c r="H7" s="30"/>
      <c r="I7" s="23"/>
      <c r="J7" s="10"/>
      <c r="K7" s="23"/>
      <c r="L7" s="23"/>
    </row>
    <row r="8" spans="1:12">
      <c r="A8" s="85"/>
      <c r="B8" s="25"/>
      <c r="C8" s="27">
        <v>3</v>
      </c>
      <c r="D8" s="28" t="s">
        <v>81</v>
      </c>
      <c r="E8" s="23"/>
      <c r="F8" s="31" t="s">
        <v>179</v>
      </c>
      <c r="G8" s="26"/>
      <c r="H8" s="30"/>
      <c r="I8" s="23"/>
      <c r="J8" s="10"/>
      <c r="K8" s="23"/>
      <c r="L8" s="23"/>
    </row>
    <row r="9" spans="1:12" ht="25.5">
      <c r="A9" s="85"/>
      <c r="B9" s="25"/>
      <c r="C9" s="27">
        <v>4</v>
      </c>
      <c r="D9" s="28" t="s">
        <v>82</v>
      </c>
      <c r="E9" s="23"/>
      <c r="F9" s="31" t="s">
        <v>179</v>
      </c>
      <c r="G9" s="32"/>
      <c r="H9" s="30"/>
      <c r="I9" s="23"/>
      <c r="J9" s="10"/>
      <c r="K9" s="23"/>
      <c r="L9" s="23"/>
    </row>
    <row r="10" spans="1:12" ht="13.5" customHeight="1">
      <c r="A10" s="85"/>
      <c r="B10" s="25"/>
      <c r="C10" s="27"/>
      <c r="D10" s="28"/>
      <c r="E10" s="23"/>
      <c r="F10" s="33"/>
      <c r="G10" s="26"/>
      <c r="H10" s="34"/>
      <c r="I10" s="23"/>
      <c r="J10" s="10"/>
      <c r="K10" s="23"/>
      <c r="L10" s="23"/>
    </row>
    <row r="11" spans="1:12" ht="13.5" customHeight="1">
      <c r="A11" s="85"/>
      <c r="B11" s="25"/>
      <c r="C11" s="27"/>
      <c r="D11" s="35" t="s">
        <v>50</v>
      </c>
      <c r="E11" s="23"/>
      <c r="F11" s="36"/>
      <c r="G11" s="26"/>
      <c r="H11" s="37"/>
      <c r="I11" s="23"/>
      <c r="J11" s="10"/>
      <c r="K11" s="23"/>
      <c r="L11" s="23"/>
    </row>
    <row r="12" spans="1:12" ht="25.5">
      <c r="A12" s="85"/>
      <c r="B12" s="25"/>
      <c r="C12" s="27">
        <v>5</v>
      </c>
      <c r="D12" s="28" t="s">
        <v>83</v>
      </c>
      <c r="E12" s="23"/>
      <c r="F12" s="38" t="s">
        <v>179</v>
      </c>
      <c r="G12" s="32"/>
      <c r="H12" s="39"/>
      <c r="I12" s="23"/>
      <c r="J12" s="10"/>
      <c r="K12" s="23"/>
      <c r="L12" s="23"/>
    </row>
    <row r="13" spans="1:12" ht="38.25">
      <c r="A13" s="85"/>
      <c r="B13" s="25"/>
      <c r="C13" s="27">
        <v>6</v>
      </c>
      <c r="D13" s="28" t="s">
        <v>84</v>
      </c>
      <c r="E13" s="23"/>
      <c r="F13" s="31" t="s">
        <v>179</v>
      </c>
      <c r="G13" s="32"/>
      <c r="H13" s="30"/>
      <c r="I13" s="23"/>
      <c r="J13" s="10"/>
      <c r="K13" s="23"/>
      <c r="L13" s="23"/>
    </row>
    <row r="14" spans="1:12" ht="25.5">
      <c r="A14" s="85"/>
      <c r="B14" s="25"/>
      <c r="C14" s="27">
        <v>7</v>
      </c>
      <c r="D14" s="40" t="s">
        <v>85</v>
      </c>
      <c r="E14" s="23"/>
      <c r="F14" s="31" t="s">
        <v>180</v>
      </c>
      <c r="G14" s="32"/>
      <c r="H14" s="30"/>
      <c r="I14" s="23"/>
      <c r="J14" s="10"/>
      <c r="K14" s="23"/>
      <c r="L14" s="23"/>
    </row>
    <row r="15" spans="1:12">
      <c r="A15" s="85"/>
      <c r="B15" s="25"/>
      <c r="C15" s="27"/>
      <c r="D15" s="40"/>
      <c r="E15" s="23"/>
      <c r="F15" s="13"/>
      <c r="G15" s="26"/>
      <c r="H15" s="34"/>
      <c r="I15" s="23"/>
      <c r="J15" s="10"/>
      <c r="K15" s="23"/>
      <c r="L15" s="23"/>
    </row>
    <row r="16" spans="1:12">
      <c r="A16" s="85"/>
      <c r="B16" s="25"/>
      <c r="C16" s="27"/>
      <c r="D16" s="35" t="s">
        <v>52</v>
      </c>
      <c r="E16" s="26"/>
      <c r="F16" s="41"/>
      <c r="G16" s="26"/>
      <c r="H16" s="37"/>
      <c r="I16" s="23"/>
      <c r="J16" s="10"/>
      <c r="K16" s="23"/>
      <c r="L16" s="23"/>
    </row>
    <row r="17" spans="1:12" ht="38.25">
      <c r="A17" s="85"/>
      <c r="B17" s="25"/>
      <c r="C17" s="27">
        <v>8</v>
      </c>
      <c r="D17" s="28" t="s">
        <v>167</v>
      </c>
      <c r="E17" s="23"/>
      <c r="F17" s="31" t="s">
        <v>180</v>
      </c>
      <c r="G17" s="32"/>
      <c r="H17" s="30"/>
      <c r="I17" s="23"/>
      <c r="J17" s="10"/>
      <c r="K17" s="23"/>
      <c r="L17" s="23"/>
    </row>
    <row r="18" spans="1:12" ht="128.25" customHeight="1">
      <c r="A18" s="85"/>
      <c r="B18" s="25"/>
      <c r="C18" s="27">
        <v>9</v>
      </c>
      <c r="D18" s="28" t="s">
        <v>86</v>
      </c>
      <c r="E18" s="23"/>
      <c r="F18" s="31" t="s">
        <v>179</v>
      </c>
      <c r="G18" s="26"/>
      <c r="H18" s="30" t="s">
        <v>182</v>
      </c>
      <c r="I18" s="23"/>
      <c r="J18" s="10"/>
      <c r="K18" s="23"/>
      <c r="L18" s="23"/>
    </row>
    <row r="19" spans="1:12" ht="13.5" thickBot="1">
      <c r="A19" s="85"/>
      <c r="B19" s="25"/>
      <c r="C19" s="27"/>
      <c r="D19" s="42"/>
      <c r="E19" s="23"/>
      <c r="F19" s="23"/>
      <c r="G19" s="23"/>
      <c r="H19" s="23"/>
      <c r="I19" s="23"/>
      <c r="J19" s="10"/>
      <c r="K19" s="23"/>
      <c r="L19" s="23"/>
    </row>
    <row r="20" spans="1:12" ht="12.75" customHeight="1">
      <c r="A20" s="85"/>
      <c r="B20" s="25"/>
      <c r="C20" s="43" t="s">
        <v>87</v>
      </c>
      <c r="D20" s="219" t="s">
        <v>88</v>
      </c>
      <c r="E20" s="23"/>
      <c r="F20" s="23"/>
      <c r="G20" s="23"/>
      <c r="H20" s="23"/>
      <c r="I20" s="23"/>
      <c r="J20" s="10"/>
      <c r="K20" s="23"/>
      <c r="L20" s="23"/>
    </row>
    <row r="21" spans="1:12">
      <c r="A21" s="85"/>
      <c r="B21" s="25"/>
      <c r="C21" s="44"/>
      <c r="D21" s="220"/>
      <c r="E21" s="23"/>
      <c r="F21" s="23"/>
      <c r="G21" s="23"/>
      <c r="H21" s="23"/>
      <c r="I21" s="23"/>
      <c r="J21" s="10"/>
      <c r="K21" s="23"/>
      <c r="L21" s="23"/>
    </row>
    <row r="22" spans="1:12">
      <c r="A22" s="85"/>
      <c r="B22" s="25"/>
      <c r="C22" s="44"/>
      <c r="D22" s="220"/>
      <c r="E22" s="23"/>
      <c r="F22" s="23"/>
      <c r="G22" s="23"/>
      <c r="H22" s="23"/>
      <c r="I22" s="23"/>
      <c r="J22" s="10"/>
      <c r="K22" s="23"/>
      <c r="L22" s="23"/>
    </row>
    <row r="23" spans="1:12" ht="25.5">
      <c r="A23" s="85"/>
      <c r="B23" s="25"/>
      <c r="C23" s="44"/>
      <c r="D23" s="45" t="s">
        <v>89</v>
      </c>
      <c r="E23" s="23"/>
      <c r="F23" s="23"/>
      <c r="G23" s="23"/>
      <c r="H23" s="23"/>
      <c r="I23" s="23"/>
      <c r="J23" s="10"/>
      <c r="K23" s="23"/>
      <c r="L23" s="23"/>
    </row>
    <row r="24" spans="1:12" ht="3.75" customHeight="1" thickBot="1">
      <c r="A24" s="85"/>
      <c r="B24" s="25"/>
      <c r="C24" s="46"/>
      <c r="D24" s="47"/>
      <c r="E24" s="23"/>
      <c r="F24" s="23"/>
      <c r="G24" s="23"/>
      <c r="H24" s="23"/>
      <c r="I24" s="23"/>
      <c r="J24" s="10"/>
      <c r="K24" s="23"/>
      <c r="L24" s="23"/>
    </row>
    <row r="25" spans="1:12" ht="13.5" thickBot="1">
      <c r="A25" s="85"/>
      <c r="B25" s="25"/>
      <c r="C25" s="27"/>
      <c r="D25" s="48"/>
      <c r="E25" s="23"/>
      <c r="F25" s="23"/>
      <c r="G25" s="23"/>
      <c r="H25" s="23"/>
      <c r="I25" s="23"/>
      <c r="J25" s="10"/>
      <c r="K25" s="23"/>
      <c r="L25" s="23"/>
    </row>
    <row r="26" spans="1:12" ht="26.25" thickBot="1">
      <c r="A26" s="85"/>
      <c r="B26" s="25"/>
      <c r="C26" s="49" t="s">
        <v>90</v>
      </c>
      <c r="D26" s="50" t="s">
        <v>91</v>
      </c>
      <c r="E26" s="23"/>
      <c r="F26" s="23"/>
      <c r="G26" s="23"/>
      <c r="H26" s="23"/>
      <c r="I26" s="23"/>
      <c r="J26" s="10"/>
      <c r="K26" s="23"/>
      <c r="L26" s="23"/>
    </row>
    <row r="27" spans="1:12">
      <c r="A27" s="85"/>
      <c r="B27" s="25"/>
      <c r="C27" s="27"/>
      <c r="D27" s="51"/>
      <c r="E27" s="23"/>
      <c r="F27" s="23"/>
      <c r="G27" s="23"/>
      <c r="H27" s="23"/>
      <c r="I27" s="23"/>
      <c r="J27" s="10"/>
      <c r="K27" s="23"/>
      <c r="L27" s="23"/>
    </row>
    <row r="28" spans="1:12" s="89" customFormat="1" ht="31.5" customHeight="1">
      <c r="A28" s="10"/>
      <c r="B28" s="10"/>
      <c r="C28" s="10"/>
      <c r="D28" s="10"/>
      <c r="E28" s="10"/>
      <c r="F28" s="10"/>
      <c r="G28" s="10"/>
      <c r="H28" s="10"/>
      <c r="I28" s="10"/>
      <c r="J28" s="10"/>
      <c r="K28" s="7"/>
      <c r="L28" s="7"/>
    </row>
    <row r="29" spans="1:12">
      <c r="A29" s="7"/>
      <c r="B29" s="23"/>
      <c r="C29" s="23"/>
      <c r="D29" s="23"/>
      <c r="E29" s="23"/>
      <c r="F29" s="23"/>
      <c r="G29" s="23"/>
      <c r="H29" s="23"/>
      <c r="I29" s="23"/>
      <c r="J29" s="7"/>
      <c r="K29" s="23"/>
      <c r="L29" s="23"/>
    </row>
  </sheetData>
  <mergeCells count="1">
    <mergeCell ref="D20:D22"/>
  </mergeCells>
  <conditionalFormatting sqref="H16:H18 H6:H13">
    <cfRule type="expression" dxfId="2" priority="1" stopIfTrue="1">
      <formula>F6="nee"</formula>
    </cfRule>
  </conditionalFormatting>
  <conditionalFormatting sqref="H14:H15">
    <cfRule type="expression" dxfId="1" priority="2" stopIfTrue="1">
      <formula>F14="ja"</formula>
    </cfRule>
  </conditionalFormatting>
  <conditionalFormatting sqref="F6 F10:F11">
    <cfRule type="cellIs" dxfId="0" priority="3" stopIfTrue="1" operator="equal">
      <formula>"ja"</formula>
    </cfRule>
  </conditionalFormatting>
  <pageMargins left="0.74803149606299213" right="0.74803149606299213" top="0.98425196850393704" bottom="0.98425196850393704" header="0.51181102362204722" footer="0.51181102362204722"/>
  <pageSetup paperSize="9" scale="6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1A8C5D8A8EBB479B2BE020CEE604D9" ma:contentTypeVersion="0" ma:contentTypeDescription="Een nieuw document maken." ma:contentTypeScope="" ma:versionID="f22d26336c75678b98fd5e5b6a856de2">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9D8640-87BA-45B0-8ECA-4866D18B87DB}">
  <ds:schemaRefs>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4C52B32-D8B9-47AB-B07A-4047A069AC2A}">
  <ds:schemaRefs>
    <ds:schemaRef ds:uri="http://schemas.microsoft.com/sharepoint/v3/contenttype/forms"/>
  </ds:schemaRefs>
</ds:datastoreItem>
</file>

<file path=customXml/itemProps3.xml><?xml version="1.0" encoding="utf-8"?>
<ds:datastoreItem xmlns:ds="http://schemas.openxmlformats.org/officeDocument/2006/customXml" ds:itemID="{8EBEA119-A055-4199-8102-6BC068E0F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  </vt:lpstr>
      <vt:lpstr>Contactgegevens</vt:lpstr>
      <vt:lpstr>Tarievenvoorstel</vt:lpstr>
      <vt:lpstr>Toelichting</vt:lpstr>
      <vt:lpstr>Richtlijnen Controle Tarieven</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Hoogdorp, Sergio</cp:lastModifiedBy>
  <cp:lastPrinted>2016-09-22T08:36:30Z</cp:lastPrinted>
  <dcterms:created xsi:type="dcterms:W3CDTF">2016-08-29T09:24:28Z</dcterms:created>
  <dcterms:modified xsi:type="dcterms:W3CDTF">2017-09-29T11:30:13Z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0x010100CE1A8C5D8A8EBB479B2BE020CEE604D9</vt:lpwstr>
  </property>
</Properties>
</file>