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585" yWindow="-15" windowWidth="12630" windowHeight="11640" activeTab="1"/>
  </bookViews>
  <sheets>
    <sheet name="  " sheetId="11" r:id="rId1"/>
    <sheet name="Contactgegevens" sheetId="10" r:id="rId2"/>
    <sheet name="Tarievenvoorstel" sheetId="4" r:id="rId3"/>
    <sheet name="Toelichting" sheetId="8" r:id="rId4"/>
    <sheet name="Richtlijnen Controle Tarieven" sheetId="9" r:id="rId5"/>
  </sheets>
  <externalReferences>
    <externalReference r:id="rId6"/>
    <externalReference r:id="rId7"/>
  </externalReferences>
  <definedNames>
    <definedName name="_xlnm.Print_Area" localSheetId="3">Toelichting!$A$1:$F$79</definedName>
    <definedName name="AS2DocOpenMode" hidden="1">"AS2DocumentEdit"</definedName>
    <definedName name="code" localSheetId="4">[1]Contactgegevens!$D$9</definedName>
    <definedName name="cogas_2014_2B.E.tot">#REF!</definedName>
    <definedName name="cogas_2014_3A.A.1">#REF!</definedName>
    <definedName name="cogas_2014_3A.A.10">#REF!</definedName>
    <definedName name="cogas_2014_3A.A.11">#REF!</definedName>
    <definedName name="cogas_2014_3A.A.12">#REF!</definedName>
    <definedName name="cogas_2014_3A.A.13">#REF!</definedName>
    <definedName name="cogas_2014_3A.A.15">#REF!</definedName>
    <definedName name="cogas_2014_3A.A.2">#REF!</definedName>
    <definedName name="cogas_2014_3A.A.3">#REF!</definedName>
    <definedName name="cogas_2014_3A.A.4">#REF!</definedName>
    <definedName name="cogas_2014_3A.A.5">#REF!</definedName>
    <definedName name="cogas_2014_3A.A.6">#REF!</definedName>
    <definedName name="cogas_2014_3A.A.7">#REF!</definedName>
    <definedName name="cogas_2014_3A.A.8">#REF!</definedName>
    <definedName name="cogas_2014_5A.A.32">'[2]AD - PAV Cogas'!$H$98</definedName>
    <definedName name="cogas_2014_5A.A.33">'[2]AD - PAV Cogas'!$H$99</definedName>
    <definedName name="cogas_2014_7A.A.21">#REF!</definedName>
    <definedName name="cogas_2014_7A.A.22">#REF!</definedName>
    <definedName name="cogas_2014_7A.A.23">#REF!</definedName>
    <definedName name="cogas_2014_7A.A.24">#REF!</definedName>
    <definedName name="cogas_2014_7A.A.25">#REF!</definedName>
    <definedName name="cogas_2014_7A.A.26">#REF!</definedName>
    <definedName name="cogas_2014_7A.A.27">#REF!</definedName>
    <definedName name="cogas_2014_7A.A.28">#REF!</definedName>
    <definedName name="cogas_2014_7A.A.29">#REF!</definedName>
    <definedName name="cogas_2014_7A.A.30">#REF!</definedName>
    <definedName name="cogas_2014_7A.A.31">#REF!</definedName>
    <definedName name="cogas_2014_7A.A.41">#REF!</definedName>
    <definedName name="cogas_2014_7A.A.42">#REF!</definedName>
    <definedName name="cogas_2014_7A.A.43">#REF!</definedName>
    <definedName name="cogas_2014_7A.A.44">#REF!</definedName>
    <definedName name="cogas_2014_7A.A.45">#REF!</definedName>
    <definedName name="cogas_2014_7A.A.46">#REF!</definedName>
    <definedName name="cogas_2014_7A.A.47">#REF!</definedName>
    <definedName name="cogas_2014_7A.A.48">#REF!</definedName>
    <definedName name="cogas_2014_7A.A.49">#REF!</definedName>
    <definedName name="cogas_2014_7A.A.50">#REF!</definedName>
    <definedName name="cogas_2014_7A.A.51">#REF!</definedName>
    <definedName name="cogas_2014_7B.A.21">#REF!</definedName>
    <definedName name="cogas_2014_7B.A.22">#REF!</definedName>
    <definedName name="cogas_2014_7B.A.23">#REF!</definedName>
    <definedName name="cogas_2014_7B.A.24">#REF!</definedName>
    <definedName name="cogas_2014_7B.A.25">#REF!</definedName>
    <definedName name="cogas_2014_7B.A.26">#REF!</definedName>
    <definedName name="cogas_2014_7B.A.27">#REF!</definedName>
    <definedName name="cogas_2014_7B.A.28">#REF!</definedName>
    <definedName name="cogas_2014_7B.A.29">#REF!</definedName>
    <definedName name="cogas_2014_7B.A.30">#REF!</definedName>
    <definedName name="COGAS_2014_INV_LOG">#REF!</definedName>
    <definedName name="COGAS_2014_OO_LOG">#REF!</definedName>
    <definedName name="cogas_2015_2B.E.tot">#REF!</definedName>
    <definedName name="cogas_2015_3A.A.1">#REF!</definedName>
    <definedName name="cogas_2015_3A.A.10">#REF!</definedName>
    <definedName name="cogas_2015_3A.A.11">#REF!</definedName>
    <definedName name="cogas_2015_3A.A.12">#REF!</definedName>
    <definedName name="cogas_2015_3A.A.13">#REF!</definedName>
    <definedName name="cogas_2015_3A.A.15">#REF!</definedName>
    <definedName name="cogas_2015_3A.A.2">#REF!</definedName>
    <definedName name="cogas_2015_3A.A.3">#REF!</definedName>
    <definedName name="cogas_2015_3A.A.4">#REF!</definedName>
    <definedName name="cogas_2015_3A.A.5">#REF!</definedName>
    <definedName name="cogas_2015_3A.A.6">#REF!</definedName>
    <definedName name="cogas_2015_3A.A.7">#REF!</definedName>
    <definedName name="cogas_2015_3A.A.8">#REF!</definedName>
    <definedName name="cogas_2015_5A.A.32">'[2]AD - PAV Cogas'!$H$135</definedName>
    <definedName name="cogas_2015_5A.A.33">'[2]AD - PAV Cogas'!$H$136</definedName>
    <definedName name="cogas_2015_5A.A.34">'[2]AD - PAV Cogas'!$H$137</definedName>
    <definedName name="cogas_2015_5A.A.35">'[2]AD - PAV Cogas'!$H$138</definedName>
    <definedName name="cogas_2015_5A.A.36">'[2]AD - PAV Cogas'!$H$139</definedName>
    <definedName name="cogas_2015_7A.A.21">#REF!</definedName>
    <definedName name="cogas_2015_7A.A.22">#REF!</definedName>
    <definedName name="cogas_2015_7A.A.23">#REF!</definedName>
    <definedName name="cogas_2015_7A.A.24">#REF!</definedName>
    <definedName name="cogas_2015_7A.A.25">#REF!</definedName>
    <definedName name="cogas_2015_7A.A.26">#REF!</definedName>
    <definedName name="cogas_2015_7A.A.27">#REF!</definedName>
    <definedName name="cogas_2015_7A.A.28">#REF!</definedName>
    <definedName name="cogas_2015_7A.A.29">#REF!</definedName>
    <definedName name="cogas_2015_7A.A.30">#REF!</definedName>
    <definedName name="cogas_2015_7A.A.31">#REF!</definedName>
    <definedName name="cogas_2015_7A.A.41">#REF!</definedName>
    <definedName name="cogas_2015_7A.A.42">#REF!</definedName>
    <definedName name="cogas_2015_7A.A.43">#REF!</definedName>
    <definedName name="cogas_2015_7A.A.44">#REF!</definedName>
    <definedName name="cogas_2015_7A.A.45">#REF!</definedName>
    <definedName name="cogas_2015_7A.A.46">#REF!</definedName>
    <definedName name="cogas_2015_7A.A.47">#REF!</definedName>
    <definedName name="cogas_2015_7A.A.48">#REF!</definedName>
    <definedName name="cogas_2015_7A.A.49">#REF!</definedName>
    <definedName name="cogas_2015_7A.A.50">#REF!</definedName>
    <definedName name="cogas_2015_7A.A.51">#REF!</definedName>
    <definedName name="cogas_2015_7B.A.21">#REF!</definedName>
    <definedName name="cogas_2015_7B.A.22">#REF!</definedName>
    <definedName name="cogas_2015_7B.A.23">#REF!</definedName>
    <definedName name="cogas_2015_7B.A.24">#REF!</definedName>
    <definedName name="cogas_2015_7B.A.25">#REF!</definedName>
    <definedName name="cogas_2015_7B.A.26">#REF!</definedName>
    <definedName name="cogas_2015_7B.A.27">#REF!</definedName>
    <definedName name="cogas_2015_7B.A.28">#REF!</definedName>
    <definedName name="cogas_2015_7B.A.29">#REF!</definedName>
    <definedName name="cogas_2015_7B.A.30">#REF!</definedName>
    <definedName name="COGAS_2015_INV_LOG">#REF!</definedName>
    <definedName name="COGAS_2015_OO_LOG">#REF!</definedName>
    <definedName name="COGAS_2015_OPEX_LOG">#REF!</definedName>
    <definedName name="COGAS_OPEX_2014_LOG">#REF!</definedName>
    <definedName name="DATUMIMPORT_INV_2014_LOG">#REF!</definedName>
    <definedName name="DATUMIMPORT_INV_2015_LOG">#REF!</definedName>
    <definedName name="DATUMIMPORT_OO_2014_LOG">#REF!</definedName>
    <definedName name="DATUMIMPORT_OO_2015_LOG">#REF!</definedName>
    <definedName name="DATUMIMPORT_OPEX_2014_LOG">#REF!</definedName>
    <definedName name="DATUMIMPORT_OPEX_2015_LOG">#REF!</definedName>
    <definedName name="endinet_2014_2B.E.tot">#REF!</definedName>
    <definedName name="endinet_2014_3A.A.1">#REF!</definedName>
    <definedName name="endinet_2014_3A.A.10">#REF!</definedName>
    <definedName name="endinet_2014_3A.A.11">#REF!</definedName>
    <definedName name="endinet_2014_3A.A.12">#REF!</definedName>
    <definedName name="endinet_2014_3A.A.13">#REF!</definedName>
    <definedName name="endinet_2014_3A.A.15">#REF!</definedName>
    <definedName name="endinet_2014_3A.A.2">#REF!</definedName>
    <definedName name="endinet_2014_3A.A.3">#REF!</definedName>
    <definedName name="endinet_2014_3A.A.4">#REF!</definedName>
    <definedName name="endinet_2014_3A.A.5">#REF!</definedName>
    <definedName name="endinet_2014_3A.A.6">#REF!</definedName>
    <definedName name="endinet_2014_3A.A.7">#REF!</definedName>
    <definedName name="endinet_2014_3A.A.8">#REF!</definedName>
    <definedName name="endinet_2014_7A.A.21">#REF!</definedName>
    <definedName name="endinet_2014_7A.A.22">#REF!</definedName>
    <definedName name="endinet_2014_7A.A.23">#REF!</definedName>
    <definedName name="endinet_2014_7A.A.24">#REF!</definedName>
    <definedName name="endinet_2014_7A.A.25">#REF!</definedName>
    <definedName name="endinet_2014_7A.A.26">#REF!</definedName>
    <definedName name="endinet_2014_7A.A.27">#REF!</definedName>
    <definedName name="endinet_2014_7A.A.28">#REF!</definedName>
    <definedName name="endinet_2014_7A.A.29">#REF!</definedName>
    <definedName name="endinet_2014_7A.A.30">#REF!</definedName>
    <definedName name="endinet_2014_7A.A.31">#REF!</definedName>
    <definedName name="endinet_2014_7A.A.41">#REF!</definedName>
    <definedName name="endinet_2014_7A.A.42">#REF!</definedName>
    <definedName name="endinet_2014_7A.A.43">#REF!</definedName>
    <definedName name="endinet_2014_7A.A.44">#REF!</definedName>
    <definedName name="endinet_2014_7A.A.45">#REF!</definedName>
    <definedName name="endinet_2014_7A.A.46">#REF!</definedName>
    <definedName name="endinet_2014_7A.A.47">#REF!</definedName>
    <definedName name="endinet_2014_7A.A.48">#REF!</definedName>
    <definedName name="endinet_2014_7A.A.49">#REF!</definedName>
    <definedName name="endinet_2014_7A.A.50">#REF!</definedName>
    <definedName name="endinet_2014_7A.A.51">#REF!</definedName>
    <definedName name="endinet_2014_7B.A.21">#REF!</definedName>
    <definedName name="endinet_2014_7B.A.22">#REF!</definedName>
    <definedName name="endinet_2014_7B.A.23">#REF!</definedName>
    <definedName name="endinet_2014_7B.A.24">#REF!</definedName>
    <definedName name="endinet_2014_7B.A.25">#REF!</definedName>
    <definedName name="endinet_2014_7B.A.26">#REF!</definedName>
    <definedName name="endinet_2014_7B.A.27">#REF!</definedName>
    <definedName name="endinet_2014_7B.A.28">#REF!</definedName>
    <definedName name="endinet_2014_7B.A.29">#REF!</definedName>
    <definedName name="endinet_2014_7B.A.30">#REF!</definedName>
    <definedName name="ENDINET_2014_INV_LOG">#REF!</definedName>
    <definedName name="ENDINET_2014_OO_LOG">#REF!</definedName>
    <definedName name="ENDINET_2014_OPEX_LOG">#REF!</definedName>
    <definedName name="endinet_2015_2B.E.tot">#REF!</definedName>
    <definedName name="endinet_2015_3A.A.1">#REF!</definedName>
    <definedName name="endinet_2015_3A.A.10">#REF!</definedName>
    <definedName name="endinet_2015_3A.A.11">#REF!</definedName>
    <definedName name="endinet_2015_3A.A.12">#REF!</definedName>
    <definedName name="endinet_2015_3A.A.13">#REF!</definedName>
    <definedName name="endinet_2015_3A.A.15">#REF!</definedName>
    <definedName name="endinet_2015_3A.A.2">#REF!</definedName>
    <definedName name="endinet_2015_3A.A.3">#REF!</definedName>
    <definedName name="endinet_2015_3A.A.4">#REF!</definedName>
    <definedName name="endinet_2015_3A.A.5">#REF!</definedName>
    <definedName name="endinet_2015_3A.A.6">#REF!</definedName>
    <definedName name="endinet_2015_3A.A.7">#REF!</definedName>
    <definedName name="endinet_2015_3A.A.8">#REF!</definedName>
    <definedName name="endinet_2015_7A.A.21">#REF!</definedName>
    <definedName name="endinet_2015_7A.A.22">#REF!</definedName>
    <definedName name="endinet_2015_7A.A.23">#REF!</definedName>
    <definedName name="endinet_2015_7A.A.24">#REF!</definedName>
    <definedName name="endinet_2015_7A.A.25">#REF!</definedName>
    <definedName name="endinet_2015_7A.A.26">#REF!</definedName>
    <definedName name="endinet_2015_7A.A.27">#REF!</definedName>
    <definedName name="endinet_2015_7A.A.28">#REF!</definedName>
    <definedName name="endinet_2015_7A.A.29">#REF!</definedName>
    <definedName name="endinet_2015_7A.A.30">#REF!</definedName>
    <definedName name="endinet_2015_7A.A.31">#REF!</definedName>
    <definedName name="endinet_2015_7A.A.41">#REF!</definedName>
    <definedName name="endinet_2015_7A.A.42">#REF!</definedName>
    <definedName name="endinet_2015_7A.A.43">#REF!</definedName>
    <definedName name="endinet_2015_7A.A.44">#REF!</definedName>
    <definedName name="endinet_2015_7A.A.45">#REF!</definedName>
    <definedName name="endinet_2015_7A.A.46">#REF!</definedName>
    <definedName name="endinet_2015_7A.A.47">#REF!</definedName>
    <definedName name="endinet_2015_7A.A.48">#REF!</definedName>
    <definedName name="endinet_2015_7A.A.49">#REF!</definedName>
    <definedName name="endinet_2015_7A.A.50">#REF!</definedName>
    <definedName name="endinet_2015_7A.A.51">#REF!</definedName>
    <definedName name="endinet_2015_7B.A.21">#REF!</definedName>
    <definedName name="endinet_2015_7B.A.22">#REF!</definedName>
    <definedName name="endinet_2015_7B.A.23">#REF!</definedName>
    <definedName name="endinet_2015_7B.A.24">#REF!</definedName>
    <definedName name="endinet_2015_7B.A.25">#REF!</definedName>
    <definedName name="endinet_2015_7B.A.26">#REF!</definedName>
    <definedName name="endinet_2015_7B.A.27">#REF!</definedName>
    <definedName name="endinet_2015_7B.A.28">#REF!</definedName>
    <definedName name="endinet_2015_7B.A.29">#REF!</definedName>
    <definedName name="endinet_2015_7B.A.30">#REF!</definedName>
    <definedName name="ENDINET_2015_INV_LOG">#REF!</definedName>
    <definedName name="ENDINET_2015_OO_LOG">#REF!</definedName>
    <definedName name="ENDINET_2015_OPEX_LOG">#REF!</definedName>
    <definedName name="enduris_2014_2B.E.tot">#REF!</definedName>
    <definedName name="enduris_2014_3A.A.1">#REF!</definedName>
    <definedName name="enduris_2014_3A.A.10">#REF!</definedName>
    <definedName name="enduris_2014_3A.A.11">#REF!</definedName>
    <definedName name="enduris_2014_3A.A.12">#REF!</definedName>
    <definedName name="enduris_2014_3A.A.13">#REF!</definedName>
    <definedName name="enduris_2014_3A.A.15">#REF!</definedName>
    <definedName name="enduris_2014_3A.A.2">#REF!</definedName>
    <definedName name="enduris_2014_3A.A.3">#REF!</definedName>
    <definedName name="enduris_2014_3A.A.4">#REF!</definedName>
    <definedName name="enduris_2014_3A.A.5">#REF!</definedName>
    <definedName name="enduris_2014_3A.A.6">#REF!</definedName>
    <definedName name="enduris_2014_3A.A.7">#REF!</definedName>
    <definedName name="enduris_2014_3A.A.8">#REF!</definedName>
    <definedName name="enduris_2014_7A.A.21">#REF!</definedName>
    <definedName name="enduris_2014_7A.A.22">#REF!</definedName>
    <definedName name="enduris_2014_7A.A.23">#REF!</definedName>
    <definedName name="enduris_2014_7A.A.24">#REF!</definedName>
    <definedName name="enduris_2014_7A.A.25">#REF!</definedName>
    <definedName name="enduris_2014_7A.A.26">#REF!</definedName>
    <definedName name="enduris_2014_7A.A.27">#REF!</definedName>
    <definedName name="enduris_2014_7A.A.28">#REF!</definedName>
    <definedName name="enduris_2014_7A.A.29">#REF!</definedName>
    <definedName name="enduris_2014_7A.A.30">#REF!</definedName>
    <definedName name="enduris_2014_7A.A.31">#REF!</definedName>
    <definedName name="enduris_2014_7A.A.41">#REF!</definedName>
    <definedName name="enduris_2014_7A.A.42">#REF!</definedName>
    <definedName name="enduris_2014_7A.A.43">#REF!</definedName>
    <definedName name="enduris_2014_7A.A.44">#REF!</definedName>
    <definedName name="enduris_2014_7A.A.45">#REF!</definedName>
    <definedName name="enduris_2014_7A.A.46">#REF!</definedName>
    <definedName name="enduris_2014_7A.A.47">#REF!</definedName>
    <definedName name="enduris_2014_7A.A.48">#REF!</definedName>
    <definedName name="enduris_2014_7A.A.49">#REF!</definedName>
    <definedName name="enduris_2014_7A.A.50">#REF!</definedName>
    <definedName name="enduris_2014_7A.A.51">#REF!</definedName>
    <definedName name="enduris_2014_7B.A.21">#REF!</definedName>
    <definedName name="enduris_2014_7B.A.22">#REF!</definedName>
    <definedName name="enduris_2014_7B.A.23">#REF!</definedName>
    <definedName name="enduris_2014_7B.A.24">#REF!</definedName>
    <definedName name="enduris_2014_7B.A.25">#REF!</definedName>
    <definedName name="enduris_2014_7B.A.26">#REF!</definedName>
    <definedName name="enduris_2014_7B.A.27">#REF!</definedName>
    <definedName name="enduris_2014_7B.A.28">#REF!</definedName>
    <definedName name="enduris_2014_7B.A.29">#REF!</definedName>
    <definedName name="enduris_2014_7B.A.30">#REF!</definedName>
    <definedName name="ENDURIS_2014_INV_LOG">#REF!</definedName>
    <definedName name="ENDURIS_2014_OO_LOG">#REF!</definedName>
    <definedName name="enduris_2015_2B.E.tot">#REF!</definedName>
    <definedName name="enduris_2015_3A.A.1">#REF!</definedName>
    <definedName name="enduris_2015_3A.A.10">#REF!</definedName>
    <definedName name="enduris_2015_3A.A.11">#REF!</definedName>
    <definedName name="enduris_2015_3A.A.12">#REF!</definedName>
    <definedName name="enduris_2015_3A.A.13">#REF!</definedName>
    <definedName name="enduris_2015_3A.A.15">#REF!</definedName>
    <definedName name="enduris_2015_3A.A.2">#REF!</definedName>
    <definedName name="enduris_2015_3A.A.3">#REF!</definedName>
    <definedName name="enduris_2015_3A.A.4">#REF!</definedName>
    <definedName name="enduris_2015_3A.A.5">#REF!</definedName>
    <definedName name="enduris_2015_3A.A.6">#REF!</definedName>
    <definedName name="enduris_2015_3A.A.7">#REF!</definedName>
    <definedName name="enduris_2015_3A.A.8">#REF!</definedName>
    <definedName name="enduris_2015_7A.A.21">#REF!</definedName>
    <definedName name="enduris_2015_7A.A.22">#REF!</definedName>
    <definedName name="enduris_2015_7A.A.23">#REF!</definedName>
    <definedName name="enduris_2015_7A.A.24">#REF!</definedName>
    <definedName name="enduris_2015_7A.A.25">#REF!</definedName>
    <definedName name="enduris_2015_7A.A.26">#REF!</definedName>
    <definedName name="enduris_2015_7A.A.27">#REF!</definedName>
    <definedName name="enduris_2015_7A.A.28">#REF!</definedName>
    <definedName name="enduris_2015_7A.A.29">#REF!</definedName>
    <definedName name="enduris_2015_7A.A.30">#REF!</definedName>
    <definedName name="enduris_2015_7A.A.31">#REF!</definedName>
    <definedName name="enduris_2015_7A.A.41">#REF!</definedName>
    <definedName name="enduris_2015_7A.A.42">#REF!</definedName>
    <definedName name="enduris_2015_7A.A.43">#REF!</definedName>
    <definedName name="enduris_2015_7A.A.44">#REF!</definedName>
    <definedName name="enduris_2015_7A.A.45">#REF!</definedName>
    <definedName name="enduris_2015_7A.A.46">#REF!</definedName>
    <definedName name="enduris_2015_7A.A.47">#REF!</definedName>
    <definedName name="enduris_2015_7A.A.48">#REF!</definedName>
    <definedName name="enduris_2015_7A.A.49">#REF!</definedName>
    <definedName name="enduris_2015_7A.A.50">#REF!</definedName>
    <definedName name="enduris_2015_7A.A.51">#REF!</definedName>
    <definedName name="enduris_2015_7B.A.21">#REF!</definedName>
    <definedName name="enduris_2015_7B.A.22">#REF!</definedName>
    <definedName name="enduris_2015_7B.A.23">#REF!</definedName>
    <definedName name="enduris_2015_7B.A.24">#REF!</definedName>
    <definedName name="enduris_2015_7B.A.25">#REF!</definedName>
    <definedName name="enduris_2015_7B.A.26">#REF!</definedName>
    <definedName name="enduris_2015_7B.A.27">#REF!</definedName>
    <definedName name="enduris_2015_7B.A.28">#REF!</definedName>
    <definedName name="enduris_2015_7B.A.29">#REF!</definedName>
    <definedName name="enduris_2015_7B.A.30">#REF!</definedName>
    <definedName name="ENDURIS_2015_INV_LOG">#REF!</definedName>
    <definedName name="ENDURIS_2015_OO_LOG">#REF!</definedName>
    <definedName name="ENDURIS_2015_OPEX_LOG">#REF!</definedName>
    <definedName name="ENDURIS_OPEX_2014_LOG">#REF!</definedName>
    <definedName name="enexis_2014_2B.E.tot">#REF!</definedName>
    <definedName name="enexis_2014_3A.A.1">#REF!</definedName>
    <definedName name="enexis_2014_3A.A.10">#REF!</definedName>
    <definedName name="enexis_2014_3A.A.11">#REF!</definedName>
    <definedName name="enexis_2014_3A.A.12">#REF!</definedName>
    <definedName name="enexis_2014_3A.A.13">#REF!</definedName>
    <definedName name="enexis_2014_3A.A.15">#REF!</definedName>
    <definedName name="enexis_2014_3A.A.2">#REF!</definedName>
    <definedName name="enexis_2014_3A.A.3">#REF!</definedName>
    <definedName name="enexis_2014_3A.A.4">#REF!</definedName>
    <definedName name="enexis_2014_3A.A.5">#REF!</definedName>
    <definedName name="enexis_2014_3A.A.6">#REF!</definedName>
    <definedName name="enexis_2014_3A.A.7">#REF!</definedName>
    <definedName name="enexis_2014_3A.A.8">#REF!</definedName>
    <definedName name="enexis_2014_7A.A.21">#REF!</definedName>
    <definedName name="enexis_2014_7A.A.22">#REF!</definedName>
    <definedName name="enexis_2014_7A.A.23">#REF!</definedName>
    <definedName name="enexis_2014_7A.A.24">#REF!</definedName>
    <definedName name="enexis_2014_7A.A.25">#REF!</definedName>
    <definedName name="enexis_2014_7A.A.26">#REF!</definedName>
    <definedName name="enexis_2014_7A.A.27">#REF!</definedName>
    <definedName name="enexis_2014_7A.A.28">#REF!</definedName>
    <definedName name="enexis_2014_7A.A.29">#REF!</definedName>
    <definedName name="enexis_2014_7A.A.30">#REF!</definedName>
    <definedName name="enexis_2014_7A.A.31">#REF!</definedName>
    <definedName name="enexis_2014_7A.A.41">#REF!</definedName>
    <definedName name="enexis_2014_7A.A.42">#REF!</definedName>
    <definedName name="enexis_2014_7A.A.43">#REF!</definedName>
    <definedName name="enexis_2014_7A.A.44">#REF!</definedName>
    <definedName name="enexis_2014_7A.A.45">#REF!</definedName>
    <definedName name="enexis_2014_7A.A.46">#REF!</definedName>
    <definedName name="enexis_2014_7A.A.47">#REF!</definedName>
    <definedName name="enexis_2014_7A.A.48">#REF!</definedName>
    <definedName name="enexis_2014_7A.A.49">#REF!</definedName>
    <definedName name="enexis_2014_7A.A.50">#REF!</definedName>
    <definedName name="enexis_2014_7A.A.51">#REF!</definedName>
    <definedName name="enexis_2014_7B.A.21">#REF!</definedName>
    <definedName name="enexis_2014_7B.A.22">#REF!</definedName>
    <definedName name="enexis_2014_7B.A.23">#REF!</definedName>
    <definedName name="enexis_2014_7B.A.24">#REF!</definedName>
    <definedName name="enexis_2014_7B.A.25">#REF!</definedName>
    <definedName name="enexis_2014_7B.A.26">#REF!</definedName>
    <definedName name="enexis_2014_7B.A.27">#REF!</definedName>
    <definedName name="enexis_2014_7B.A.28">#REF!</definedName>
    <definedName name="enexis_2014_7B.A.29">#REF!</definedName>
    <definedName name="enexis_2014_7B.A.30">#REF!</definedName>
    <definedName name="ENEXIS_2014_INV_LOG">#REF!</definedName>
    <definedName name="ENEXIS_2014_OO_LOG">#REF!</definedName>
    <definedName name="ENEXIS_2014_OPEX_LOG">#REF!</definedName>
    <definedName name="enexis_2015_2B.E.tot">#REF!</definedName>
    <definedName name="enexis_2015_3A.A.1">#REF!</definedName>
    <definedName name="enexis_2015_3A.A.10">#REF!</definedName>
    <definedName name="enexis_2015_3A.A.11">#REF!</definedName>
    <definedName name="enexis_2015_3A.A.12">#REF!</definedName>
    <definedName name="enexis_2015_3A.A.13">#REF!</definedName>
    <definedName name="enexis_2015_3A.A.15">#REF!</definedName>
    <definedName name="enexis_2015_3A.A.2">#REF!</definedName>
    <definedName name="enexis_2015_3A.A.3">#REF!</definedName>
    <definedName name="enexis_2015_3A.A.4">#REF!</definedName>
    <definedName name="enexis_2015_3A.A.5">#REF!</definedName>
    <definedName name="enexis_2015_3A.A.6">#REF!</definedName>
    <definedName name="enexis_2015_3A.A.7">#REF!</definedName>
    <definedName name="enexis_2015_3A.A.8">#REF!</definedName>
    <definedName name="enexis_2015_7A.A.21">#REF!</definedName>
    <definedName name="enexis_2015_7A.A.22">#REF!</definedName>
    <definedName name="enexis_2015_7A.A.23">#REF!</definedName>
    <definedName name="enexis_2015_7A.A.24">#REF!</definedName>
    <definedName name="enexis_2015_7A.A.25">#REF!</definedName>
    <definedName name="enexis_2015_7A.A.26">#REF!</definedName>
    <definedName name="enexis_2015_7A.A.27">#REF!</definedName>
    <definedName name="enexis_2015_7A.A.28">#REF!</definedName>
    <definedName name="enexis_2015_7A.A.29">#REF!</definedName>
    <definedName name="enexis_2015_7A.A.30">#REF!</definedName>
    <definedName name="enexis_2015_7A.A.31">#REF!</definedName>
    <definedName name="enexis_2015_7A.A.41">#REF!</definedName>
    <definedName name="enexis_2015_7A.A.42">#REF!</definedName>
    <definedName name="enexis_2015_7A.A.43">#REF!</definedName>
    <definedName name="enexis_2015_7A.A.44">#REF!</definedName>
    <definedName name="enexis_2015_7A.A.45">#REF!</definedName>
    <definedName name="enexis_2015_7A.A.46">#REF!</definedName>
    <definedName name="enexis_2015_7A.A.47">#REF!</definedName>
    <definedName name="enexis_2015_7A.A.48">#REF!</definedName>
    <definedName name="enexis_2015_7A.A.49">#REF!</definedName>
    <definedName name="enexis_2015_7A.A.50">#REF!</definedName>
    <definedName name="enexis_2015_7A.A.51">#REF!</definedName>
    <definedName name="enexis_2015_7B.A.21">#REF!</definedName>
    <definedName name="enexis_2015_7B.A.22">#REF!</definedName>
    <definedName name="enexis_2015_7B.A.23">#REF!</definedName>
    <definedName name="enexis_2015_7B.A.24">#REF!</definedName>
    <definedName name="enexis_2015_7B.A.25">#REF!</definedName>
    <definedName name="enexis_2015_7B.A.26">#REF!</definedName>
    <definedName name="enexis_2015_7B.A.27">#REF!</definedName>
    <definedName name="enexis_2015_7B.A.28">#REF!</definedName>
    <definedName name="enexis_2015_7B.A.29">#REF!</definedName>
    <definedName name="enexis_2015_7B.A.30">#REF!</definedName>
    <definedName name="ENEXIS_2015_INV_LOG">#REF!</definedName>
    <definedName name="ENEXIS_2015_OO_LOG">#REF!</definedName>
    <definedName name="ENEXIS_2015_OPEX_LOG">#REF!</definedName>
    <definedName name="liander_2014_2B.E.tot">#REF!</definedName>
    <definedName name="liander_2014_3A.A.1">#REF!</definedName>
    <definedName name="liander_2014_3A.A.10">#REF!</definedName>
    <definedName name="liander_2014_3A.A.11">#REF!</definedName>
    <definedName name="liander_2014_3A.A.12">#REF!</definedName>
    <definedName name="liander_2014_3A.A.13">#REF!</definedName>
    <definedName name="liander_2014_3A.A.15">#REF!</definedName>
    <definedName name="liander_2014_3A.A.2">#REF!</definedName>
    <definedName name="liander_2014_3A.A.3">#REF!</definedName>
    <definedName name="liander_2014_3A.A.4">#REF!</definedName>
    <definedName name="liander_2014_3A.A.5">#REF!</definedName>
    <definedName name="liander_2014_3A.A.6">#REF!</definedName>
    <definedName name="liander_2014_3A.A.7">#REF!</definedName>
    <definedName name="liander_2014_3A.A.8">#REF!</definedName>
    <definedName name="liander_2014_7A.A.21">#REF!</definedName>
    <definedName name="liander_2014_7A.A.22">#REF!</definedName>
    <definedName name="liander_2014_7A.A.23">#REF!</definedName>
    <definedName name="liander_2014_7A.A.24">#REF!</definedName>
    <definedName name="liander_2014_7A.A.25">#REF!</definedName>
    <definedName name="liander_2014_7A.A.26">#REF!</definedName>
    <definedName name="liander_2014_7A.A.27">#REF!</definedName>
    <definedName name="liander_2014_7A.A.28">#REF!</definedName>
    <definedName name="liander_2014_7A.A.29">#REF!</definedName>
    <definedName name="liander_2014_7A.A.30">#REF!</definedName>
    <definedName name="liander_2014_7A.A.31">#REF!</definedName>
    <definedName name="liander_2014_7A.A.41">#REF!</definedName>
    <definedName name="liander_2014_7A.A.42">#REF!</definedName>
    <definedName name="liander_2014_7A.A.43">#REF!</definedName>
    <definedName name="liander_2014_7A.A.44">#REF!</definedName>
    <definedName name="liander_2014_7A.A.45">#REF!</definedName>
    <definedName name="liander_2014_7A.A.46">#REF!</definedName>
    <definedName name="liander_2014_7A.A.47">#REF!</definedName>
    <definedName name="liander_2014_7A.A.48">#REF!</definedName>
    <definedName name="liander_2014_7A.A.49">#REF!</definedName>
    <definedName name="liander_2014_7A.A.50">#REF!</definedName>
    <definedName name="liander_2014_7A.A.51">#REF!</definedName>
    <definedName name="liander_2014_7B.A.21">#REF!</definedName>
    <definedName name="liander_2014_7B.A.22">#REF!</definedName>
    <definedName name="liander_2014_7B.A.23">#REF!</definedName>
    <definedName name="liander_2014_7B.A.24">#REF!</definedName>
    <definedName name="liander_2014_7B.A.25">#REF!</definedName>
    <definedName name="liander_2014_7B.A.26">#REF!</definedName>
    <definedName name="liander_2014_7B.A.27">#REF!</definedName>
    <definedName name="liander_2014_7B.A.28">#REF!</definedName>
    <definedName name="liander_2014_7B.A.29">#REF!</definedName>
    <definedName name="liander_2014_7B.A.30">#REF!</definedName>
    <definedName name="LIANDER_2014_INV_LOG">#REF!</definedName>
    <definedName name="LIANDER_2014_OO_LOG">#REF!</definedName>
    <definedName name="LIANDER_2014_OPEX_LOG">#REF!</definedName>
    <definedName name="liander_2015_2B.E.tot">#REF!</definedName>
    <definedName name="liander_2015_3A.A.1">#REF!</definedName>
    <definedName name="liander_2015_3A.A.10">#REF!</definedName>
    <definedName name="liander_2015_3A.A.11">#REF!</definedName>
    <definedName name="liander_2015_3A.A.12">#REF!</definedName>
    <definedName name="liander_2015_3A.A.13">#REF!</definedName>
    <definedName name="liander_2015_3A.A.15">#REF!</definedName>
    <definedName name="liander_2015_3A.A.2">#REF!</definedName>
    <definedName name="liander_2015_3A.A.3">#REF!</definedName>
    <definedName name="liander_2015_3A.A.4">#REF!</definedName>
    <definedName name="liander_2015_3A.A.5">#REF!</definedName>
    <definedName name="liander_2015_3A.A.6">#REF!</definedName>
    <definedName name="liander_2015_3A.A.7">#REF!</definedName>
    <definedName name="liander_2015_3A.A.8">#REF!</definedName>
    <definedName name="liander_2015_7A.A.21">#REF!</definedName>
    <definedName name="liander_2015_7A.A.22">#REF!</definedName>
    <definedName name="liander_2015_7A.A.23">#REF!</definedName>
    <definedName name="liander_2015_7A.A.24">#REF!</definedName>
    <definedName name="liander_2015_7A.A.25">#REF!</definedName>
    <definedName name="liander_2015_7A.A.26">#REF!</definedName>
    <definedName name="liander_2015_7A.A.27">#REF!</definedName>
    <definedName name="liander_2015_7A.A.28">#REF!</definedName>
    <definedName name="liander_2015_7A.A.29">#REF!</definedName>
    <definedName name="liander_2015_7A.A.30">#REF!</definedName>
    <definedName name="liander_2015_7A.A.31">#REF!</definedName>
    <definedName name="liander_2015_7A.A.41">#REF!</definedName>
    <definedName name="liander_2015_7A.A.42">#REF!</definedName>
    <definedName name="liander_2015_7A.A.43">#REF!</definedName>
    <definedName name="liander_2015_7A.A.44">#REF!</definedName>
    <definedName name="liander_2015_7A.A.45">#REF!</definedName>
    <definedName name="liander_2015_7A.A.46">#REF!</definedName>
    <definedName name="liander_2015_7A.A.47">#REF!</definedName>
    <definedName name="liander_2015_7A.A.48">#REF!</definedName>
    <definedName name="liander_2015_7A.A.49">#REF!</definedName>
    <definedName name="liander_2015_7A.A.50">#REF!</definedName>
    <definedName name="liander_2015_7A.A.51">#REF!</definedName>
    <definedName name="liander_2015_7B.A.21">#REF!</definedName>
    <definedName name="liander_2015_7B.A.22">#REF!</definedName>
    <definedName name="liander_2015_7B.A.23">#REF!</definedName>
    <definedName name="liander_2015_7B.A.24">#REF!</definedName>
    <definedName name="liander_2015_7B.A.25">#REF!</definedName>
    <definedName name="liander_2015_7B.A.26">#REF!</definedName>
    <definedName name="liander_2015_7B.A.27">#REF!</definedName>
    <definedName name="liander_2015_7B.A.28">#REF!</definedName>
    <definedName name="liander_2015_7B.A.29">#REF!</definedName>
    <definedName name="liander_2015_7B.A.30">#REF!</definedName>
    <definedName name="LIANDER_2015_INV_LOG">#REF!</definedName>
    <definedName name="LIANDER_2015_OO_LOG">#REF!</definedName>
    <definedName name="LIANDER_2015_OPEX_LOG">#REF!</definedName>
    <definedName name="Lijst_cat_EAV">'[2]Categorie-indeling AD'!$B$38:$B$45</definedName>
    <definedName name="Lijst_cat_EAV_Meerlengte">'[2]Categorie-indeling AD'!$B$50:$B$57</definedName>
    <definedName name="Lijst_cat_PAV">'[2]Categorie-indeling AD'!$B$26:$B$33</definedName>
    <definedName name="rendo_2014_2B.E.tot">#REF!</definedName>
    <definedName name="rendo_2014_3A.A.1">#REF!</definedName>
    <definedName name="rendo_2014_3A.A.10">#REF!</definedName>
    <definedName name="rendo_2014_3A.A.11">#REF!</definedName>
    <definedName name="rendo_2014_3A.A.12">#REF!</definedName>
    <definedName name="rendo_2014_3A.A.13">#REF!</definedName>
    <definedName name="rendo_2014_3A.A.15">#REF!</definedName>
    <definedName name="rendo_2014_3A.A.2">#REF!</definedName>
    <definedName name="rendo_2014_3A.A.3">#REF!</definedName>
    <definedName name="rendo_2014_3A.A.4">#REF!</definedName>
    <definedName name="rendo_2014_3A.A.5">#REF!</definedName>
    <definedName name="rendo_2014_3A.A.6">#REF!</definedName>
    <definedName name="rendo_2014_3A.A.7">#REF!</definedName>
    <definedName name="rendo_2014_3A.A.8">#REF!</definedName>
    <definedName name="rendo_2014_7A.A.21">#REF!</definedName>
    <definedName name="rendo_2014_7A.A.22">#REF!</definedName>
    <definedName name="rendo_2014_7A.A.23">#REF!</definedName>
    <definedName name="rendo_2014_7A.A.24">#REF!</definedName>
    <definedName name="rendo_2014_7A.A.25">#REF!</definedName>
    <definedName name="rendo_2014_7A.A.26">#REF!</definedName>
    <definedName name="rendo_2014_7A.A.27">#REF!</definedName>
    <definedName name="rendo_2014_7A.A.28">#REF!</definedName>
    <definedName name="rendo_2014_7A.A.29">#REF!</definedName>
    <definedName name="rendo_2014_7A.A.30">#REF!</definedName>
    <definedName name="rendo_2014_7A.A.31">#REF!</definedName>
    <definedName name="rendo_2014_7A.A.41">#REF!</definedName>
    <definedName name="rendo_2014_7A.A.42">#REF!</definedName>
    <definedName name="rendo_2014_7A.A.43">#REF!</definedName>
    <definedName name="rendo_2014_7A.A.44">#REF!</definedName>
    <definedName name="rendo_2014_7A.A.45">#REF!</definedName>
    <definedName name="rendo_2014_7A.A.46">#REF!</definedName>
    <definedName name="rendo_2014_7A.A.47">#REF!</definedName>
    <definedName name="rendo_2014_7A.A.48">#REF!</definedName>
    <definedName name="rendo_2014_7A.A.49">#REF!</definedName>
    <definedName name="rendo_2014_7A.A.50">#REF!</definedName>
    <definedName name="rendo_2014_7A.A.51">#REF!</definedName>
    <definedName name="rendo_2014_7B.A.21">#REF!</definedName>
    <definedName name="rendo_2014_7B.A.22">#REF!</definedName>
    <definedName name="rendo_2014_7B.A.23">#REF!</definedName>
    <definedName name="rendo_2014_7B.A.24">#REF!</definedName>
    <definedName name="rendo_2014_7B.A.25">#REF!</definedName>
    <definedName name="rendo_2014_7B.A.26">#REF!</definedName>
    <definedName name="rendo_2014_7B.A.27">#REF!</definedName>
    <definedName name="rendo_2014_7B.A.28">#REF!</definedName>
    <definedName name="rendo_2014_7B.A.29">#REF!</definedName>
    <definedName name="rendo_2014_7B.A.30">#REF!</definedName>
    <definedName name="RENDO_2014_INV_LOG">#REF!</definedName>
    <definedName name="RENDO_2014_OO_LOG">#REF!</definedName>
    <definedName name="RENDO_2014_OPEX_LOG">#REF!</definedName>
    <definedName name="rendo_2015_2B.E.tot">#REF!</definedName>
    <definedName name="rendo_2015_3A.A.1">#REF!</definedName>
    <definedName name="rendo_2015_3A.A.10">#REF!</definedName>
    <definedName name="rendo_2015_3A.A.11">#REF!</definedName>
    <definedName name="rendo_2015_3A.A.12">#REF!</definedName>
    <definedName name="rendo_2015_3A.A.13">#REF!</definedName>
    <definedName name="rendo_2015_3A.A.15">#REF!</definedName>
    <definedName name="rendo_2015_3A.A.2">#REF!</definedName>
    <definedName name="rendo_2015_3A.A.3">#REF!</definedName>
    <definedName name="rendo_2015_3A.A.4">#REF!</definedName>
    <definedName name="rendo_2015_3A.A.5">#REF!</definedName>
    <definedName name="rendo_2015_3A.A.6">#REF!</definedName>
    <definedName name="rendo_2015_3A.A.7">#REF!</definedName>
    <definedName name="rendo_2015_3A.A.8">#REF!</definedName>
    <definedName name="rendo_2015_7A.A.21">#REF!</definedName>
    <definedName name="rendo_2015_7A.A.22">#REF!</definedName>
    <definedName name="rendo_2015_7A.A.23">#REF!</definedName>
    <definedName name="rendo_2015_7A.A.24">#REF!</definedName>
    <definedName name="rendo_2015_7A.A.25">#REF!</definedName>
    <definedName name="rendo_2015_7A.A.26">#REF!</definedName>
    <definedName name="rendo_2015_7A.A.27">#REF!</definedName>
    <definedName name="rendo_2015_7A.A.28">#REF!</definedName>
    <definedName name="rendo_2015_7A.A.29">#REF!</definedName>
    <definedName name="rendo_2015_7A.A.30">#REF!</definedName>
    <definedName name="rendo_2015_7A.A.31">#REF!</definedName>
    <definedName name="rendo_2015_7A.A.41">#REF!</definedName>
    <definedName name="rendo_2015_7A.A.42">#REF!</definedName>
    <definedName name="rendo_2015_7A.A.43">#REF!</definedName>
    <definedName name="rendo_2015_7A.A.44">#REF!</definedName>
    <definedName name="rendo_2015_7A.A.45">#REF!</definedName>
    <definedName name="rendo_2015_7A.A.46">#REF!</definedName>
    <definedName name="rendo_2015_7A.A.47">#REF!</definedName>
    <definedName name="rendo_2015_7A.A.48">#REF!</definedName>
    <definedName name="rendo_2015_7A.A.49">#REF!</definedName>
    <definedName name="rendo_2015_7A.A.50">#REF!</definedName>
    <definedName name="rendo_2015_7A.A.51">#REF!</definedName>
    <definedName name="rendo_2015_7B.A.21">#REF!</definedName>
    <definedName name="rendo_2015_7B.A.22">#REF!</definedName>
    <definedName name="rendo_2015_7B.A.23">#REF!</definedName>
    <definedName name="rendo_2015_7B.A.24">#REF!</definedName>
    <definedName name="rendo_2015_7B.A.25">#REF!</definedName>
    <definedName name="rendo_2015_7B.A.26">#REF!</definedName>
    <definedName name="rendo_2015_7B.A.27">#REF!</definedName>
    <definedName name="rendo_2015_7B.A.28">#REF!</definedName>
    <definedName name="rendo_2015_7B.A.29">#REF!</definedName>
    <definedName name="rendo_2015_7B.A.30">#REF!</definedName>
    <definedName name="RENDO_2015_INV_LOG">#REF!</definedName>
    <definedName name="RENDO_2015_OO_LOG">#REF!</definedName>
    <definedName name="RENDO_2015_OPEX_LOG">#REF!</definedName>
    <definedName name="stedin_2014_2B.E.tot">#REF!</definedName>
    <definedName name="stedin_2014_3A.A.1">#REF!</definedName>
    <definedName name="stedin_2014_3A.A.10">#REF!</definedName>
    <definedName name="stedin_2014_3A.A.11">#REF!</definedName>
    <definedName name="stedin_2014_3A.A.12">#REF!</definedName>
    <definedName name="stedin_2014_3A.A.13">#REF!</definedName>
    <definedName name="stedin_2014_3A.A.15">#REF!</definedName>
    <definedName name="stedin_2014_3A.A.2">#REF!</definedName>
    <definedName name="stedin_2014_3A.A.3">#REF!</definedName>
    <definedName name="stedin_2014_3A.A.4">#REF!</definedName>
    <definedName name="stedin_2014_3A.A.5">#REF!</definedName>
    <definedName name="stedin_2014_3A.A.6">#REF!</definedName>
    <definedName name="stedin_2014_3A.A.7">#REF!</definedName>
    <definedName name="stedin_2014_3A.A.8">#REF!</definedName>
    <definedName name="stedin_2014_7A.A.21">#REF!</definedName>
    <definedName name="stedin_2014_7A.A.22">#REF!</definedName>
    <definedName name="stedin_2014_7A.A.23">#REF!</definedName>
    <definedName name="stedin_2014_7A.A.24">#REF!</definedName>
    <definedName name="stedin_2014_7A.A.25">#REF!</definedName>
    <definedName name="stedin_2014_7A.A.26">#REF!</definedName>
    <definedName name="stedin_2014_7A.A.27">#REF!</definedName>
    <definedName name="stedin_2014_7A.A.28">#REF!</definedName>
    <definedName name="stedin_2014_7A.A.29">#REF!</definedName>
    <definedName name="stedin_2014_7A.A.30">#REF!</definedName>
    <definedName name="stedin_2014_7A.A.31">#REF!</definedName>
    <definedName name="stedin_2014_7A.A.41">#REF!</definedName>
    <definedName name="stedin_2014_7A.A.42">#REF!</definedName>
    <definedName name="stedin_2014_7A.A.43">#REF!</definedName>
    <definedName name="stedin_2014_7A.A.44">#REF!</definedName>
    <definedName name="stedin_2014_7A.A.45">#REF!</definedName>
    <definedName name="stedin_2014_7A.A.46">#REF!</definedName>
    <definedName name="stedin_2014_7A.A.47">#REF!</definedName>
    <definedName name="stedin_2014_7A.A.48">#REF!</definedName>
    <definedName name="stedin_2014_7A.A.49">#REF!</definedName>
    <definedName name="stedin_2014_7A.A.50">#REF!</definedName>
    <definedName name="stedin_2014_7A.A.51">#REF!</definedName>
    <definedName name="stedin_2014_7B.A.21">#REF!</definedName>
    <definedName name="stedin_2014_7B.A.22">#REF!</definedName>
    <definedName name="stedin_2014_7B.A.23">#REF!</definedName>
    <definedName name="stedin_2014_7B.A.24">#REF!</definedName>
    <definedName name="stedin_2014_7B.A.25">#REF!</definedName>
    <definedName name="stedin_2014_7B.A.26">#REF!</definedName>
    <definedName name="stedin_2014_7B.A.27">#REF!</definedName>
    <definedName name="stedin_2014_7B.A.28">#REF!</definedName>
    <definedName name="stedin_2014_7B.A.29">#REF!</definedName>
    <definedName name="stedin_2014_7B.A.30">#REF!</definedName>
    <definedName name="STEDIN_2014_INV_LOG">#REF!</definedName>
    <definedName name="STEDIN_2014_OO_LOG">#REF!</definedName>
    <definedName name="STEDIN_2014_OPEX_LOG">#REF!</definedName>
    <definedName name="stedin_2015_2B.E.tot">#REF!</definedName>
    <definedName name="stedin_2015_3A.A.1">#REF!</definedName>
    <definedName name="stedin_2015_3A.A.10">#REF!</definedName>
    <definedName name="stedin_2015_3A.A.11">#REF!</definedName>
    <definedName name="stedin_2015_3A.A.12">#REF!</definedName>
    <definedName name="stedin_2015_3A.A.13">#REF!</definedName>
    <definedName name="stedin_2015_3A.A.15">#REF!</definedName>
    <definedName name="stedin_2015_3A.A.2">#REF!</definedName>
    <definedName name="stedin_2015_3A.A.3">#REF!</definedName>
    <definedName name="stedin_2015_3A.A.4">#REF!</definedName>
    <definedName name="stedin_2015_3A.A.5">#REF!</definedName>
    <definedName name="stedin_2015_3A.A.6">#REF!</definedName>
    <definedName name="stedin_2015_3A.A.7">#REF!</definedName>
    <definedName name="stedin_2015_3A.A.8">#REF!</definedName>
    <definedName name="stedin_2015_7A.A.21">#REF!</definedName>
    <definedName name="stedin_2015_7A.A.22">#REF!</definedName>
    <definedName name="stedin_2015_7A.A.23">#REF!</definedName>
    <definedName name="stedin_2015_7A.A.24">#REF!</definedName>
    <definedName name="stedin_2015_7A.A.25">#REF!</definedName>
    <definedName name="stedin_2015_7A.A.26">#REF!</definedName>
    <definedName name="stedin_2015_7A.A.27">#REF!</definedName>
    <definedName name="stedin_2015_7A.A.28">#REF!</definedName>
    <definedName name="stedin_2015_7A.A.29">#REF!</definedName>
    <definedName name="stedin_2015_7A.A.30">#REF!</definedName>
    <definedName name="stedin_2015_7A.A.31">#REF!</definedName>
    <definedName name="stedin_2015_7A.A.41">#REF!</definedName>
    <definedName name="stedin_2015_7A.A.42">#REF!</definedName>
    <definedName name="stedin_2015_7A.A.43">#REF!</definedName>
    <definedName name="stedin_2015_7A.A.44">#REF!</definedName>
    <definedName name="stedin_2015_7A.A.45">#REF!</definedName>
    <definedName name="stedin_2015_7A.A.46">#REF!</definedName>
    <definedName name="stedin_2015_7A.A.47">#REF!</definedName>
    <definedName name="stedin_2015_7A.A.48">#REF!</definedName>
    <definedName name="stedin_2015_7A.A.49">#REF!</definedName>
    <definedName name="stedin_2015_7A.A.50">#REF!</definedName>
    <definedName name="stedin_2015_7A.A.51">#REF!</definedName>
    <definedName name="stedin_2015_7B.A.21">#REF!</definedName>
    <definedName name="stedin_2015_7B.A.22">#REF!</definedName>
    <definedName name="stedin_2015_7B.A.23">#REF!</definedName>
    <definedName name="stedin_2015_7B.A.24">#REF!</definedName>
    <definedName name="stedin_2015_7B.A.25">#REF!</definedName>
    <definedName name="stedin_2015_7B.A.26">#REF!</definedName>
    <definedName name="stedin_2015_7B.A.27">#REF!</definedName>
    <definedName name="stedin_2015_7B.A.28">#REF!</definedName>
    <definedName name="stedin_2015_7B.A.29">#REF!</definedName>
    <definedName name="stedin_2015_7B.A.30">#REF!</definedName>
    <definedName name="STEDIN_2015_INV_LOG">#REF!</definedName>
    <definedName name="STEDIN_2015_OO_LOG">#REF!</definedName>
    <definedName name="STEDIN_2015_OPEX_LOG">#REF!</definedName>
    <definedName name="VastrechtRC">#REF!</definedName>
    <definedName name="VerbruikstarRC" localSheetId="4">[1]Tarievenvoorstel!#REF!</definedName>
    <definedName name="wacc_exc_tax" localSheetId="3">#REF!</definedName>
    <definedName name="westland_2014_2B.E.tot">#REF!</definedName>
    <definedName name="westland_2014_3A.A.1">#REF!</definedName>
    <definedName name="westland_2014_3A.A.10">#REF!</definedName>
    <definedName name="westland_2014_3A.A.11">#REF!</definedName>
    <definedName name="westland_2014_3A.A.12">#REF!</definedName>
    <definedName name="westland_2014_3A.A.13">#REF!</definedName>
    <definedName name="westland_2014_3A.A.15">#REF!</definedName>
    <definedName name="westland_2014_3A.A.2">#REF!</definedName>
    <definedName name="westland_2014_3A.A.3">#REF!</definedName>
    <definedName name="westland_2014_3A.A.4">#REF!</definedName>
    <definedName name="westland_2014_3A.A.5">#REF!</definedName>
    <definedName name="westland_2014_3A.A.6">#REF!</definedName>
    <definedName name="westland_2014_3A.A.7">#REF!</definedName>
    <definedName name="westland_2014_3A.A.8">#REF!</definedName>
    <definedName name="westland_2014_7A.A.21">#REF!</definedName>
    <definedName name="westland_2014_7A.A.22">#REF!</definedName>
    <definedName name="westland_2014_7A.A.23">#REF!</definedName>
    <definedName name="westland_2014_7A.A.24">#REF!</definedName>
    <definedName name="westland_2014_7A.A.25">#REF!</definedName>
    <definedName name="westland_2014_7A.A.26">#REF!</definedName>
    <definedName name="westland_2014_7A.A.27">#REF!</definedName>
    <definedName name="westland_2014_7A.A.28">#REF!</definedName>
    <definedName name="westland_2014_7A.A.29">#REF!</definedName>
    <definedName name="westland_2014_7A.A.30">#REF!</definedName>
    <definedName name="westland_2014_7A.A.31">#REF!</definedName>
    <definedName name="westland_2014_7A.A.41">#REF!</definedName>
    <definedName name="westland_2014_7A.A.42">#REF!</definedName>
    <definedName name="westland_2014_7A.A.43">#REF!</definedName>
    <definedName name="westland_2014_7A.A.44">#REF!</definedName>
    <definedName name="westland_2014_7A.A.45">#REF!</definedName>
    <definedName name="westland_2014_7A.A.46">#REF!</definedName>
    <definedName name="westland_2014_7A.A.47">#REF!</definedName>
    <definedName name="westland_2014_7A.A.48">#REF!</definedName>
    <definedName name="westland_2014_7A.A.49">#REF!</definedName>
    <definedName name="westland_2014_7A.A.50">#REF!</definedName>
    <definedName name="westland_2014_7A.A.51">#REF!</definedName>
    <definedName name="westland_2014_7B.A.21">#REF!</definedName>
    <definedName name="westland_2014_7B.A.22">#REF!</definedName>
    <definedName name="westland_2014_7B.A.23">#REF!</definedName>
    <definedName name="westland_2014_7B.A.24">#REF!</definedName>
    <definedName name="westland_2014_7B.A.25">#REF!</definedName>
    <definedName name="westland_2014_7B.A.26">#REF!</definedName>
    <definedName name="westland_2014_7B.A.27">#REF!</definedName>
    <definedName name="westland_2014_7B.A.28">#REF!</definedName>
    <definedName name="westland_2014_7B.A.29">#REF!</definedName>
    <definedName name="westland_2014_7B.A.30">#REF!</definedName>
    <definedName name="WESTLAND_2014_INV_LOG">#REF!</definedName>
    <definedName name="WESTLAND_2014_OO_LOG">#REF!</definedName>
    <definedName name="WESTLAND_2014_OPEX_LOG">#REF!</definedName>
    <definedName name="westland_2015_2B.E.tot">#REF!</definedName>
    <definedName name="westland_2015_3A.A.1">#REF!</definedName>
    <definedName name="westland_2015_3A.A.10">#REF!</definedName>
    <definedName name="westland_2015_3A.A.11">#REF!</definedName>
    <definedName name="westland_2015_3A.A.12">#REF!</definedName>
    <definedName name="westland_2015_3A.A.13">#REF!</definedName>
    <definedName name="westland_2015_3A.A.15">#REF!</definedName>
    <definedName name="westland_2015_3A.A.2">#REF!</definedName>
    <definedName name="westland_2015_3A.A.3">#REF!</definedName>
    <definedName name="westland_2015_3A.A.4">#REF!</definedName>
    <definedName name="westland_2015_3A.A.5">#REF!</definedName>
    <definedName name="westland_2015_3A.A.6">#REF!</definedName>
    <definedName name="westland_2015_3A.A.7">#REF!</definedName>
    <definedName name="westland_2015_3A.A.8">#REF!</definedName>
    <definedName name="westland_2015_7A.A.21">#REF!</definedName>
    <definedName name="westland_2015_7A.A.22">#REF!</definedName>
    <definedName name="westland_2015_7A.A.23">#REF!</definedName>
    <definedName name="westland_2015_7A.A.24">#REF!</definedName>
    <definedName name="westland_2015_7A.A.25">#REF!</definedName>
    <definedName name="westland_2015_7A.A.26">#REF!</definedName>
    <definedName name="westland_2015_7A.A.27">#REF!</definedName>
    <definedName name="westland_2015_7A.A.28">#REF!</definedName>
    <definedName name="westland_2015_7A.A.29">#REF!</definedName>
    <definedName name="westland_2015_7A.A.30">#REF!</definedName>
    <definedName name="westland_2015_7A.A.31">#REF!</definedName>
    <definedName name="westland_2015_7A.A.41">#REF!</definedName>
    <definedName name="westland_2015_7A.A.42">#REF!</definedName>
    <definedName name="westland_2015_7A.A.43">#REF!</definedName>
    <definedName name="westland_2015_7A.A.44">#REF!</definedName>
    <definedName name="westland_2015_7A.A.45">#REF!</definedName>
    <definedName name="westland_2015_7A.A.46">#REF!</definedName>
    <definedName name="westland_2015_7A.A.47">#REF!</definedName>
    <definedName name="westland_2015_7A.A.48">#REF!</definedName>
    <definedName name="westland_2015_7A.A.49">#REF!</definedName>
    <definedName name="westland_2015_7A.A.50">#REF!</definedName>
    <definedName name="westland_2015_7A.A.51">#REF!</definedName>
    <definedName name="westland_2015_7B.A.21">#REF!</definedName>
    <definedName name="westland_2015_7B.A.22">#REF!</definedName>
    <definedName name="westland_2015_7B.A.23">#REF!</definedName>
    <definedName name="westland_2015_7B.A.24">#REF!</definedName>
    <definedName name="westland_2015_7B.A.25">#REF!</definedName>
    <definedName name="westland_2015_7B.A.26">#REF!</definedName>
    <definedName name="westland_2015_7B.A.27">#REF!</definedName>
    <definedName name="westland_2015_7B.A.28">#REF!</definedName>
    <definedName name="westland_2015_7B.A.29">#REF!</definedName>
    <definedName name="westland_2015_7B.A.30">#REF!</definedName>
    <definedName name="WESTLAND_2015_INV_LOG">#REF!</definedName>
    <definedName name="WESTLAND_2015_OO_LOG">#REF!</definedName>
    <definedName name="WESTLAND_2015_OPEX_LOG">#REF!</definedName>
  </definedNames>
  <calcPr calcId="145621"/>
</workbook>
</file>

<file path=xl/calcChain.xml><?xml version="1.0" encoding="utf-8"?>
<calcChain xmlns="http://schemas.openxmlformats.org/spreadsheetml/2006/main">
  <c r="E192" i="4" l="1"/>
  <c r="B2" i="4" l="1"/>
  <c r="E215" i="4" l="1"/>
  <c r="E208" i="4" l="1"/>
  <c r="E207" i="4"/>
  <c r="E189" i="4" l="1"/>
  <c r="E193" i="4"/>
  <c r="E197" i="4" l="1"/>
  <c r="E164" i="4" l="1"/>
  <c r="E163" i="4"/>
  <c r="E176" i="4"/>
  <c r="E178" i="4" s="1"/>
  <c r="E165" i="4" l="1"/>
  <c r="C2" i="9" l="1"/>
  <c r="C2" i="8"/>
  <c r="E160" i="4"/>
  <c r="E159" i="4"/>
  <c r="E156" i="4"/>
  <c r="E155" i="4"/>
  <c r="E154" i="4"/>
  <c r="E196" i="4"/>
  <c r="E167" i="4" l="1"/>
  <c r="E157" i="4"/>
  <c r="E161" i="4"/>
  <c r="E169" i="4" l="1"/>
</calcChain>
</file>

<file path=xl/sharedStrings.xml><?xml version="1.0" encoding="utf-8"?>
<sst xmlns="http://schemas.openxmlformats.org/spreadsheetml/2006/main" count="448" uniqueCount="186">
  <si>
    <t>Eenheid</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</si>
  <si>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</si>
  <si>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</si>
  <si>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</si>
  <si>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</si>
  <si>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</si>
  <si>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</si>
  <si>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</si>
  <si>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</si>
  <si>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</si>
  <si>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Lage druk aansluitingen</t>
  </si>
  <si>
    <t>0 t/m 10 m3(n)/h</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</si>
  <si>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</si>
  <si>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</si>
  <si>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</si>
  <si>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</si>
  <si>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</si>
  <si>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</si>
  <si>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</si>
  <si>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</si>
  <si>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</si>
  <si>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</si>
  <si>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</si>
  <si>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</si>
  <si>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</si>
  <si>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</si>
  <si>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</si>
  <si>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</si>
  <si>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</si>
  <si>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Bijdragen Eenmalige Aansluitvergoeding &gt; 40 m3(n)/h</t>
  </si>
  <si>
    <t>TARIEVENMANDJE</t>
  </si>
  <si>
    <t>TRANSPORTTARIEVEN GAS</t>
  </si>
  <si>
    <t>Legenda celkleuren</t>
  </si>
  <si>
    <t>Berekende waarde</t>
  </si>
  <si>
    <t>Informatie die is ingevuld door ACM</t>
  </si>
  <si>
    <t>Invuldatum:</t>
  </si>
  <si>
    <t>Code bedrijf</t>
  </si>
  <si>
    <t>Naam bedrijf</t>
  </si>
  <si>
    <t>Adres</t>
  </si>
  <si>
    <t>Postcode</t>
  </si>
  <si>
    <t>Plaats</t>
  </si>
  <si>
    <t>Contactpersoon</t>
  </si>
  <si>
    <t>Telefoonnummer</t>
  </si>
  <si>
    <t>E-mailadres</t>
  </si>
  <si>
    <t>ACM</t>
  </si>
  <si>
    <t>Postbus 16326</t>
  </si>
  <si>
    <t>2500 BH  Den Haag</t>
  </si>
  <si>
    <t>Telefoonnummer: 070 - 72 22 000</t>
  </si>
  <si>
    <t>Telefaxnummer: 070 - 72 22 355</t>
  </si>
  <si>
    <t>E-mailadres: codatahelpdesk@acm.nl</t>
  </si>
  <si>
    <t>Transportdienst</t>
  </si>
  <si>
    <t>EUR/jaar</t>
  </si>
  <si>
    <t>Aansluitdienst</t>
  </si>
  <si>
    <t>EUR</t>
  </si>
  <si>
    <t>EUR/m</t>
  </si>
  <si>
    <t>Tariefmutaties</t>
  </si>
  <si>
    <t>Verwachte tariefmutatie Transportdienst</t>
  </si>
  <si>
    <t>Verwachte mutatie niet-vastrecht KV en PGV tarieven</t>
  </si>
  <si>
    <t>Verwachte tariefmutatie Aansluitdienst</t>
  </si>
  <si>
    <t>Omzet transportdienst</t>
  </si>
  <si>
    <t>Omzet aansluitdienst</t>
  </si>
  <si>
    <t>BEOORDELING OMZET</t>
  </si>
  <si>
    <t>TRANSPORTDIENST</t>
  </si>
  <si>
    <t>KLEINVERBRUIK</t>
  </si>
  <si>
    <t>Vastrecht</t>
  </si>
  <si>
    <t>Capaciteits-afhankelijk tarief</t>
  </si>
  <si>
    <t>PROFIELGROOTVERBRUIK</t>
  </si>
  <si>
    <t>TELEMETRIEGROOTVERBRUIK</t>
  </si>
  <si>
    <t>EXTRA HOGE DRUK (≥ 16 bar)</t>
  </si>
  <si>
    <t>AANSLUITDIENST</t>
  </si>
  <si>
    <t>Eénmalige aansluitvergoeding</t>
  </si>
  <si>
    <t>Periodieke aansluitvergoeding</t>
  </si>
  <si>
    <t>Meerlengtevergoeding</t>
  </si>
  <si>
    <t>CONTROLE</t>
  </si>
  <si>
    <t>OVERIGE OPMERKINGEN</t>
  </si>
  <si>
    <t/>
  </si>
  <si>
    <t>Nr.</t>
  </si>
  <si>
    <t>Onderwerp</t>
  </si>
  <si>
    <t>Ja / Nee</t>
  </si>
  <si>
    <t>Toelichting</t>
  </si>
  <si>
    <t>Zijn de rekenvolumes per tariefdrager gelijk aan de door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</si>
  <si>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</si>
  <si>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</si>
  <si>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</si>
  <si>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</si>
  <si>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</si>
  <si>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Wijken de afzonderlijke aansluitdiensttarieven meer af dan 4 procentpunt t.o.v. het tarief van vorig jaar inclusief de verwachte tariefmutaties?</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</si>
  <si>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</si>
  <si>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t>
  </si>
  <si>
    <t>Deze kostenonderbouwing dient gelijktijdig met de eerste versie van dit tariefvoorstel te worden aangeleverd bij de ACM.</t>
  </si>
  <si>
    <t>NB2</t>
  </si>
  <si>
    <t>ACM houdt zich het recht voor om de tarieven ook op andere punten te toetsen dan de punten die op dit werkblad zijn opgenoemd.</t>
  </si>
  <si>
    <t>Contactgegevens</t>
  </si>
  <si>
    <t>Autoriteit Consument en Markt - Directie Energie</t>
  </si>
  <si>
    <t>Datawaarde / parameter</t>
  </si>
  <si>
    <t>Waarde die wordt opgehaald van een andere locatie (zonder berekening)</t>
  </si>
  <si>
    <t>Celwaarde (uitkomst van een berekening) die een eindresultaat vormt</t>
  </si>
  <si>
    <t>Cel(waarde) niet van toepassing</t>
  </si>
  <si>
    <t>Rekenvolume</t>
  </si>
  <si>
    <t>Tarief</t>
  </si>
  <si>
    <t>EUR/jaar/m3/h</t>
  </si>
  <si>
    <t>EUR, pp 2017</t>
  </si>
  <si>
    <t xml:space="preserve">Vastrecht Kleinverbruik (KV) en Profielgrootverbruik (PGV) </t>
  </si>
  <si>
    <t>Rekenvolumes Transportdienst 2017-2021</t>
  </si>
  <si>
    <t>Rekenvolumes Aansluitdienst 2017-2021</t>
  </si>
  <si>
    <t>Rekenvolumes Transport- en Aansluitdienst Extra Hoge Druk 2017-2021</t>
  </si>
  <si>
    <t>Legenda</t>
  </si>
  <si>
    <t>&lt; 200mbar</t>
  </si>
  <si>
    <t xml:space="preserve">LD:     </t>
  </si>
  <si>
    <r>
      <t xml:space="preserve">HD:    </t>
    </r>
    <r>
      <rPr>
        <sz val="10"/>
        <color theme="1"/>
        <rFont val="Calibri"/>
        <family val="2"/>
      </rPr>
      <t/>
    </r>
  </si>
  <si>
    <t>≥ 200 mbar en &lt; 16 bar</t>
  </si>
  <si>
    <t>EHD:</t>
  </si>
  <si>
    <t>≥ 16 bar</t>
  </si>
  <si>
    <t>Tarieven zijn excl. BTW</t>
  </si>
  <si>
    <t>Eenmalige Aansluitvergoeding &gt; 40 m3(n)/h (alleen aansluitpunt) EHD</t>
  </si>
  <si>
    <t>Transportdienst EHD (&gt;= 16 bar)</t>
  </si>
  <si>
    <t>vanaf 40 m3(n)/h</t>
  </si>
  <si>
    <t>Periodieke Aansluitvergoeding &gt; 40 m3(n)/h (alleen aansluitpunt) EHD</t>
  </si>
  <si>
    <t>Controle Totale Inkomsten en rekenvolume in Tarievenvoorstel</t>
  </si>
  <si>
    <t>Controle Toegestane Totale Inkomsten</t>
  </si>
  <si>
    <t>Controle Rekenvolume</t>
  </si>
  <si>
    <t>Totaal Rekenvolume</t>
  </si>
  <si>
    <t>Totaal Rekenvolume aangepast</t>
  </si>
  <si>
    <t>BEOORDELING</t>
  </si>
  <si>
    <t>Omzet EHD</t>
  </si>
  <si>
    <t>Categorie verwachte mutatie</t>
  </si>
  <si>
    <t>Categorie A</t>
  </si>
  <si>
    <t>Categorie B</t>
  </si>
  <si>
    <t>Categorie C</t>
  </si>
  <si>
    <t xml:space="preserve">Verwachte mutatie vastrecht KV en PGV </t>
  </si>
  <si>
    <t>Categorie D</t>
  </si>
  <si>
    <t>Categorie E</t>
  </si>
  <si>
    <t>A</t>
  </si>
  <si>
    <t xml:space="preserve">Verwachte mutatie tarieven Telemetrie </t>
  </si>
  <si>
    <t>B</t>
  </si>
  <si>
    <t>C</t>
  </si>
  <si>
    <t>D</t>
  </si>
  <si>
    <t>E</t>
  </si>
  <si>
    <t>%</t>
  </si>
  <si>
    <t>Verwachte tariefmutatie EHD</t>
  </si>
  <si>
    <t>Verwachte mutatie EHD totaal</t>
  </si>
  <si>
    <t>#</t>
  </si>
  <si>
    <t>Verwachte mutatie AD PAV</t>
  </si>
  <si>
    <t>Verwachte mutatie AD EAV</t>
  </si>
  <si>
    <t>Categorie F</t>
  </si>
  <si>
    <t>F</t>
  </si>
  <si>
    <t>Totale Inkomsten 2018 inclusief correcties</t>
  </si>
  <si>
    <t>EUR, pp 2018</t>
  </si>
  <si>
    <t>bron: TI berekening 2018 Gas</t>
  </si>
  <si>
    <t>Omzet 2018 voor de transportdienst: kleinverbruikers</t>
  </si>
  <si>
    <t>Omzet 2018 voor de transportdienst: profielgrootverbruikers</t>
  </si>
  <si>
    <t xml:space="preserve">Omzet 2018 voor de transportdienst: telemetriegrootverbruikers </t>
  </si>
  <si>
    <t xml:space="preserve">Omzet 2018 voor de aansluitdienst t/m 40m3/h </t>
  </si>
  <si>
    <t>Omzet 2018 voor de aansluitdienst vanaf 40m3/h</t>
  </si>
  <si>
    <t>Omzet 2018 voor de transportdienst: EHD</t>
  </si>
  <si>
    <t xml:space="preserve">Omzet 2018 voor de aansluitdienst vanaf 40m3/h: EHD </t>
  </si>
  <si>
    <t>Omzet tarievenvoorstel 2018</t>
  </si>
  <si>
    <t>Richtbedrag TI Transport 2018, inclusief correcties</t>
  </si>
  <si>
    <t>Vastrecht Kleinverbruik (KV) en Profielgrootverbruik (PGV) 2018</t>
  </si>
  <si>
    <t xml:space="preserve">Richtbedrag TI Transport 2018 zonder vastrecht KV en PGV </t>
  </si>
  <si>
    <t>Richtbedrag TI AD PAV 2018 (incl. correcties)</t>
  </si>
  <si>
    <t>Richtbedrag TI AD EAV 2018 (incl. correcties)</t>
  </si>
  <si>
    <t>Richtbedrag TI EHD 2018 (incl. correcties)</t>
  </si>
  <si>
    <t>TI Transportdienst 2017 zonder vastrecht KV en PGV</t>
  </si>
  <si>
    <t>Informatieverzoek tarievenmandje transporttarieven gas 2018</t>
  </si>
  <si>
    <t>Tarievenmandje transporttarieven gas 2018</t>
  </si>
  <si>
    <t>Is het bedrag "Totale Inkomsten 2018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</si>
  <si>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2018? Zo ja, waarom?</t>
  </si>
  <si>
    <t>TI EHD 2017</t>
  </si>
  <si>
    <t>TI AD EAV 2017</t>
  </si>
  <si>
    <t>TI AD PAV 2017</t>
  </si>
  <si>
    <t>TI Transport 2017</t>
  </si>
  <si>
    <t xml:space="preserve">bron: Tarievenbesluit 2017 Gas </t>
  </si>
  <si>
    <t>bron: SO-bestand RNB G 2017-2021</t>
  </si>
  <si>
    <t>LIAN</t>
  </si>
  <si>
    <t>Liander N.V.</t>
  </si>
  <si>
    <t>Postbus 50</t>
  </si>
  <si>
    <t>6920 AB</t>
  </si>
  <si>
    <t>DUIVEN . Locatiecode  2PB1160</t>
  </si>
  <si>
    <t>regulering@liander.nl</t>
  </si>
  <si>
    <t>Ja</t>
  </si>
  <si>
    <t>Nee</t>
  </si>
  <si>
    <t>Het vastrecht voor kleinverbruikers wijkt in verband met deelbaarheid door 365 (dagen) minimaal af van € 18,00.</t>
  </si>
  <si>
    <t>Liander heeft vooralsnog geen bezwaar tegen de openbaarmaking van het tarievenbesluit door ACM zonder dat ACM daarbij een wachttijd van 10 werkdagen in acht neemt. Wel acht Liander het gewenst dat de netbeheerders voor publicatie minimaal 1 werkdag de tijd krijgen om een reactie te geven op de inhoud van het tarievenbesluit.</t>
  </si>
  <si>
    <t xml:space="preserve"> </t>
  </si>
  <si>
    <t>De door ACM toegestane gemiddelde tariefstijging gas is in belangrijke mate een gevolg van toegenomen compensatie voor precariolasten en heeft daarmee vooral betrekking op de dekking van de transportkosten.  De tariefmutaties voor de transportdienst en de aansluitdienst zijn gebaseerd op de gemiddelde tariefstijging 2017/2018.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</si>
</sst>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_(* #,##0.00_);_(* \(#,##0.00\);_(* &quot;-&quot;??_);_(@_)"/>
    <numFmt numFmtId="167" formatCode="_-* #,##0.00_-;_-* #,##0.00\-;_-* &quot;-&quot;??_-;_-@_-"/>
    <numFmt numFmtId="168" formatCode="_-[$€]\ * #,##0.00_-;_-[$€]\ * #,##0.00\-;_-[$€]\ * &quot;-&quot;??_-;_-@_-"/>
    <numFmt numFmtId="169" formatCode="0.0%"/>
    <numFmt numFmtId="170" formatCode="dd/mm/yyyy"/>
    <numFmt numFmtId="171" formatCode="_ * #,##0.0000_ ;_ * \-#,##0.0000_ ;_ * &quot;-&quot;??_ ;_ @_ "/>
    <numFmt numFmtId="172" formatCode="0.000"/>
    <numFmt numFmtId="173" formatCode="0.000000"/>
  </numFmts>
  <fonts count="67">
    <font>
      <sz val="11"/>
      <color theme="1"/>
      <name val="Calibri"/>
      <family val="2"/>
      <scheme val="minor"/>
    </font>
    <font>
      <sz val="11"/>
      <color theme="1"/>
      <name val="Calibri"/>
      <family val="2"/>
      <scheme val="minor"/>
    </font>
    <font>
      <sz val="10"/>
      <color theme="1"/>
      <name val="Arial"/>
      <family val="2"/>
    </font>
    <font>
      <b/>
      <sz val="12"/>
      <color theme="0"/>
      <name val="Arial"/>
      <family val="2"/>
    </font>
    <font>
      <b/>
      <sz val="10"/>
      <color theme="1"/>
      <name val="Arial"/>
      <family val="2"/>
    </font>
    <font>
      <sz val="10"/>
      <name val="Arial"/>
      <family val="2"/>
    </font>
    <font>
      <sz val="10"/>
      <name val="DTLArgoT"/>
    </font>
    <font>
      <sz val="10"/>
      <color indexed="8"/>
      <name val="MS Sans Serif"/>
      <family val="2"/>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sz val="12"/>
      <name val="Times New Roman"/>
      <family val="1"/>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sz val="9"/>
      <name val="Arial"/>
      <family val="2"/>
    </font>
    <font>
      <sz val="11"/>
      <name val="Essent Proforma"/>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sz val="8"/>
      <name val="Arial"/>
      <family val="2"/>
    </font>
    <font>
      <b/>
      <sz val="10"/>
      <name val="Arial"/>
      <family val="2"/>
    </font>
    <font>
      <sz val="10"/>
      <color indexed="8"/>
      <name val="Arial"/>
      <family val="2"/>
    </font>
    <font>
      <sz val="10"/>
      <color indexed="10"/>
      <name val="Arial"/>
      <family val="2"/>
    </font>
    <font>
      <b/>
      <sz val="10"/>
      <color indexed="9"/>
      <name val="Arial"/>
      <family val="2"/>
    </font>
    <font>
      <b/>
      <sz val="24"/>
      <color indexed="9"/>
      <name val="Arial"/>
      <family val="2"/>
    </font>
    <font>
      <b/>
      <sz val="14"/>
      <color indexed="9"/>
      <name val="Arial"/>
      <family val="2"/>
    </font>
    <font>
      <sz val="10"/>
      <name val="ScalaSans"/>
      <family val="2"/>
    </font>
    <font>
      <sz val="10"/>
      <color theme="0"/>
      <name val="Arial"/>
      <family val="2"/>
    </font>
    <font>
      <b/>
      <sz val="18"/>
      <name val="Arial"/>
      <family val="2"/>
    </font>
    <font>
      <sz val="18"/>
      <name val="Arial"/>
      <family val="2"/>
    </font>
    <font>
      <b/>
      <sz val="11"/>
      <color indexed="8"/>
      <name val="Calibri"/>
      <family val="2"/>
      <scheme val="minor"/>
    </font>
    <font>
      <b/>
      <sz val="10"/>
      <color rgb="FFFF0000"/>
      <name val="Arial"/>
      <family val="2"/>
    </font>
    <font>
      <sz val="10"/>
      <color rgb="FFFF0000"/>
      <name val="Arial"/>
      <family val="2"/>
    </font>
    <font>
      <sz val="10"/>
      <color theme="1"/>
      <name val="Calibri"/>
      <family val="2"/>
    </font>
    <font>
      <sz val="11"/>
      <color theme="1"/>
      <name val="Arial"/>
      <family val="2"/>
    </font>
    <font>
      <b/>
      <sz val="10"/>
      <color theme="0"/>
      <name val="Arial"/>
      <family val="2"/>
    </font>
    <font>
      <u/>
      <sz val="10"/>
      <color theme="10"/>
      <name val="Arial"/>
      <family val="2"/>
    </font>
    <font>
      <b/>
      <sz val="12"/>
      <color rgb="FFFF0000"/>
      <name val="Arial"/>
      <family val="2"/>
    </font>
  </fonts>
  <fills count="48">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7030A0"/>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theme="0"/>
        <bgColor indexed="64"/>
      </patternFill>
    </fill>
    <fill>
      <patternFill patternType="solid">
        <fgColor rgb="FFFFCC99"/>
        <bgColor indexed="64"/>
      </patternFill>
    </fill>
    <fill>
      <patternFill patternType="solid">
        <fgColor theme="0" tint="-0.499984740745262"/>
        <bgColor indexed="64"/>
      </patternFill>
    </fill>
    <fill>
      <patternFill patternType="solid">
        <fgColor theme="1"/>
        <bgColor indexed="64"/>
      </patternFill>
    </fill>
  </fills>
  <borders count="52">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diagonal/>
    </border>
  </borders>
  <cellStyleXfs count="231">
    <xf numFmtId="0" fontId="0" fillId="0" borderId="0"/>
    <xf numFmtId="43"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5" fillId="0" borderId="0"/>
    <xf numFmtId="0" fontId="8"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 fillId="3" borderId="0" applyNumberFormat="0" applyBorder="0" applyAlignment="0" applyProtection="0"/>
    <xf numFmtId="0" fontId="8"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1" fillId="5"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 fillId="7"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9"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1" fillId="11" borderId="0" applyNumberFormat="0" applyBorder="0" applyAlignment="0" applyProtection="0"/>
    <xf numFmtId="0" fontId="8"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1" fillId="13"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4" borderId="0" applyNumberFormat="0" applyBorder="0" applyAlignment="0" applyProtection="0"/>
    <xf numFmtId="0" fontId="8"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1" fillId="6"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1" fillId="8"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10"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12"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1" fillId="14" borderId="0" applyNumberFormat="0" applyBorder="0" applyAlignment="0" applyProtection="0"/>
    <xf numFmtId="0" fontId="10"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0"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0"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0" fillId="34"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0"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2" fillId="20" borderId="0" applyNumberFormat="0" applyBorder="0" applyAlignment="0" applyProtection="0"/>
    <xf numFmtId="0" fontId="13" fillId="20" borderId="0" applyNumberFormat="0" applyBorder="0" applyAlignment="0" applyProtection="0"/>
    <xf numFmtId="0" fontId="14" fillId="37" borderId="3" applyNumberFormat="0" applyAlignment="0" applyProtection="0"/>
    <xf numFmtId="0" fontId="14" fillId="37" borderId="3" applyNumberFormat="0" applyAlignment="0" applyProtection="0"/>
    <xf numFmtId="0" fontId="14" fillId="37" borderId="3" applyNumberFormat="0" applyAlignment="0" applyProtection="0"/>
    <xf numFmtId="0" fontId="15" fillId="37" borderId="3" applyNumberFormat="0" applyAlignment="0" applyProtection="0"/>
    <xf numFmtId="0" fontId="16" fillId="38" borderId="4" applyNumberFormat="0" applyAlignment="0" applyProtection="0"/>
    <xf numFmtId="0" fontId="17" fillId="38" borderId="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16" fillId="38" borderId="4"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5" applyNumberFormat="0" applyFill="0" applyAlignment="0" applyProtection="0"/>
    <xf numFmtId="0" fontId="22" fillId="21" borderId="0" applyNumberFormat="0" applyBorder="0" applyAlignment="0" applyProtection="0"/>
    <xf numFmtId="0" fontId="22" fillId="21" borderId="0" applyNumberFormat="0" applyBorder="0" applyAlignment="0" applyProtection="0"/>
    <xf numFmtId="0" fontId="23" fillId="21" borderId="0" applyNumberFormat="0" applyBorder="0" applyAlignment="0" applyProtection="0"/>
    <xf numFmtId="0" fontId="24" fillId="0" borderId="0"/>
    <xf numFmtId="0" fontId="25" fillId="0" borderId="6"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30"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24" borderId="3" applyNumberFormat="0" applyAlignment="0" applyProtection="0"/>
    <xf numFmtId="0" fontId="32" fillId="24" borderId="3" applyNumberFormat="0" applyAlignment="0" applyProtection="0"/>
    <xf numFmtId="0" fontId="31" fillId="24" borderId="3" applyNumberFormat="0" applyAlignment="0" applyProtection="0"/>
    <xf numFmtId="0" fontId="31" fillId="24" borderId="3" applyNumberFormat="0" applyAlignment="0" applyProtection="0"/>
    <xf numFmtId="166"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0" fontId="25" fillId="0" borderId="6" applyNumberFormat="0" applyFill="0" applyAlignment="0" applyProtection="0"/>
    <xf numFmtId="0" fontId="27"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21" fillId="0" borderId="5" applyNumberFormat="0" applyFill="0" applyAlignment="0" applyProtection="0"/>
    <xf numFmtId="0" fontId="34" fillId="0" borderId="5" applyNumberFormat="0" applyFill="0" applyAlignment="0" applyProtection="0"/>
    <xf numFmtId="0" fontId="35" fillId="39" borderId="0" applyNumberFormat="0" applyBorder="0" applyAlignment="0" applyProtection="0"/>
    <xf numFmtId="0" fontId="35" fillId="39" borderId="0" applyNumberFormat="0" applyBorder="0" applyAlignment="0" applyProtection="0"/>
    <xf numFmtId="0" fontId="36" fillId="39" borderId="0" applyNumberFormat="0" applyBorder="0" applyAlignment="0" applyProtection="0"/>
    <xf numFmtId="0" fontId="37" fillId="0" borderId="0"/>
    <xf numFmtId="0" fontId="18" fillId="0" borderId="0"/>
    <xf numFmtId="0" fontId="38" fillId="0" borderId="0"/>
    <xf numFmtId="0" fontId="5" fillId="40" borderId="9" applyNumberFormat="0" applyFont="0" applyAlignment="0" applyProtection="0"/>
    <xf numFmtId="0" fontId="18" fillId="40" borderId="9" applyNumberFormat="0" applyFont="0" applyAlignment="0" applyProtection="0"/>
    <xf numFmtId="0" fontId="5"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2" fillId="20" borderId="0" applyNumberFormat="0" applyBorder="0" applyAlignment="0" applyProtection="0"/>
    <xf numFmtId="0" fontId="39" fillId="37" borderId="10" applyNumberFormat="0" applyAlignment="0" applyProtection="0"/>
    <xf numFmtId="0" fontId="40" fillId="37" borderId="1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33"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41" fillId="0" borderId="0"/>
    <xf numFmtId="0" fontId="42" fillId="0" borderId="0"/>
    <xf numFmtId="0" fontId="1" fillId="0" borderId="0"/>
    <xf numFmtId="0" fontId="5" fillId="0" borderId="0" applyFill="0"/>
    <xf numFmtId="0" fontId="5" fillId="0" borderId="0"/>
    <xf numFmtId="0" fontId="5" fillId="0" borderId="0"/>
    <xf numFmtId="0" fontId="1" fillId="0" borderId="0"/>
    <xf numFmtId="0" fontId="33" fillId="0" borderId="0"/>
    <xf numFmtId="0" fontId="5" fillId="0" borderId="0"/>
    <xf numFmtId="0" fontId="5" fillId="0" borderId="0"/>
    <xf numFmtId="0" fontId="1" fillId="0" borderId="0"/>
    <xf numFmtId="0" fontId="1" fillId="0" borderId="0"/>
    <xf numFmtId="0" fontId="1" fillId="0" borderId="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5" fillId="0" borderId="11" applyNumberFormat="0" applyFill="0" applyAlignment="0" applyProtection="0"/>
    <xf numFmtId="0" fontId="39" fillId="37" borderId="10" applyNumberFormat="0" applyAlignment="0" applyProtection="0"/>
    <xf numFmtId="0" fontId="39" fillId="37" borderId="10" applyNumberFormat="0" applyAlignment="0" applyProtection="0"/>
    <xf numFmtId="0" fontId="39" fillId="37" borderId="10" applyNumberFormat="0" applyAlignment="0" applyProtection="0"/>
    <xf numFmtId="44" fontId="5" fillId="0" borderId="0" applyFont="0" applyFill="0" applyBorder="0" applyAlignment="0" applyProtection="0"/>
    <xf numFmtId="0" fontId="19"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0" applyNumberFormat="0" applyFont="0" applyBorder="0" applyAlignment="0" applyProtection="0"/>
    <xf numFmtId="0" fontId="18" fillId="0" borderId="0"/>
    <xf numFmtId="0" fontId="7" fillId="0" borderId="0"/>
    <xf numFmtId="167" fontId="5" fillId="0" borderId="0" applyFont="0" applyFill="0" applyBorder="0" applyAlignment="0" applyProtection="0"/>
    <xf numFmtId="37" fontId="5" fillId="0" borderId="0" applyFill="0" applyBorder="0" applyProtection="0">
      <protection locked="0"/>
    </xf>
    <xf numFmtId="0" fontId="18" fillId="0" borderId="0"/>
    <xf numFmtId="168"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166" fontId="18"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1" fillId="0" borderId="0"/>
    <xf numFmtId="0" fontId="1" fillId="0" borderId="0"/>
    <xf numFmtId="167" fontId="5" fillId="0" borderId="0" applyFont="0" applyFill="0" applyBorder="0" applyAlignment="0" applyProtection="0"/>
    <xf numFmtId="0" fontId="5" fillId="0" borderId="0"/>
    <xf numFmtId="0" fontId="65" fillId="0" borderId="0" applyNumberFormat="0" applyFill="0" applyBorder="0" applyAlignment="0" applyProtection="0"/>
  </cellStyleXfs>
  <cellXfs count="233">
    <xf numFmtId="0" fontId="0" fillId="0" borderId="0" xfId="0"/>
    <xf numFmtId="0" fontId="2" fillId="0" borderId="0" xfId="0" applyFont="1"/>
    <xf numFmtId="164" fontId="2" fillId="0" borderId="0" xfId="1" applyNumberFormat="1" applyFont="1"/>
    <xf numFmtId="0" fontId="3" fillId="15" borderId="2" xfId="0" applyFont="1" applyFill="1" applyBorder="1"/>
    <xf numFmtId="0" fontId="4" fillId="16" borderId="2" xfId="0" applyFont="1" applyFill="1" applyBorder="1"/>
    <xf numFmtId="0" fontId="4" fillId="0" borderId="0" xfId="0" applyFont="1"/>
    <xf numFmtId="0" fontId="4" fillId="0" borderId="0" xfId="0" applyFont="1" applyFill="1" applyBorder="1"/>
    <xf numFmtId="0" fontId="5" fillId="0" borderId="0" xfId="173" applyFont="1" applyFill="1"/>
    <xf numFmtId="0" fontId="5" fillId="0" borderId="0" xfId="173" applyFont="1"/>
    <xf numFmtId="0" fontId="5" fillId="0" borderId="12" xfId="212" applyFont="1" applyFill="1" applyBorder="1"/>
    <xf numFmtId="39" fontId="5" fillId="0" borderId="0" xfId="173" applyNumberFormat="1" applyFont="1" applyFill="1" applyBorder="1" applyAlignment="1"/>
    <xf numFmtId="0" fontId="49" fillId="0" borderId="0" xfId="211" applyFont="1" applyFill="1" applyBorder="1" applyProtection="1"/>
    <xf numFmtId="0" fontId="49" fillId="0" borderId="0" xfId="211" applyFont="1" applyFill="1" applyProtection="1"/>
    <xf numFmtId="0" fontId="5" fillId="0" borderId="0" xfId="173" applyFont="1" applyFill="1" applyBorder="1"/>
    <xf numFmtId="0" fontId="49" fillId="43" borderId="0" xfId="211" applyFont="1" applyFill="1" applyProtection="1"/>
    <xf numFmtId="0" fontId="5" fillId="0" borderId="0" xfId="173" applyFont="1" applyFill="1" applyBorder="1" applyAlignment="1">
      <alignment vertical="center"/>
    </xf>
    <xf numFmtId="0" fontId="5" fillId="44" borderId="0" xfId="173" applyFont="1" applyFill="1" applyBorder="1" applyAlignment="1">
      <alignment vertical="center"/>
    </xf>
    <xf numFmtId="0" fontId="5" fillId="44" borderId="0" xfId="173" applyFont="1" applyFill="1" applyAlignment="1">
      <alignment vertical="center"/>
    </xf>
    <xf numFmtId="0" fontId="49" fillId="44" borderId="19" xfId="173" applyFont="1" applyFill="1" applyBorder="1" applyAlignment="1">
      <alignment vertical="center"/>
    </xf>
    <xf numFmtId="0" fontId="5" fillId="0" borderId="0" xfId="173" applyFont="1" applyFill="1" applyBorder="1" applyAlignment="1">
      <alignment horizontal="right" vertical="center"/>
    </xf>
    <xf numFmtId="39" fontId="52" fillId="44" borderId="0" xfId="173" applyNumberFormat="1" applyFont="1" applyFill="1" applyBorder="1" applyAlignment="1">
      <alignment horizontal="center" vertical="center"/>
    </xf>
    <xf numFmtId="39" fontId="49" fillId="44" borderId="0" xfId="173" applyNumberFormat="1" applyFont="1" applyFill="1" applyBorder="1" applyAlignment="1">
      <alignment horizontal="right" vertical="center"/>
    </xf>
    <xf numFmtId="0" fontId="5" fillId="0" borderId="0" xfId="211" applyFont="1" applyFill="1" applyProtection="1"/>
    <xf numFmtId="0" fontId="5" fillId="43" borderId="0" xfId="173" applyFont="1" applyFill="1"/>
    <xf numFmtId="0" fontId="55" fillId="43" borderId="0" xfId="173" applyFont="1" applyFill="1"/>
    <xf numFmtId="39" fontId="51" fillId="43" borderId="0" xfId="173" applyNumberFormat="1" applyFont="1" applyFill="1" applyBorder="1" applyAlignment="1"/>
    <xf numFmtId="0" fontId="5" fillId="43" borderId="0" xfId="173" applyFont="1" applyFill="1" applyBorder="1"/>
    <xf numFmtId="0" fontId="5" fillId="43" borderId="0" xfId="173" applyFont="1" applyFill="1" applyAlignment="1">
      <alignment horizontal="center" vertical="top"/>
    </xf>
    <xf numFmtId="0" fontId="5" fillId="0" borderId="0" xfId="173" applyFont="1" applyFill="1" applyAlignment="1">
      <alignment vertical="top" wrapText="1"/>
    </xf>
    <xf numFmtId="0" fontId="50" fillId="41" borderId="29" xfId="173" applyFont="1" applyFill="1" applyBorder="1"/>
    <xf numFmtId="0" fontId="5" fillId="0" borderId="29" xfId="173" applyFont="1" applyFill="1" applyBorder="1" applyAlignment="1">
      <alignment wrapText="1"/>
    </xf>
    <xf numFmtId="0" fontId="5" fillId="41" borderId="29" xfId="173" applyFont="1" applyFill="1" applyBorder="1"/>
    <xf numFmtId="0" fontId="5" fillId="43" borderId="30" xfId="173" applyFont="1" applyFill="1" applyBorder="1"/>
    <xf numFmtId="0" fontId="50" fillId="0" borderId="31" xfId="173" applyFont="1" applyFill="1" applyBorder="1"/>
    <xf numFmtId="0" fontId="5" fillId="0" borderId="0" xfId="173" applyFont="1" applyFill="1" applyBorder="1" applyAlignment="1">
      <alignment wrapText="1"/>
    </xf>
    <xf numFmtId="0" fontId="49" fillId="0" borderId="0" xfId="173" applyFont="1" applyFill="1" applyAlignment="1">
      <alignment vertical="top" wrapText="1"/>
    </xf>
    <xf numFmtId="0" fontId="50" fillId="43" borderId="32" xfId="173" applyFont="1" applyFill="1" applyBorder="1"/>
    <xf numFmtId="0" fontId="5" fillId="0" borderId="32" xfId="173" applyFont="1" applyFill="1" applyBorder="1" applyAlignment="1">
      <alignment wrapText="1"/>
    </xf>
    <xf numFmtId="0" fontId="5" fillId="41" borderId="33" xfId="173" applyFont="1" applyFill="1" applyBorder="1"/>
    <xf numFmtId="0" fontId="5" fillId="0" borderId="0" xfId="173" applyFont="1" applyFill="1" applyAlignment="1">
      <alignment horizontal="left" vertical="top" wrapText="1"/>
    </xf>
    <xf numFmtId="0" fontId="5" fillId="43" borderId="32" xfId="173" applyFont="1" applyFill="1" applyBorder="1"/>
    <xf numFmtId="0" fontId="5" fillId="0" borderId="0" xfId="173" applyFont="1" applyFill="1" applyAlignment="1">
      <alignment wrapText="1"/>
    </xf>
    <xf numFmtId="0" fontId="5" fillId="43" borderId="34" xfId="173" applyFont="1" applyFill="1" applyBorder="1" applyAlignment="1">
      <alignment horizontal="center" vertical="top"/>
    </xf>
    <xf numFmtId="0" fontId="5" fillId="43" borderId="36" xfId="173" applyFont="1" applyFill="1" applyBorder="1" applyAlignment="1">
      <alignment horizontal="center" vertical="top"/>
    </xf>
    <xf numFmtId="0" fontId="5" fillId="0" borderId="37" xfId="173" applyNumberFormat="1" applyFont="1" applyFill="1" applyBorder="1" applyAlignment="1">
      <alignment vertical="top" wrapText="1"/>
    </xf>
    <xf numFmtId="0" fontId="5" fillId="43" borderId="38" xfId="173" applyFont="1" applyFill="1" applyBorder="1" applyAlignment="1">
      <alignment horizontal="center" vertical="top"/>
    </xf>
    <xf numFmtId="0" fontId="5" fillId="0" borderId="39" xfId="173" applyNumberFormat="1" applyFont="1" applyFill="1" applyBorder="1" applyAlignment="1">
      <alignment vertical="top" wrapText="1"/>
    </xf>
    <xf numFmtId="0" fontId="55" fillId="0" borderId="40" xfId="173" applyNumberFormat="1" applyFont="1" applyFill="1" applyBorder="1" applyAlignment="1">
      <alignment horizontal="left" vertical="top" wrapText="1"/>
    </xf>
    <xf numFmtId="0" fontId="5" fillId="43" borderId="27" xfId="173" applyFont="1" applyFill="1" applyBorder="1" applyAlignment="1">
      <alignment horizontal="center" vertical="top"/>
    </xf>
    <xf numFmtId="0" fontId="5" fillId="0" borderId="28" xfId="173" applyFont="1" applyFill="1" applyBorder="1" applyAlignment="1">
      <alignment wrapText="1"/>
    </xf>
    <xf numFmtId="0" fontId="5" fillId="43" borderId="0" xfId="173" applyFont="1" applyFill="1" applyAlignment="1">
      <alignment wrapText="1"/>
    </xf>
    <xf numFmtId="0" fontId="3" fillId="15" borderId="2" xfId="173" applyFont="1" applyFill="1" applyBorder="1"/>
    <xf numFmtId="0" fontId="56" fillId="15" borderId="2" xfId="173" applyFont="1" applyFill="1" applyBorder="1"/>
    <xf numFmtId="0" fontId="49" fillId="16" borderId="2" xfId="173" applyFont="1" applyFill="1" applyBorder="1"/>
    <xf numFmtId="0" fontId="4" fillId="16" borderId="2" xfId="173" applyFont="1" applyFill="1" applyBorder="1"/>
    <xf numFmtId="0" fontId="49" fillId="0" borderId="0" xfId="173" applyNumberFormat="1" applyFont="1" applyFill="1" applyBorder="1" applyAlignment="1">
      <alignment horizontal="left"/>
    </xf>
    <xf numFmtId="0" fontId="5" fillId="0" borderId="0" xfId="173"/>
    <xf numFmtId="0" fontId="49" fillId="0" borderId="41" xfId="211" applyFont="1" applyFill="1" applyBorder="1" applyProtection="1"/>
    <xf numFmtId="0" fontId="5" fillId="41" borderId="14" xfId="211" applyFont="1" applyFill="1" applyBorder="1" applyAlignment="1" applyProtection="1">
      <protection locked="0"/>
    </xf>
    <xf numFmtId="0" fontId="5" fillId="41" borderId="15" xfId="211" applyFont="1" applyFill="1" applyBorder="1" applyAlignment="1" applyProtection="1">
      <protection locked="0"/>
    </xf>
    <xf numFmtId="0" fontId="49" fillId="0" borderId="13" xfId="211" applyFont="1" applyFill="1" applyBorder="1" applyAlignment="1" applyProtection="1">
      <alignment horizontal="left"/>
    </xf>
    <xf numFmtId="0" fontId="5" fillId="41" borderId="32" xfId="211" applyFont="1" applyFill="1" applyBorder="1" applyAlignment="1" applyProtection="1">
      <protection locked="0"/>
    </xf>
    <xf numFmtId="0" fontId="49" fillId="41" borderId="32" xfId="211" applyFont="1" applyFill="1" applyBorder="1" applyAlignment="1" applyProtection="1">
      <protection locked="0"/>
    </xf>
    <xf numFmtId="0" fontId="5" fillId="41" borderId="43" xfId="211" applyFont="1" applyFill="1" applyBorder="1" applyAlignment="1" applyProtection="1">
      <protection locked="0"/>
    </xf>
    <xf numFmtId="0" fontId="5" fillId="41" borderId="16" xfId="211" applyFont="1" applyFill="1" applyBorder="1" applyAlignment="1" applyProtection="1">
      <protection locked="0"/>
    </xf>
    <xf numFmtId="0" fontId="5" fillId="41" borderId="17" xfId="211" applyFont="1" applyFill="1" applyBorder="1" applyAlignment="1" applyProtection="1">
      <protection locked="0"/>
    </xf>
    <xf numFmtId="0" fontId="49" fillId="41" borderId="17" xfId="211" applyFont="1" applyFill="1" applyBorder="1" applyAlignment="1" applyProtection="1">
      <protection locked="0"/>
    </xf>
    <xf numFmtId="0" fontId="5" fillId="41" borderId="18" xfId="211" applyFont="1" applyFill="1" applyBorder="1" applyAlignment="1" applyProtection="1">
      <protection locked="0"/>
    </xf>
    <xf numFmtId="0" fontId="49" fillId="0" borderId="19" xfId="211" applyFont="1" applyFill="1" applyBorder="1" applyAlignment="1" applyProtection="1">
      <alignment horizontal="left"/>
    </xf>
    <xf numFmtId="0" fontId="5" fillId="41" borderId="21" xfId="211" applyFont="1" applyFill="1" applyBorder="1" applyAlignment="1" applyProtection="1">
      <protection locked="0"/>
    </xf>
    <xf numFmtId="0" fontId="49" fillId="41" borderId="21" xfId="211" applyFont="1" applyFill="1" applyBorder="1" applyAlignment="1" applyProtection="1">
      <protection locked="0"/>
    </xf>
    <xf numFmtId="0" fontId="5" fillId="41" borderId="22" xfId="211" applyFont="1" applyFill="1" applyBorder="1" applyAlignment="1" applyProtection="1">
      <protection locked="0"/>
    </xf>
    <xf numFmtId="0" fontId="5" fillId="0" borderId="0" xfId="211" applyFont="1" applyFill="1" applyBorder="1" applyProtection="1"/>
    <xf numFmtId="0" fontId="59" fillId="16" borderId="2" xfId="173" applyFont="1" applyFill="1" applyBorder="1"/>
    <xf numFmtId="0" fontId="5" fillId="42" borderId="0" xfId="173" applyFill="1"/>
    <xf numFmtId="0" fontId="5" fillId="45" borderId="0" xfId="173" applyFill="1"/>
    <xf numFmtId="0" fontId="5" fillId="18" borderId="0" xfId="173" applyFill="1"/>
    <xf numFmtId="0" fontId="5" fillId="17" borderId="0" xfId="173" applyFill="1"/>
    <xf numFmtId="0" fontId="5" fillId="46" borderId="0" xfId="173" applyFill="1"/>
    <xf numFmtId="0" fontId="3" fillId="15" borderId="2" xfId="183" applyFont="1" applyFill="1" applyBorder="1"/>
    <xf numFmtId="164" fontId="2" fillId="42" borderId="0" xfId="1" applyNumberFormat="1" applyFont="1" applyFill="1"/>
    <xf numFmtId="164" fontId="2" fillId="0" borderId="0" xfId="1" applyNumberFormat="1" applyFont="1" applyFill="1"/>
    <xf numFmtId="0" fontId="60" fillId="0" borderId="0" xfId="0" applyFont="1"/>
    <xf numFmtId="39" fontId="51" fillId="0" borderId="0" xfId="173" applyNumberFormat="1" applyFont="1" applyFill="1" applyBorder="1" applyAlignment="1"/>
    <xf numFmtId="0" fontId="54" fillId="0" borderId="0" xfId="213" applyNumberFormat="1" applyFont="1" applyFill="1" applyBorder="1" applyAlignment="1" applyProtection="1"/>
    <xf numFmtId="37" fontId="53" fillId="0" borderId="0" xfId="214" applyNumberFormat="1" applyFont="1" applyFill="1" applyBorder="1" applyAlignment="1" applyProtection="1"/>
    <xf numFmtId="37" fontId="53" fillId="0" borderId="0" xfId="214" applyFont="1" applyFill="1" applyBorder="1" applyAlignment="1" applyProtection="1">
      <alignment horizontal="right"/>
    </xf>
    <xf numFmtId="0" fontId="55" fillId="0" borderId="0" xfId="173" applyFont="1" applyFill="1"/>
    <xf numFmtId="39" fontId="54" fillId="0" borderId="0" xfId="173" applyNumberFormat="1" applyFont="1" applyFill="1" applyBorder="1" applyAlignment="1">
      <alignment horizontal="left" vertical="center"/>
    </xf>
    <xf numFmtId="39" fontId="53" fillId="0" borderId="0" xfId="173" applyNumberFormat="1" applyFont="1" applyFill="1" applyBorder="1" applyAlignment="1">
      <alignment horizontal="left" vertical="center"/>
    </xf>
    <xf numFmtId="0" fontId="53" fillId="0" borderId="0" xfId="213" applyNumberFormat="1" applyFont="1" applyFill="1" applyBorder="1" applyAlignment="1" applyProtection="1"/>
    <xf numFmtId="0" fontId="53" fillId="0" borderId="0" xfId="173" applyFont="1" applyFill="1" applyAlignment="1">
      <alignment horizontal="left"/>
    </xf>
    <xf numFmtId="37" fontId="53" fillId="0" borderId="0" xfId="214" applyNumberFormat="1" applyFont="1" applyFill="1" applyBorder="1" applyAlignment="1" applyProtection="1">
      <alignment horizontal="right"/>
    </xf>
    <xf numFmtId="0" fontId="61" fillId="0" borderId="0" xfId="0" applyFont="1"/>
    <xf numFmtId="164" fontId="2" fillId="0" borderId="41" xfId="1" applyNumberFormat="1" applyFont="1" applyFill="1" applyBorder="1"/>
    <xf numFmtId="164" fontId="2" fillId="0" borderId="44" xfId="1" applyNumberFormat="1" applyFont="1" applyFill="1" applyBorder="1"/>
    <xf numFmtId="164" fontId="2" fillId="0" borderId="45" xfId="1" applyNumberFormat="1" applyFont="1" applyFill="1" applyBorder="1"/>
    <xf numFmtId="0" fontId="4" fillId="16" borderId="23" xfId="0" applyFont="1" applyFill="1" applyBorder="1"/>
    <xf numFmtId="0" fontId="63" fillId="0" borderId="0" xfId="0" applyFont="1" applyBorder="1"/>
    <xf numFmtId="0" fontId="2" fillId="0" borderId="0" xfId="0" applyFont="1" applyBorder="1"/>
    <xf numFmtId="0" fontId="4" fillId="16" borderId="24" xfId="0" applyFont="1" applyFill="1" applyBorder="1" applyAlignment="1">
      <alignment vertical="center"/>
    </xf>
    <xf numFmtId="0" fontId="4" fillId="16" borderId="23" xfId="0" applyFont="1" applyFill="1" applyBorder="1" applyAlignment="1">
      <alignment vertical="center"/>
    </xf>
    <xf numFmtId="0" fontId="4" fillId="16" borderId="25" xfId="0" applyFont="1" applyFill="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46" xfId="0" applyFont="1" applyBorder="1" applyAlignment="1">
      <alignment vertical="center"/>
    </xf>
    <xf numFmtId="0" fontId="2" fillId="0" borderId="19" xfId="0" applyFont="1" applyFill="1" applyBorder="1" applyAlignment="1">
      <alignment vertical="center"/>
    </xf>
    <xf numFmtId="0" fontId="2" fillId="0" borderId="47" xfId="0" applyFont="1" applyFill="1" applyBorder="1" applyAlignment="1">
      <alignment vertical="center"/>
    </xf>
    <xf numFmtId="0" fontId="4" fillId="0" borderId="48" xfId="0" applyFont="1" applyFill="1" applyBorder="1" applyAlignment="1">
      <alignment vertical="center"/>
    </xf>
    <xf numFmtId="0" fontId="2" fillId="0" borderId="0" xfId="0" applyFont="1" applyAlignment="1">
      <alignment vertical="top"/>
    </xf>
    <xf numFmtId="0" fontId="63" fillId="0" borderId="0" xfId="0" applyFont="1"/>
    <xf numFmtId="0" fontId="63" fillId="0" borderId="0" xfId="0" applyFont="1" applyFill="1"/>
    <xf numFmtId="0" fontId="64" fillId="15" borderId="2" xfId="0" applyFont="1" applyFill="1" applyBorder="1"/>
    <xf numFmtId="0" fontId="49" fillId="0" borderId="0" xfId="0" applyFont="1"/>
    <xf numFmtId="0" fontId="5" fillId="0" borderId="0" xfId="0" applyFont="1"/>
    <xf numFmtId="0" fontId="2" fillId="0" borderId="0" xfId="0" applyFont="1" applyFill="1"/>
    <xf numFmtId="164" fontId="2" fillId="0" borderId="12" xfId="1" applyNumberFormat="1" applyFont="1" applyFill="1" applyBorder="1"/>
    <xf numFmtId="0" fontId="49" fillId="16" borderId="49" xfId="173" applyFont="1" applyFill="1" applyBorder="1" applyAlignment="1">
      <alignment vertical="center"/>
    </xf>
    <xf numFmtId="0" fontId="49" fillId="16" borderId="26" xfId="173" applyFont="1" applyFill="1" applyBorder="1" applyAlignment="1">
      <alignment vertical="center"/>
    </xf>
    <xf numFmtId="0" fontId="49" fillId="16" borderId="50" xfId="173" applyFont="1" applyFill="1" applyBorder="1" applyAlignment="1">
      <alignment vertical="center"/>
    </xf>
    <xf numFmtId="0" fontId="2" fillId="0" borderId="26" xfId="0" applyFont="1" applyBorder="1"/>
    <xf numFmtId="0" fontId="5" fillId="0" borderId="13" xfId="173" applyFont="1" applyFill="1" applyBorder="1" applyAlignment="1">
      <alignment vertical="center"/>
    </xf>
    <xf numFmtId="0" fontId="5" fillId="44" borderId="46" xfId="173" applyFont="1" applyFill="1" applyBorder="1" applyAlignment="1">
      <alignment vertical="center"/>
    </xf>
    <xf numFmtId="0" fontId="5" fillId="44" borderId="47" xfId="173" applyFont="1" applyFill="1" applyBorder="1" applyAlignment="1">
      <alignment vertical="center"/>
    </xf>
    <xf numFmtId="0" fontId="5" fillId="44" borderId="48" xfId="173" applyFont="1" applyFill="1" applyBorder="1" applyAlignment="1">
      <alignment vertical="center"/>
    </xf>
    <xf numFmtId="0" fontId="49" fillId="0" borderId="49" xfId="173" applyFont="1" applyFill="1" applyBorder="1" applyAlignment="1">
      <alignment vertical="center"/>
    </xf>
    <xf numFmtId="0" fontId="49" fillId="0" borderId="19" xfId="173" applyFont="1" applyFill="1" applyBorder="1" applyAlignment="1">
      <alignment vertical="center"/>
    </xf>
    <xf numFmtId="0" fontId="5" fillId="44" borderId="0" xfId="173" applyFont="1" applyFill="1" applyBorder="1" applyAlignment="1">
      <alignment horizontal="right" vertical="center"/>
    </xf>
    <xf numFmtId="164" fontId="5" fillId="0" borderId="0" xfId="128" applyNumberFormat="1" applyFont="1" applyFill="1" applyBorder="1" applyAlignment="1">
      <alignment vertical="center"/>
    </xf>
    <xf numFmtId="0" fontId="5" fillId="44" borderId="0" xfId="173" applyNumberFormat="1" applyFont="1" applyFill="1" applyBorder="1" applyAlignment="1">
      <alignment vertical="center"/>
    </xf>
    <xf numFmtId="39" fontId="5" fillId="0" borderId="13" xfId="173" applyNumberFormat="1" applyFont="1" applyFill="1" applyBorder="1" applyAlignment="1">
      <alignment vertical="center"/>
    </xf>
    <xf numFmtId="0" fontId="5" fillId="44" borderId="46" xfId="173" applyFont="1" applyFill="1" applyBorder="1" applyAlignment="1">
      <alignment horizontal="right" vertical="center"/>
    </xf>
    <xf numFmtId="0" fontId="5" fillId="0" borderId="0" xfId="173" applyNumberFormat="1" applyFont="1" applyFill="1" applyBorder="1" applyAlignment="1">
      <alignment horizontal="right" vertical="center"/>
    </xf>
    <xf numFmtId="0" fontId="5" fillId="16" borderId="26" xfId="173" applyFont="1" applyFill="1" applyBorder="1" applyAlignment="1">
      <alignment vertical="center"/>
    </xf>
    <xf numFmtId="9" fontId="49" fillId="44" borderId="47" xfId="166" applyFont="1" applyFill="1" applyBorder="1" applyAlignment="1">
      <alignment vertical="center"/>
    </xf>
    <xf numFmtId="39" fontId="5" fillId="44" borderId="0" xfId="173" applyNumberFormat="1" applyFont="1" applyFill="1" applyBorder="1" applyAlignment="1">
      <alignment horizontal="left" vertical="center"/>
    </xf>
    <xf numFmtId="0" fontId="5" fillId="44" borderId="0" xfId="173" applyFont="1" applyFill="1" applyBorder="1" applyAlignment="1">
      <alignment horizontal="left" vertical="center"/>
    </xf>
    <xf numFmtId="0" fontId="2" fillId="16" borderId="23" xfId="0" applyFont="1" applyFill="1" applyBorder="1"/>
    <xf numFmtId="0" fontId="2" fillId="0" borderId="0" xfId="183" applyFont="1"/>
    <xf numFmtId="0" fontId="4" fillId="16" borderId="24" xfId="183" applyFont="1" applyFill="1" applyBorder="1"/>
    <xf numFmtId="0" fontId="4" fillId="16" borderId="23" xfId="183" applyFont="1" applyFill="1" applyBorder="1"/>
    <xf numFmtId="0" fontId="4" fillId="16" borderId="25" xfId="183" applyFont="1" applyFill="1" applyBorder="1"/>
    <xf numFmtId="0" fontId="4" fillId="0" borderId="26" xfId="0" applyFont="1" applyFill="1" applyBorder="1"/>
    <xf numFmtId="0" fontId="49" fillId="0" borderId="0" xfId="173" applyFont="1" applyFill="1" applyBorder="1" applyAlignment="1">
      <alignment horizontal="center" vertical="center"/>
    </xf>
    <xf numFmtId="0" fontId="49" fillId="0" borderId="0" xfId="173" applyFont="1" applyFill="1" applyBorder="1" applyAlignment="1">
      <alignment horizontal="right" vertical="center"/>
    </xf>
    <xf numFmtId="0" fontId="4" fillId="0" borderId="47" xfId="0" applyFont="1" applyFill="1" applyBorder="1"/>
    <xf numFmtId="39" fontId="49" fillId="44" borderId="46" xfId="173" applyNumberFormat="1" applyFont="1" applyFill="1" applyBorder="1" applyAlignment="1">
      <alignment horizontal="right" vertical="center"/>
    </xf>
    <xf numFmtId="0" fontId="4" fillId="16" borderId="49" xfId="183" applyFont="1" applyFill="1" applyBorder="1"/>
    <xf numFmtId="0" fontId="4" fillId="16" borderId="26" xfId="183" applyFont="1" applyFill="1" applyBorder="1"/>
    <xf numFmtId="0" fontId="4" fillId="16" borderId="50" xfId="183" applyFont="1" applyFill="1" applyBorder="1"/>
    <xf numFmtId="0" fontId="2" fillId="0" borderId="49" xfId="0" applyFont="1" applyBorder="1"/>
    <xf numFmtId="0" fontId="2" fillId="0" borderId="50" xfId="0" applyFont="1" applyBorder="1"/>
    <xf numFmtId="0" fontId="49" fillId="0" borderId="13" xfId="173" applyFont="1" applyFill="1" applyBorder="1" applyAlignment="1">
      <alignment vertical="center"/>
    </xf>
    <xf numFmtId="39" fontId="49" fillId="0" borderId="13" xfId="173" applyNumberFormat="1" applyFont="1" applyFill="1" applyBorder="1" applyAlignment="1">
      <alignment vertical="center"/>
    </xf>
    <xf numFmtId="39" fontId="52" fillId="44" borderId="47" xfId="173" applyNumberFormat="1" applyFont="1" applyFill="1" applyBorder="1" applyAlignment="1">
      <alignment horizontal="center" vertical="center"/>
    </xf>
    <xf numFmtId="39" fontId="49" fillId="44" borderId="47" xfId="173" applyNumberFormat="1" applyFont="1" applyFill="1" applyBorder="1" applyAlignment="1">
      <alignment horizontal="right" vertical="center"/>
    </xf>
    <xf numFmtId="39" fontId="49" fillId="44" borderId="48" xfId="173" applyNumberFormat="1" applyFont="1" applyFill="1" applyBorder="1" applyAlignment="1">
      <alignment horizontal="right" vertical="center"/>
    </xf>
    <xf numFmtId="39" fontId="52" fillId="0" borderId="13" xfId="0" applyNumberFormat="1" applyFont="1" applyFill="1" applyBorder="1" applyAlignment="1">
      <alignment horizontal="center"/>
    </xf>
    <xf numFmtId="39" fontId="52" fillId="0" borderId="0" xfId="0" applyNumberFormat="1" applyFont="1" applyFill="1" applyBorder="1" applyAlignment="1">
      <alignment horizontal="center"/>
    </xf>
    <xf numFmtId="0" fontId="5" fillId="0" borderId="0" xfId="0" applyFont="1" applyFill="1" applyBorder="1" applyAlignment="1"/>
    <xf numFmtId="0" fontId="5" fillId="0" borderId="46" xfId="0" applyFont="1" applyFill="1" applyBorder="1" applyAlignment="1"/>
    <xf numFmtId="39" fontId="5" fillId="0" borderId="13" xfId="0" applyNumberFormat="1" applyFont="1" applyFill="1" applyBorder="1" applyAlignment="1">
      <alignment horizontal="left"/>
    </xf>
    <xf numFmtId="39" fontId="49" fillId="0" borderId="0" xfId="0" applyNumberFormat="1" applyFont="1" applyFill="1" applyBorder="1" applyAlignment="1">
      <alignment horizontal="center"/>
    </xf>
    <xf numFmtId="0" fontId="5" fillId="0" borderId="0" xfId="0" applyFont="1" applyFill="1" applyAlignment="1"/>
    <xf numFmtId="39" fontId="49" fillId="0" borderId="13" xfId="0" applyNumberFormat="1" applyFont="1" applyFill="1" applyBorder="1" applyAlignment="1">
      <alignment horizontal="center"/>
    </xf>
    <xf numFmtId="0" fontId="5" fillId="0" borderId="13" xfId="0" applyFont="1" applyFill="1" applyBorder="1" applyAlignment="1">
      <alignment horizontal="left"/>
    </xf>
    <xf numFmtId="0" fontId="5" fillId="0" borderId="13" xfId="0" applyFont="1" applyFill="1" applyBorder="1" applyAlignment="1"/>
    <xf numFmtId="39" fontId="49" fillId="0" borderId="13" xfId="0" applyNumberFormat="1" applyFont="1" applyFill="1" applyBorder="1" applyAlignment="1">
      <alignment horizontal="left"/>
    </xf>
    <xf numFmtId="10" fontId="49" fillId="17" borderId="0" xfId="166" applyNumberFormat="1" applyFont="1" applyFill="1" applyBorder="1" applyAlignment="1">
      <alignment horizontal="left" vertical="top"/>
    </xf>
    <xf numFmtId="0" fontId="5" fillId="0" borderId="19" xfId="0" applyFont="1" applyFill="1" applyBorder="1" applyAlignment="1">
      <alignment horizontal="left"/>
    </xf>
    <xf numFmtId="3" fontId="5" fillId="0" borderId="47" xfId="0" applyNumberFormat="1" applyFont="1" applyFill="1" applyBorder="1" applyAlignment="1" applyProtection="1">
      <alignment horizontal="right"/>
    </xf>
    <xf numFmtId="3" fontId="5" fillId="0" borderId="0" xfId="0" applyNumberFormat="1" applyFont="1" applyFill="1" applyAlignment="1"/>
    <xf numFmtId="3" fontId="5" fillId="0" borderId="47" xfId="0" applyNumberFormat="1" applyFont="1" applyFill="1" applyBorder="1" applyAlignment="1"/>
    <xf numFmtId="164" fontId="0" fillId="18" borderId="0" xfId="0" applyNumberFormat="1" applyFill="1"/>
    <xf numFmtId="164" fontId="5" fillId="44" borderId="0" xfId="217" applyNumberFormat="1" applyFont="1" applyFill="1" applyBorder="1" applyAlignment="1"/>
    <xf numFmtId="164" fontId="5" fillId="44" borderId="12" xfId="217" applyNumberFormat="1" applyFont="1" applyFill="1" applyBorder="1" applyAlignment="1"/>
    <xf numFmtId="39" fontId="52" fillId="0" borderId="46" xfId="0" applyNumberFormat="1" applyFont="1" applyFill="1" applyBorder="1" applyAlignment="1">
      <alignment horizontal="center"/>
    </xf>
    <xf numFmtId="10" fontId="49" fillId="0" borderId="46" xfId="166" applyNumberFormat="1" applyFont="1" applyFill="1" applyBorder="1" applyAlignment="1">
      <alignment horizontal="left" vertical="top"/>
    </xf>
    <xf numFmtId="3" fontId="5" fillId="0" borderId="48" xfId="0" applyNumberFormat="1" applyFont="1" applyFill="1" applyBorder="1" applyAlignment="1" applyProtection="1">
      <alignment horizontal="right"/>
    </xf>
    <xf numFmtId="164" fontId="5" fillId="0" borderId="12" xfId="128" applyNumberFormat="1" applyFont="1" applyFill="1" applyBorder="1" applyAlignment="1">
      <alignment vertical="center"/>
    </xf>
    <xf numFmtId="0" fontId="49" fillId="44" borderId="13" xfId="173" applyFont="1" applyFill="1" applyBorder="1" applyAlignment="1">
      <alignment vertical="center"/>
    </xf>
    <xf numFmtId="0" fontId="4" fillId="16" borderId="26" xfId="0" applyFont="1" applyFill="1" applyBorder="1"/>
    <xf numFmtId="164" fontId="5" fillId="44" borderId="44" xfId="128" applyNumberFormat="1" applyFont="1" applyFill="1" applyBorder="1" applyAlignment="1">
      <alignment vertical="center"/>
    </xf>
    <xf numFmtId="0" fontId="49" fillId="0" borderId="26" xfId="173" applyFont="1" applyFill="1" applyBorder="1" applyAlignment="1">
      <alignment vertical="center"/>
    </xf>
    <xf numFmtId="0" fontId="49" fillId="0" borderId="50" xfId="173" applyFont="1" applyFill="1" applyBorder="1" applyAlignment="1">
      <alignment vertical="center"/>
    </xf>
    <xf numFmtId="164" fontId="5" fillId="44" borderId="41" xfId="128" applyNumberFormat="1" applyFont="1" applyFill="1" applyBorder="1" applyAlignment="1">
      <alignment vertical="center"/>
    </xf>
    <xf numFmtId="0" fontId="5" fillId="0" borderId="26" xfId="173" applyFont="1" applyFill="1" applyBorder="1" applyAlignment="1">
      <alignment vertical="center"/>
    </xf>
    <xf numFmtId="39" fontId="5" fillId="0" borderId="13" xfId="173" applyNumberFormat="1" applyFont="1" applyFill="1" applyBorder="1" applyAlignment="1">
      <alignment horizontal="left" vertical="center"/>
    </xf>
    <xf numFmtId="164" fontId="5" fillId="44" borderId="0" xfId="128" applyNumberFormat="1" applyFont="1" applyFill="1" applyBorder="1" applyAlignment="1">
      <alignment vertical="center"/>
    </xf>
    <xf numFmtId="164" fontId="5" fillId="18" borderId="0" xfId="173" applyNumberFormat="1" applyFill="1"/>
    <xf numFmtId="164" fontId="5" fillId="18" borderId="0" xfId="1" applyNumberFormat="1" applyFont="1" applyFill="1"/>
    <xf numFmtId="0" fontId="49" fillId="16" borderId="23" xfId="173" applyFont="1" applyFill="1" applyBorder="1" applyAlignment="1">
      <alignment vertical="center"/>
    </xf>
    <xf numFmtId="9" fontId="63" fillId="0" borderId="0" xfId="219" applyFont="1"/>
    <xf numFmtId="164" fontId="63" fillId="0" borderId="0" xfId="0" applyNumberFormat="1" applyFont="1"/>
    <xf numFmtId="164" fontId="5" fillId="44" borderId="46" xfId="173" applyNumberFormat="1" applyFont="1" applyFill="1" applyBorder="1" applyAlignment="1">
      <alignment horizontal="right" vertical="center"/>
    </xf>
    <xf numFmtId="169" fontId="5" fillId="0" borderId="12" xfId="219" applyNumberFormat="1" applyFont="1" applyFill="1" applyBorder="1" applyAlignment="1">
      <alignment vertical="center"/>
    </xf>
    <xf numFmtId="169" fontId="5" fillId="17" borderId="0" xfId="219" applyNumberFormat="1" applyFont="1" applyFill="1" applyBorder="1" applyAlignment="1">
      <alignment vertical="center"/>
    </xf>
    <xf numFmtId="169" fontId="5" fillId="17" borderId="47" xfId="219" applyNumberFormat="1" applyFont="1" applyFill="1" applyBorder="1" applyAlignment="1">
      <alignment vertical="center"/>
    </xf>
    <xf numFmtId="169" fontId="5" fillId="17" borderId="47" xfId="166" applyNumberFormat="1" applyFont="1" applyFill="1" applyBorder="1" applyAlignment="1">
      <alignment vertical="center"/>
    </xf>
    <xf numFmtId="169" fontId="5" fillId="17" borderId="0" xfId="166" applyNumberFormat="1" applyFont="1" applyFill="1" applyBorder="1" applyAlignment="1">
      <alignment vertical="center"/>
    </xf>
    <xf numFmtId="9" fontId="49" fillId="44" borderId="0" xfId="166" applyFont="1" applyFill="1" applyBorder="1" applyAlignment="1">
      <alignment vertical="center"/>
    </xf>
    <xf numFmtId="164" fontId="5" fillId="45" borderId="44" xfId="128" applyNumberFormat="1" applyFont="1" applyFill="1" applyBorder="1" applyAlignment="1">
      <alignment vertical="center"/>
    </xf>
    <xf numFmtId="164" fontId="5" fillId="44" borderId="0" xfId="1" applyNumberFormat="1" applyFont="1" applyFill="1" applyBorder="1" applyAlignment="1">
      <alignment vertical="center"/>
    </xf>
    <xf numFmtId="164" fontId="5" fillId="0" borderId="0" xfId="1" applyNumberFormat="1" applyFont="1" applyFill="1"/>
    <xf numFmtId="0" fontId="0" fillId="41" borderId="14" xfId="211" applyFont="1" applyFill="1" applyBorder="1" applyAlignment="1" applyProtection="1">
      <protection locked="0"/>
    </xf>
    <xf numFmtId="0" fontId="0" fillId="41" borderId="42" xfId="211" applyFont="1" applyFill="1" applyBorder="1" applyAlignment="1" applyProtection="1">
      <protection locked="0"/>
    </xf>
    <xf numFmtId="0" fontId="65" fillId="41" borderId="20" xfId="230" applyFill="1" applyBorder="1" applyAlignment="1" applyProtection="1">
      <protection locked="0"/>
    </xf>
    <xf numFmtId="170" fontId="66" fillId="41" borderId="12" xfId="211" applyNumberFormat="1" applyFont="1" applyFill="1" applyBorder="1" applyAlignment="1" applyProtection="1">
      <alignment horizontal="center" vertical="top"/>
    </xf>
    <xf numFmtId="0" fontId="4" fillId="16" borderId="2" xfId="0" applyFont="1" applyFill="1" applyBorder="1" applyAlignment="1">
      <alignment vertical="top"/>
    </xf>
    <xf numFmtId="43" fontId="2" fillId="42" borderId="0" xfId="1" applyFont="1" applyFill="1"/>
    <xf numFmtId="171" fontId="2" fillId="42" borderId="0" xfId="1" applyNumberFormat="1" applyFont="1" applyFill="1"/>
    <xf numFmtId="43" fontId="2" fillId="42" borderId="0" xfId="1" applyNumberFormat="1" applyFont="1" applyFill="1"/>
    <xf numFmtId="43" fontId="2" fillId="0" borderId="0" xfId="1" applyFont="1"/>
    <xf numFmtId="171" fontId="2" fillId="0" borderId="0" xfId="1" applyNumberFormat="1" applyFont="1" applyFill="1"/>
    <xf numFmtId="171" fontId="2" fillId="0" borderId="0" xfId="1" applyNumberFormat="1" applyFont="1"/>
    <xf numFmtId="172" fontId="63" fillId="0" borderId="0" xfId="0" applyNumberFormat="1" applyFont="1"/>
    <xf numFmtId="164" fontId="5" fillId="44" borderId="0" xfId="173" applyNumberFormat="1" applyFont="1" applyFill="1" applyBorder="1" applyAlignment="1">
      <alignment vertical="center"/>
    </xf>
    <xf numFmtId="0" fontId="5" fillId="43" borderId="51" xfId="173" applyFont="1" applyFill="1" applyBorder="1"/>
    <xf numFmtId="0" fontId="5" fillId="0" borderId="33" xfId="173" applyFont="1" applyFill="1" applyBorder="1" applyAlignment="1">
      <alignment wrapText="1"/>
    </xf>
    <xf numFmtId="0" fontId="5" fillId="43" borderId="12" xfId="173" applyFont="1" applyFill="1" applyBorder="1" applyAlignment="1">
      <alignment vertical="top" wrapText="1"/>
    </xf>
    <xf numFmtId="43" fontId="60" fillId="44" borderId="46" xfId="173" applyNumberFormat="1" applyFont="1" applyFill="1" applyBorder="1" applyAlignment="1">
      <alignment horizontal="right" vertical="center"/>
    </xf>
    <xf numFmtId="173" fontId="63" fillId="0" borderId="0" xfId="0" applyNumberFormat="1" applyFont="1"/>
    <xf numFmtId="0" fontId="0" fillId="47" borderId="16" xfId="211" applyFont="1" applyFill="1" applyBorder="1" applyAlignment="1" applyProtection="1">
      <protection locked="0"/>
    </xf>
    <xf numFmtId="0" fontId="5" fillId="47" borderId="16" xfId="211" applyFont="1" applyFill="1" applyBorder="1" applyAlignment="1" applyProtection="1">
      <protection locked="0"/>
    </xf>
    <xf numFmtId="0" fontId="5" fillId="47" borderId="0" xfId="211" applyFont="1" applyFill="1" applyBorder="1" applyProtection="1"/>
    <xf numFmtId="0" fontId="57" fillId="0" borderId="0" xfId="211" applyFont="1" applyFill="1" applyBorder="1" applyAlignment="1" applyProtection="1">
      <alignment horizontal="center" vertical="top"/>
    </xf>
    <xf numFmtId="0" fontId="58" fillId="0" borderId="0" xfId="173" applyFont="1" applyFill="1" applyAlignment="1"/>
    <xf numFmtId="0" fontId="57" fillId="0" borderId="0" xfId="211" quotePrefix="1" applyFont="1" applyFill="1" applyBorder="1" applyAlignment="1" applyProtection="1">
      <alignment horizontal="center" vertical="top"/>
    </xf>
    <xf numFmtId="0" fontId="49" fillId="41" borderId="0" xfId="211" applyFont="1" applyFill="1" applyAlignment="1" applyProtection="1">
      <alignment wrapText="1"/>
    </xf>
    <xf numFmtId="0" fontId="60" fillId="41" borderId="0" xfId="211" quotePrefix="1" applyFont="1" applyFill="1" applyAlignment="1" applyProtection="1">
      <alignment vertical="top" wrapText="1"/>
    </xf>
    <xf numFmtId="0" fontId="60" fillId="41" borderId="0" xfId="211" applyFont="1" applyFill="1" applyAlignment="1" applyProtection="1">
      <alignment vertical="top" wrapText="1"/>
    </xf>
    <xf numFmtId="0" fontId="5" fillId="0" borderId="35" xfId="173" applyNumberFormat="1" applyFont="1" applyFill="1" applyBorder="1" applyAlignment="1">
      <alignment horizontal="left" vertical="top" wrapText="1"/>
    </xf>
    <xf numFmtId="0" fontId="5" fillId="0" borderId="37" xfId="173" applyNumberFormat="1" applyFont="1" applyFill="1" applyBorder="1" applyAlignment="1">
      <alignment horizontal="left" vertical="top" wrapText="1"/>
    </xf>
  </cellXfs>
  <cellStyles count="231">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10" xfId="3"/>
    <cellStyle name="_x000d__x000a_JournalTemplate=C:\COMFO\CTALK\JOURSTD.TPL_x000d__x000a_LbStateAddress=3 3 0 251 1 89 2 311_x000d__x000a_LbStateJou 2" xfId="4"/>
    <cellStyle name="_x000d__x000a_JournalTemplate=C:\COMFO\CTALK\JOURSTD.TPL_x000d__x000a_LbStateAddress=3 3 0 251 1 89 2 311_x000d__x000a_LbStateJou 2 2" xfId="5"/>
    <cellStyle name="_x000d__x000a_JournalTemplate=C:\COMFO\CTALK\JOURSTD.TPL_x000d__x000a_LbStateAddress=3 3 0 251 1 89 2 311_x000d__x000a_LbStateJou 2 3" xfId="6"/>
    <cellStyle name="_x000d__x000a_JournalTemplate=C:\COMFO\CTALK\JOURSTD.TPL_x000d__x000a_LbStateAddress=3 3 0 251 1 89 2 311_x000d__x000a_LbStateJou 2 4" xfId="215"/>
    <cellStyle name="_x000d__x000a_JournalTemplate=C:\COMFO\CTALK\JOURSTD.TPL_x000d__x000a_LbStateAddress=3 3 0 251 1 89 2 311_x000d__x000a_LbStateJou 3" xfId="7"/>
    <cellStyle name="_x000d__x000a_JournalTemplate=C:\COMFO\CTALK\JOURSTD.TPL_x000d__x000a_LbStateAddress=3 3 0 251 1 89 2 311_x000d__x000a_LbStateJou 3 2" xfId="8"/>
    <cellStyle name="_x000d__x000a_JournalTemplate=C:\COMFO\CTALK\JOURSTD.TPL_x000d__x000a_LbStateAddress=3 3 0 251 1 89 2 311_x000d__x000a_LbStateJou 4" xfId="9"/>
    <cellStyle name="_x000d__x000a_JournalTemplate=C:\COMFO\CTALK\JOURSTD.TPL_x000d__x000a_LbStateAddress=3 3 0 251 1 89 2 311_x000d__x000a_LbStateJou 4 2" xfId="222"/>
    <cellStyle name="_x000d__x000a_JournalTemplate=C:\COMFO\CTALK\JOURSTD.TPL_x000d__x000a_LbStateAddress=3 3 0 251 1 89 2 311_x000d__x000a_LbStateJou_100720 berekening x-factoren NG4R v4.2" xfId="10"/>
    <cellStyle name="20% - Accent1 2" xfId="11"/>
    <cellStyle name="20% - Accent1 2 2" xfId="12"/>
    <cellStyle name="20% - Accent1 3" xfId="13"/>
    <cellStyle name="20% - Accent1 3 2" xfId="14"/>
    <cellStyle name="20% - Accent2 2" xfId="15"/>
    <cellStyle name="20% - Accent2 2 2" xfId="16"/>
    <cellStyle name="20% - Accent2 3" xfId="17"/>
    <cellStyle name="20% - Accent2 3 2" xfId="18"/>
    <cellStyle name="20% - Accent3 2" xfId="19"/>
    <cellStyle name="20% - Accent3 2 2" xfId="20"/>
    <cellStyle name="20% - Accent3 3" xfId="21"/>
    <cellStyle name="20% - Accent3 3 2" xfId="22"/>
    <cellStyle name="20% - Accent4 2" xfId="23"/>
    <cellStyle name="20% - Accent4 2 2" xfId="24"/>
    <cellStyle name="20% - Accent4 3" xfId="25"/>
    <cellStyle name="20% - Accent4 3 2" xfId="26"/>
    <cellStyle name="20% - Accent5 2" xfId="27"/>
    <cellStyle name="20% - Accent5 2 2" xfId="28"/>
    <cellStyle name="20% - Accent5 3" xfId="29"/>
    <cellStyle name="20% - Accent5 3 2" xfId="30"/>
    <cellStyle name="20% - Accent6 2" xfId="31"/>
    <cellStyle name="20% - Accent6 2 2" xfId="32"/>
    <cellStyle name="20% - Accent6 3" xfId="33"/>
    <cellStyle name="20% - Accent6 3 2" xfId="34"/>
    <cellStyle name="40% - Accent1 2" xfId="35"/>
    <cellStyle name="40% - Accent1 2 2" xfId="36"/>
    <cellStyle name="40% - Accent1 3" xfId="37"/>
    <cellStyle name="40% - Accent1 3 2" xfId="38"/>
    <cellStyle name="40% - Accent2 2" xfId="39"/>
    <cellStyle name="40% - Accent2 2 2" xfId="40"/>
    <cellStyle name="40% - Accent2 3" xfId="41"/>
    <cellStyle name="40% - Accent2 3 2" xfId="42"/>
    <cellStyle name="40% - Accent3 2" xfId="43"/>
    <cellStyle name="40% - Accent3 2 2" xfId="44"/>
    <cellStyle name="40% - Accent3 3" xfId="45"/>
    <cellStyle name="40% - Accent3 3 2" xfId="46"/>
    <cellStyle name="40% - Accent4 2" xfId="47"/>
    <cellStyle name="40% - Accent4 2 2" xfId="48"/>
    <cellStyle name="40% - Accent4 3" xfId="49"/>
    <cellStyle name="40% - Accent4 3 2" xfId="50"/>
    <cellStyle name="40% - Accent5 2" xfId="51"/>
    <cellStyle name="40% - Accent5 2 2" xfId="52"/>
    <cellStyle name="40% - Accent5 3" xfId="53"/>
    <cellStyle name="40% - Accent5 3 2" xfId="54"/>
    <cellStyle name="40% - Accent6 2" xfId="55"/>
    <cellStyle name="40% - Accent6 2 2" xfId="56"/>
    <cellStyle name="40% - Accent6 3" xfId="57"/>
    <cellStyle name="40% - Accent6 3 2" xfId="58"/>
    <cellStyle name="60% - Accent1 2" xfId="59"/>
    <cellStyle name="60% - Accent1 2 2" xfId="60"/>
    <cellStyle name="60% - Accent1 3" xfId="61"/>
    <cellStyle name="60% - Accent2 2" xfId="62"/>
    <cellStyle name="60% - Accent2 2 2" xfId="63"/>
    <cellStyle name="60% - Accent2 3" xfId="64"/>
    <cellStyle name="60% - Accent3 2" xfId="65"/>
    <cellStyle name="60% - Accent3 2 2" xfId="66"/>
    <cellStyle name="60% - Accent3 3" xfId="67"/>
    <cellStyle name="60% - Accent4 2" xfId="68"/>
    <cellStyle name="60% - Accent4 2 2" xfId="69"/>
    <cellStyle name="60% - Accent4 3" xfId="70"/>
    <cellStyle name="60% - Accent5 2" xfId="71"/>
    <cellStyle name="60% - Accent5 2 2" xfId="72"/>
    <cellStyle name="60% - Accent5 3" xfId="73"/>
    <cellStyle name="60% - Accent6 2" xfId="74"/>
    <cellStyle name="60% - Accent6 2 2" xfId="75"/>
    <cellStyle name="60% - Accent6 3" xfId="76"/>
    <cellStyle name="Accent1 2" xfId="77"/>
    <cellStyle name="Accent1 2 2" xfId="78"/>
    <cellStyle name="Accent1 3" xfId="79"/>
    <cellStyle name="Accent2 2" xfId="80"/>
    <cellStyle name="Accent2 2 2" xfId="81"/>
    <cellStyle name="Accent2 3" xfId="82"/>
    <cellStyle name="Accent3 2" xfId="83"/>
    <cellStyle name="Accent3 2 2" xfId="84"/>
    <cellStyle name="Accent3 3" xfId="85"/>
    <cellStyle name="Accent4 2" xfId="86"/>
    <cellStyle name="Accent4 2 2" xfId="87"/>
    <cellStyle name="Accent4 3" xfId="88"/>
    <cellStyle name="Accent5 2" xfId="89"/>
    <cellStyle name="Accent5 2 2" xfId="90"/>
    <cellStyle name="Accent5 3" xfId="91"/>
    <cellStyle name="Accent6 2" xfId="92"/>
    <cellStyle name="Accent6 2 2" xfId="93"/>
    <cellStyle name="Accent6 3" xfId="94"/>
    <cellStyle name="Bad" xfId="95"/>
    <cellStyle name="Bad 2" xfId="96"/>
    <cellStyle name="Berekening 2" xfId="97"/>
    <cellStyle name="Berekening 2 2" xfId="98"/>
    <cellStyle name="Calculation" xfId="99"/>
    <cellStyle name="Calculation 2" xfId="100"/>
    <cellStyle name="Check Cell" xfId="101"/>
    <cellStyle name="Check Cell 2" xfId="102"/>
    <cellStyle name="Comma 2" xfId="103"/>
    <cellStyle name="Comma 2 2" xfId="228"/>
    <cellStyle name="Comma 2 3" xfId="221"/>
    <cellStyle name="Comma 3" xfId="104"/>
    <cellStyle name="Controlecel 2" xfId="105"/>
    <cellStyle name="Euro" xfId="106"/>
    <cellStyle name="Euro 2" xfId="107"/>
    <cellStyle name="Euro 3" xfId="216"/>
    <cellStyle name="Explanatory Text" xfId="108"/>
    <cellStyle name="Explanatory Text 2" xfId="109"/>
    <cellStyle name="Gekoppelde cel 2" xfId="110"/>
    <cellStyle name="Goed 2" xfId="111"/>
    <cellStyle name="Good" xfId="112"/>
    <cellStyle name="Good 2" xfId="113"/>
    <cellStyle name="Header" xfId="114"/>
    <cellStyle name="Heading 1" xfId="115"/>
    <cellStyle name="Heading 1 2" xfId="116"/>
    <cellStyle name="Heading 2" xfId="117"/>
    <cellStyle name="Heading 2 2" xfId="118"/>
    <cellStyle name="Heading 3" xfId="119"/>
    <cellStyle name="Heading 3 2" xfId="120"/>
    <cellStyle name="Heading 4" xfId="121"/>
    <cellStyle name="Heading 4 2" xfId="122"/>
    <cellStyle name="Hyperlink" xfId="230" builtinId="8"/>
    <cellStyle name="Input" xfId="123"/>
    <cellStyle name="Input 2" xfId="124"/>
    <cellStyle name="Invoer 2" xfId="125"/>
    <cellStyle name="Invoer 2 2" xfId="126"/>
    <cellStyle name="Komma" xfId="1" builtinId="3"/>
    <cellStyle name="Komma 10 2" xfId="127"/>
    <cellStyle name="Komma 10 2 2" xfId="217"/>
    <cellStyle name="Komma 11" xfId="218"/>
    <cellStyle name="Komma 14 2" xfId="128"/>
    <cellStyle name="Komma 2" xfId="129"/>
    <cellStyle name="Komma 2 2" xfId="130"/>
    <cellStyle name="Komma 2 2 2" xfId="131"/>
    <cellStyle name="Komma 2 3" xfId="132"/>
    <cellStyle name="Komma 2 4" xfId="133"/>
    <cellStyle name="Komma 3" xfId="134"/>
    <cellStyle name="Komma 3 2" xfId="135"/>
    <cellStyle name="Komma 3 3" xfId="136"/>
    <cellStyle name="Komma 4" xfId="137"/>
    <cellStyle name="Komma 4 2" xfId="138"/>
    <cellStyle name="Komma 4 2 2" xfId="223"/>
    <cellStyle name="Komma 5" xfId="139"/>
    <cellStyle name="Komma 5 2" xfId="140"/>
    <cellStyle name="Komma 6" xfId="141"/>
    <cellStyle name="Komma_Tarievenmandje - definitief3" xfId="213"/>
    <cellStyle name="Kop 1 2" xfId="142"/>
    <cellStyle name="Kop 2 2" xfId="143"/>
    <cellStyle name="Kop 3 2" xfId="144"/>
    <cellStyle name="Kop 4 2" xfId="145"/>
    <cellStyle name="Linked Cell" xfId="146"/>
    <cellStyle name="Linked Cell 2" xfId="147"/>
    <cellStyle name="Neutraal 2" xfId="148"/>
    <cellStyle name="Neutral" xfId="149"/>
    <cellStyle name="Neutral 2" xfId="150"/>
    <cellStyle name="Normal 2" xfId="151"/>
    <cellStyle name="Normal 3" xfId="152"/>
    <cellStyle name="Normal_# klanten" xfId="153"/>
    <cellStyle name="Normal_Data_2_wrm1_30" xfId="214"/>
    <cellStyle name="Note" xfId="154"/>
    <cellStyle name="Note 2" xfId="155"/>
    <cellStyle name="Notitie 2" xfId="156"/>
    <cellStyle name="Notitie 2 2" xfId="157"/>
    <cellStyle name="Notitie 2 3" xfId="158"/>
    <cellStyle name="Notitie 2 4" xfId="159"/>
    <cellStyle name="Notitie 3" xfId="160"/>
    <cellStyle name="Notitie 3 2" xfId="161"/>
    <cellStyle name="Notitie 4" xfId="162"/>
    <cellStyle name="Ongeldig 2" xfId="163"/>
    <cellStyle name="Output" xfId="164"/>
    <cellStyle name="Output 2" xfId="165"/>
    <cellStyle name="Procent" xfId="219" builtinId="5"/>
    <cellStyle name="Procent 2" xfId="166"/>
    <cellStyle name="Procent 2 2" xfId="167"/>
    <cellStyle name="Procent 3" xfId="168"/>
    <cellStyle name="Procent 3 2" xfId="169"/>
    <cellStyle name="Procent 3 2 2" xfId="224"/>
    <cellStyle name="Procent 4" xfId="170"/>
    <cellStyle name="Procent 4 2" xfId="171"/>
    <cellStyle name="Procent 5" xfId="172"/>
    <cellStyle name="Standaard" xfId="0" builtinId="0"/>
    <cellStyle name="Standaard 2" xfId="173"/>
    <cellStyle name="Standaard 2 2" xfId="174"/>
    <cellStyle name="Standaard 2 2 2" xfId="175"/>
    <cellStyle name="Standaard 2 3" xfId="176"/>
    <cellStyle name="Standaard 2 3 2" xfId="177"/>
    <cellStyle name="Standaard 2 4" xfId="178"/>
    <cellStyle name="Standaard 2 4 2" xfId="179"/>
    <cellStyle name="Standaard 3" xfId="180"/>
    <cellStyle name="Standaard 3 2" xfId="181"/>
    <cellStyle name="Standaard 3 2 2" xfId="227"/>
    <cellStyle name="Standaard 3 3" xfId="182"/>
    <cellStyle name="Standaard 3 3 2" xfId="226"/>
    <cellStyle name="Standaard 3 4" xfId="183"/>
    <cellStyle name="Standaard 4" xfId="184"/>
    <cellStyle name="Standaard 4 2" xfId="185"/>
    <cellStyle name="Standaard 4 3" xfId="186"/>
    <cellStyle name="Standaard 5" xfId="187"/>
    <cellStyle name="Standaard 5 2" xfId="188"/>
    <cellStyle name="Standaard 6" xfId="189"/>
    <cellStyle name="Standaard 6 2" xfId="190"/>
    <cellStyle name="Standaard 6 2 2" xfId="191"/>
    <cellStyle name="Standaard 6 3" xfId="192"/>
    <cellStyle name="Standaard 7" xfId="193"/>
    <cellStyle name="Standaard 7 2" xfId="225"/>
    <cellStyle name="Standaard 8" xfId="229"/>
    <cellStyle name="Standaard_20100727 Rekenmodel NE5R v1.9" xfId="212"/>
    <cellStyle name="Standaard_Handboek TSO (260202)" xfId="211"/>
    <cellStyle name="Titel 2" xfId="194"/>
    <cellStyle name="Title" xfId="195"/>
    <cellStyle name="Title 2" xfId="196"/>
    <cellStyle name="Totaal 2" xfId="197"/>
    <cellStyle name="Totaal 2 2" xfId="198"/>
    <cellStyle name="Totaal 2 3" xfId="199"/>
    <cellStyle name="Total" xfId="200"/>
    <cellStyle name="Total 2" xfId="201"/>
    <cellStyle name="Uitvoer 2" xfId="202"/>
    <cellStyle name="Uitvoer 2 2" xfId="203"/>
    <cellStyle name="Uitvoer 2 3" xfId="204"/>
    <cellStyle name="Valuta 2" xfId="205"/>
    <cellStyle name="Valuta 2 2" xfId="220"/>
    <cellStyle name="Verklarende tekst 2" xfId="206"/>
    <cellStyle name="Waarschuwingstekst 2" xfId="207"/>
    <cellStyle name="Warning Text" xfId="208"/>
    <cellStyle name="Warning Text 2" xfId="209"/>
    <cellStyle name="WIt" xfId="210"/>
  </cellStyles>
  <dxfs count="8">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fdelingsdata%20DREV/14%20DREV%20PROJecten/04%20Tarievenbesluiten/2013/104093%20RNB-G%202013/Proces%203%20-%20Concept%20module/Concept%20module%20tarieven%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8%20REG2017\Projecten%20REG2017\Modellen\RNBs%20E\Model\Subbestand%20SO\20160826%20RNB-E%20-%20SO%20Bestand%20v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Versiebeheer"/>
      <sheetName val="Logboek importeren gegevens"/>
      <sheetName val="Categorie-indeling AD"/>
      <sheetName val="Import gegevens --&gt;"/>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refreshError="1"/>
      <sheetData sheetId="1" refreshError="1"/>
      <sheetData sheetId="2" refreshError="1"/>
      <sheetData sheetId="3">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row r="38">
          <cell r="B38" t="str">
            <v>A1</v>
          </cell>
        </row>
        <row r="39">
          <cell r="B39" t="str">
            <v>A2.1</v>
          </cell>
        </row>
        <row r="40">
          <cell r="B40" t="str">
            <v>A2.2</v>
          </cell>
        </row>
        <row r="41">
          <cell r="B41" t="str">
            <v>A3</v>
          </cell>
        </row>
        <row r="42">
          <cell r="B42" t="str">
            <v>A3, A5</v>
          </cell>
        </row>
        <row r="43">
          <cell r="B43" t="str">
            <v>A4, A5</v>
          </cell>
        </row>
        <row r="44">
          <cell r="B44" t="str">
            <v>A6</v>
          </cell>
        </row>
        <row r="45">
          <cell r="B45" t="str">
            <v>&lt; leeg &gt;</v>
          </cell>
        </row>
        <row r="50">
          <cell r="B50" t="str">
            <v>A1 Meerlengte</v>
          </cell>
        </row>
        <row r="51">
          <cell r="B51" t="str">
            <v>A2.1 Meerlengte</v>
          </cell>
        </row>
        <row r="52">
          <cell r="B52" t="str">
            <v>A2.2 Meerlengte</v>
          </cell>
        </row>
        <row r="53">
          <cell r="B53" t="str">
            <v>A3 Meerlengte</v>
          </cell>
        </row>
        <row r="54">
          <cell r="B54" t="str">
            <v>A3, A5 Meerlengte</v>
          </cell>
        </row>
        <row r="55">
          <cell r="B55" t="str">
            <v>A4, A5 Meerlengte</v>
          </cell>
        </row>
        <row r="56">
          <cell r="B56" t="str">
            <v>A6 Meerlengte</v>
          </cell>
        </row>
        <row r="57">
          <cell r="B57" t="str">
            <v>&lt; leeg &gt;</v>
          </cell>
        </row>
      </sheetData>
      <sheetData sheetId="4" refreshError="1"/>
      <sheetData sheetId="5" refreshError="1"/>
      <sheetData sheetId="6" refreshError="1"/>
      <sheetData sheetId="7" refreshError="1"/>
      <sheetData sheetId="8" refreshError="1"/>
      <sheetData sheetId="9" refreshError="1"/>
      <sheetData sheetId="10">
        <row r="98">
          <cell r="H98">
            <v>9512</v>
          </cell>
        </row>
        <row r="99">
          <cell r="H99">
            <v>41058</v>
          </cell>
        </row>
        <row r="135">
          <cell r="H135">
            <v>50410.692307692305</v>
          </cell>
        </row>
        <row r="136">
          <cell r="H136">
            <v>937.53846153846155</v>
          </cell>
        </row>
        <row r="137">
          <cell r="H137">
            <v>359.23076923076923</v>
          </cell>
        </row>
        <row r="138">
          <cell r="H138">
            <v>302.15384615384613</v>
          </cell>
        </row>
        <row r="139">
          <cell r="H139">
            <v>284.61538461538464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egulering@liander.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2"/>
  <sheetViews>
    <sheetView showGridLines="0" zoomScale="85" zoomScaleNormal="85" zoomScaleSheetLayoutView="40" workbookViewId="0"/>
  </sheetViews>
  <sheetFormatPr defaultColWidth="9.140625" defaultRowHeight="12.75"/>
  <cols>
    <col min="1" max="17" width="10.85546875" style="7" customWidth="1"/>
    <col min="18" max="16384" width="9.140625" style="7"/>
  </cols>
  <sheetData>
    <row r="2" spans="1:22">
      <c r="A2" s="7" t="s">
        <v>93</v>
      </c>
    </row>
    <row r="3" spans="1:22">
      <c r="A3" s="7" t="s">
        <v>165</v>
      </c>
    </row>
    <row r="11" spans="1:22" ht="23.25">
      <c r="A11" s="225" t="s">
        <v>30</v>
      </c>
      <c r="B11" s="226"/>
      <c r="C11" s="226"/>
      <c r="D11" s="226"/>
      <c r="E11" s="226"/>
      <c r="F11" s="226"/>
      <c r="G11" s="226"/>
      <c r="H11" s="226"/>
      <c r="I11" s="226"/>
      <c r="J11" s="226"/>
      <c r="K11" s="226"/>
      <c r="L11" s="226"/>
      <c r="M11" s="226"/>
      <c r="N11" s="226"/>
      <c r="O11" s="226"/>
      <c r="P11" s="226"/>
      <c r="Q11" s="226"/>
      <c r="R11" s="226"/>
      <c r="S11" s="226"/>
      <c r="T11" s="226"/>
      <c r="U11" s="226"/>
      <c r="V11" s="226"/>
    </row>
    <row r="12" spans="1:22" ht="23.25">
      <c r="A12" s="225" t="s">
        <v>31</v>
      </c>
      <c r="B12" s="226"/>
      <c r="C12" s="226"/>
      <c r="D12" s="226"/>
      <c r="E12" s="226"/>
      <c r="F12" s="226"/>
      <c r="G12" s="226"/>
      <c r="H12" s="226"/>
      <c r="I12" s="226"/>
      <c r="J12" s="226"/>
      <c r="K12" s="226"/>
      <c r="L12" s="226"/>
      <c r="M12" s="226"/>
      <c r="N12" s="226"/>
      <c r="O12" s="226"/>
      <c r="P12" s="226"/>
      <c r="Q12" s="226"/>
      <c r="R12" s="226"/>
      <c r="S12" s="226"/>
      <c r="T12" s="226"/>
      <c r="U12" s="226"/>
      <c r="V12" s="226"/>
    </row>
    <row r="14" spans="1:22" ht="23.25">
      <c r="A14" s="227">
        <v>2018</v>
      </c>
      <c r="B14" s="226"/>
      <c r="C14" s="226"/>
      <c r="D14" s="226"/>
      <c r="E14" s="226"/>
      <c r="F14" s="226"/>
      <c r="G14" s="226"/>
      <c r="H14" s="226"/>
      <c r="I14" s="226"/>
      <c r="J14" s="226"/>
      <c r="K14" s="226"/>
      <c r="L14" s="226"/>
      <c r="M14" s="226"/>
      <c r="N14" s="226"/>
      <c r="O14" s="226"/>
      <c r="P14" s="226"/>
      <c r="Q14" s="226"/>
      <c r="R14" s="226"/>
      <c r="S14" s="226"/>
      <c r="T14" s="226"/>
      <c r="U14" s="226"/>
      <c r="V14" s="226"/>
    </row>
    <row r="18" spans="1:22" s="8" customFormat="1">
      <c r="A18" s="7"/>
      <c r="B18" s="7"/>
      <c r="C18" s="7"/>
      <c r="D18" s="7"/>
      <c r="E18" s="7"/>
      <c r="F18" s="7"/>
      <c r="G18" s="7"/>
      <c r="H18" s="7"/>
      <c r="I18" s="7"/>
      <c r="J18" s="7"/>
      <c r="K18" s="7"/>
      <c r="L18" s="7"/>
      <c r="M18" s="7"/>
      <c r="N18" s="7"/>
      <c r="O18" s="7"/>
      <c r="P18" s="7"/>
      <c r="Q18" s="7"/>
      <c r="R18" s="7"/>
      <c r="S18" s="7"/>
      <c r="T18" s="7"/>
      <c r="U18" s="7"/>
      <c r="V18" s="7"/>
    </row>
    <row r="19" spans="1:22" s="8" customFormat="1">
      <c r="A19" s="7"/>
      <c r="B19" s="7"/>
      <c r="C19" s="7"/>
      <c r="D19" s="7"/>
      <c r="E19" s="7"/>
      <c r="F19" s="7"/>
      <c r="G19" s="7"/>
      <c r="H19" s="7"/>
      <c r="I19" s="7"/>
      <c r="J19" s="7"/>
      <c r="K19" s="7"/>
      <c r="L19" s="7"/>
      <c r="M19" s="7"/>
      <c r="N19" s="7"/>
      <c r="O19" s="7"/>
      <c r="P19" s="7"/>
      <c r="Q19" s="7"/>
      <c r="R19" s="7"/>
      <c r="S19" s="7"/>
      <c r="T19" s="7"/>
      <c r="U19" s="7"/>
      <c r="V19" s="7"/>
    </row>
    <row r="20" spans="1:22" s="8" customFormat="1">
      <c r="A20" s="7"/>
      <c r="B20" s="7"/>
      <c r="C20" s="7"/>
      <c r="D20" s="7"/>
      <c r="E20" s="7"/>
      <c r="F20" s="7"/>
      <c r="G20" s="7"/>
      <c r="H20" s="7"/>
      <c r="I20" s="7"/>
      <c r="J20" s="7"/>
      <c r="K20" s="7"/>
      <c r="L20" s="7"/>
      <c r="M20" s="7"/>
      <c r="N20" s="7"/>
      <c r="O20" s="7"/>
      <c r="P20" s="7"/>
      <c r="Q20" s="7"/>
      <c r="R20" s="7"/>
      <c r="S20" s="7"/>
      <c r="T20" s="7"/>
      <c r="U20" s="7"/>
      <c r="V20" s="7"/>
    </row>
    <row r="21" spans="1:22" s="8" customFormat="1">
      <c r="A21" s="7"/>
      <c r="B21" s="7"/>
      <c r="C21" s="7"/>
      <c r="D21" s="7"/>
      <c r="E21" s="7"/>
      <c r="F21" s="7"/>
      <c r="G21" s="7"/>
      <c r="H21" s="7"/>
      <c r="I21" s="7"/>
      <c r="J21" s="7"/>
      <c r="K21" s="7"/>
      <c r="L21" s="7"/>
      <c r="M21" s="7"/>
      <c r="N21" s="7"/>
      <c r="O21" s="7"/>
      <c r="P21" s="7"/>
      <c r="Q21" s="7"/>
      <c r="R21" s="7"/>
      <c r="S21" s="7"/>
      <c r="T21" s="7"/>
      <c r="U21" s="7"/>
      <c r="V21" s="7"/>
    </row>
    <row r="22" spans="1:22" s="8" customFormat="1">
      <c r="A22" s="7"/>
      <c r="B22" s="7"/>
      <c r="C22" s="7"/>
      <c r="D22" s="7"/>
      <c r="E22" s="7"/>
      <c r="F22" s="7"/>
      <c r="G22" s="7"/>
      <c r="H22" s="7"/>
      <c r="I22" s="7"/>
      <c r="J22" s="7"/>
      <c r="K22" s="7"/>
      <c r="L22" s="7"/>
      <c r="M22" s="7"/>
      <c r="N22" s="7"/>
      <c r="O22" s="7"/>
      <c r="P22" s="7"/>
      <c r="Q22" s="7"/>
      <c r="R22" s="7"/>
      <c r="S22" s="7"/>
      <c r="T22" s="7"/>
      <c r="U22" s="7"/>
      <c r="V22" s="7"/>
    </row>
    <row r="23" spans="1:22" s="8" customFormat="1">
      <c r="A23" s="7"/>
      <c r="B23" s="7"/>
      <c r="C23" s="7"/>
      <c r="D23" s="7"/>
      <c r="E23" s="7"/>
      <c r="F23" s="7"/>
      <c r="G23" s="7"/>
      <c r="H23" s="7"/>
      <c r="I23" s="7"/>
      <c r="J23" s="7"/>
      <c r="K23" s="7"/>
      <c r="L23" s="7"/>
      <c r="M23" s="7"/>
      <c r="N23" s="7"/>
      <c r="O23" s="7"/>
      <c r="P23" s="7"/>
      <c r="Q23" s="7"/>
      <c r="R23" s="7"/>
      <c r="S23" s="7"/>
      <c r="T23" s="7"/>
      <c r="U23" s="7"/>
      <c r="V23" s="7"/>
    </row>
    <row r="24" spans="1:22" s="8" customFormat="1">
      <c r="A24" s="7"/>
      <c r="B24" s="7"/>
      <c r="C24" s="7"/>
      <c r="D24" s="7"/>
      <c r="E24" s="7"/>
      <c r="F24" s="7"/>
      <c r="G24" s="7"/>
      <c r="H24" s="7"/>
      <c r="I24" s="7"/>
      <c r="J24" s="7"/>
      <c r="K24" s="7"/>
      <c r="L24" s="7"/>
      <c r="M24" s="7"/>
      <c r="N24" s="7"/>
      <c r="O24" s="7"/>
      <c r="P24" s="7"/>
      <c r="Q24" s="7"/>
      <c r="R24" s="7"/>
      <c r="S24" s="7"/>
      <c r="T24" s="7"/>
      <c r="U24" s="7"/>
      <c r="V24" s="7"/>
    </row>
    <row r="25" spans="1:22" s="73" customFormat="1" ht="15">
      <c r="B25" s="73" t="s">
        <v>32</v>
      </c>
    </row>
    <row r="26" spans="1:22" s="56" customFormat="1"/>
    <row r="27" spans="1:22" s="56" customFormat="1">
      <c r="B27" s="74"/>
      <c r="C27" s="56" t="s">
        <v>94</v>
      </c>
    </row>
    <row r="28" spans="1:22" s="56" customFormat="1">
      <c r="B28" s="75"/>
      <c r="C28" s="56" t="s">
        <v>95</v>
      </c>
    </row>
    <row r="29" spans="1:22" s="56" customFormat="1">
      <c r="B29" s="76"/>
      <c r="C29" s="56" t="s">
        <v>33</v>
      </c>
    </row>
    <row r="30" spans="1:22" s="56" customFormat="1">
      <c r="B30" s="77"/>
      <c r="C30" s="56" t="s">
        <v>96</v>
      </c>
    </row>
    <row r="31" spans="1:22" s="56" customFormat="1">
      <c r="B31" s="78"/>
      <c r="C31" s="56" t="s">
        <v>97</v>
      </c>
    </row>
    <row r="32" spans="1:22">
      <c r="B32" s="9"/>
      <c r="C32" s="7" t="s">
        <v>34</v>
      </c>
    </row>
  </sheetData>
  <mergeCells count="3">
    <mergeCell ref="A11:V11"/>
    <mergeCell ref="A12:V12"/>
    <mergeCell ref="A14:V14"/>
  </mergeCells>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6"/>
  <sheetViews>
    <sheetView showGridLines="0" tabSelected="1" zoomScale="85" zoomScaleNormal="85" workbookViewId="0"/>
  </sheetViews>
  <sheetFormatPr defaultColWidth="9.140625" defaultRowHeight="12.75"/>
  <cols>
    <col min="1" max="1" width="9.140625" style="56"/>
    <col min="2" max="2" width="18.140625" style="56" customWidth="1"/>
    <col min="3" max="3" width="18" style="56" customWidth="1"/>
    <col min="4" max="16384" width="9.140625" style="56"/>
  </cols>
  <sheetData>
    <row r="3" spans="2:16" s="52" customFormat="1" ht="18" customHeight="1">
      <c r="B3" s="51" t="s">
        <v>92</v>
      </c>
      <c r="C3" s="51"/>
      <c r="D3" s="51"/>
      <c r="E3" s="51"/>
    </row>
    <row r="6" spans="2:16" s="54" customFormat="1">
      <c r="B6" s="53" t="s">
        <v>164</v>
      </c>
    </row>
    <row r="8" spans="2:16" ht="15.75">
      <c r="B8" s="55" t="s">
        <v>35</v>
      </c>
      <c r="C8" s="207">
        <v>43004</v>
      </c>
    </row>
    <row r="12" spans="2:16" ht="15">
      <c r="B12" s="57" t="s">
        <v>36</v>
      </c>
      <c r="C12" s="204" t="s">
        <v>174</v>
      </c>
      <c r="D12" s="58"/>
      <c r="E12" s="58"/>
      <c r="F12" s="58"/>
      <c r="G12" s="58"/>
      <c r="H12" s="58"/>
      <c r="I12" s="58"/>
      <c r="J12" s="58"/>
      <c r="K12" s="58"/>
      <c r="L12" s="58"/>
      <c r="M12" s="58"/>
      <c r="N12" s="58"/>
      <c r="O12" s="58"/>
      <c r="P12" s="59"/>
    </row>
    <row r="13" spans="2:16" ht="15">
      <c r="B13" s="60" t="s">
        <v>37</v>
      </c>
      <c r="C13" s="205" t="s">
        <v>175</v>
      </c>
      <c r="D13" s="61"/>
      <c r="E13" s="61"/>
      <c r="F13" s="61"/>
      <c r="G13" s="61"/>
      <c r="H13" s="61"/>
      <c r="I13" s="62"/>
      <c r="J13" s="61"/>
      <c r="K13" s="61"/>
      <c r="L13" s="61"/>
      <c r="M13" s="61"/>
      <c r="N13" s="61"/>
      <c r="O13" s="62"/>
      <c r="P13" s="63"/>
    </row>
    <row r="14" spans="2:16">
      <c r="B14" s="60" t="s">
        <v>38</v>
      </c>
      <c r="C14" s="64" t="s">
        <v>176</v>
      </c>
      <c r="D14" s="65"/>
      <c r="E14" s="65"/>
      <c r="F14" s="65"/>
      <c r="G14" s="65"/>
      <c r="H14" s="65"/>
      <c r="I14" s="66"/>
      <c r="J14" s="65"/>
      <c r="K14" s="65"/>
      <c r="L14" s="65"/>
      <c r="M14" s="65"/>
      <c r="N14" s="65"/>
      <c r="O14" s="66"/>
      <c r="P14" s="67"/>
    </row>
    <row r="15" spans="2:16">
      <c r="B15" s="60" t="s">
        <v>39</v>
      </c>
      <c r="C15" s="64" t="s">
        <v>177</v>
      </c>
      <c r="D15" s="65"/>
      <c r="E15" s="65"/>
      <c r="F15" s="65"/>
      <c r="G15" s="65"/>
      <c r="H15" s="65"/>
      <c r="I15" s="66"/>
      <c r="J15" s="65"/>
      <c r="K15" s="65"/>
      <c r="L15" s="65"/>
      <c r="M15" s="65"/>
      <c r="N15" s="65"/>
      <c r="O15" s="66"/>
      <c r="P15" s="67"/>
    </row>
    <row r="16" spans="2:16">
      <c r="B16" s="60" t="s">
        <v>40</v>
      </c>
      <c r="C16" s="64" t="s">
        <v>178</v>
      </c>
      <c r="D16" s="65"/>
      <c r="E16" s="65"/>
      <c r="F16" s="65"/>
      <c r="G16" s="65"/>
      <c r="H16" s="65"/>
      <c r="I16" s="66"/>
      <c r="J16" s="65"/>
      <c r="K16" s="65"/>
      <c r="L16" s="65"/>
      <c r="M16" s="65"/>
      <c r="N16" s="65"/>
      <c r="O16" s="66"/>
      <c r="P16" s="67"/>
    </row>
    <row r="17" spans="2:16" ht="15">
      <c r="B17" s="60" t="s">
        <v>41</v>
      </c>
      <c r="C17" s="222"/>
      <c r="D17" s="65"/>
      <c r="E17" s="65"/>
      <c r="F17" s="65"/>
      <c r="G17" s="65"/>
      <c r="H17" s="65"/>
      <c r="I17" s="66"/>
      <c r="J17" s="65"/>
      <c r="K17" s="65"/>
      <c r="L17" s="65"/>
      <c r="M17" s="65"/>
      <c r="N17" s="65"/>
      <c r="O17" s="66"/>
      <c r="P17" s="67"/>
    </row>
    <row r="18" spans="2:16">
      <c r="B18" s="60" t="s">
        <v>42</v>
      </c>
      <c r="C18" s="223"/>
      <c r="D18" s="65"/>
      <c r="E18" s="65"/>
      <c r="F18" s="65"/>
      <c r="G18" s="65"/>
      <c r="H18" s="65"/>
      <c r="I18" s="66"/>
      <c r="J18" s="65"/>
      <c r="K18" s="65"/>
      <c r="L18" s="65"/>
      <c r="M18" s="65"/>
      <c r="N18" s="65"/>
      <c r="O18" s="66"/>
      <c r="P18" s="67"/>
    </row>
    <row r="19" spans="2:16">
      <c r="B19" s="68" t="s">
        <v>43</v>
      </c>
      <c r="C19" s="206" t="s">
        <v>179</v>
      </c>
      <c r="D19" s="69"/>
      <c r="E19" s="69"/>
      <c r="F19" s="69"/>
      <c r="G19" s="69"/>
      <c r="H19" s="69"/>
      <c r="I19" s="70"/>
      <c r="J19" s="69"/>
      <c r="K19" s="69"/>
      <c r="L19" s="69"/>
      <c r="M19" s="69"/>
      <c r="N19" s="69"/>
      <c r="O19" s="70"/>
      <c r="P19" s="71"/>
    </row>
    <row r="26" spans="2:16">
      <c r="B26" s="11" t="s">
        <v>41</v>
      </c>
      <c r="C26" s="11" t="s">
        <v>42</v>
      </c>
      <c r="D26" s="11"/>
      <c r="E26" s="11"/>
    </row>
    <row r="27" spans="2:16">
      <c r="B27" s="224"/>
      <c r="C27" s="224"/>
      <c r="D27" s="11"/>
      <c r="E27" s="11"/>
    </row>
    <row r="28" spans="2:16">
      <c r="B28" s="72"/>
      <c r="C28" s="72"/>
      <c r="D28" s="11"/>
      <c r="E28" s="11"/>
    </row>
    <row r="29" spans="2:16">
      <c r="B29" s="11"/>
      <c r="C29" s="11"/>
      <c r="D29" s="11"/>
      <c r="E29" s="11"/>
    </row>
    <row r="30" spans="2:16">
      <c r="B30" s="11" t="s">
        <v>44</v>
      </c>
      <c r="C30" s="11"/>
      <c r="D30" s="11"/>
      <c r="E30" s="11"/>
    </row>
    <row r="31" spans="2:16">
      <c r="B31" s="11" t="s">
        <v>45</v>
      </c>
      <c r="C31" s="11"/>
      <c r="D31" s="11"/>
      <c r="E31" s="11"/>
    </row>
    <row r="32" spans="2:16">
      <c r="B32" s="11" t="s">
        <v>46</v>
      </c>
      <c r="C32" s="11"/>
      <c r="D32" s="11"/>
      <c r="E32" s="11"/>
    </row>
    <row r="33" spans="2:5">
      <c r="B33" s="11" t="s">
        <v>47</v>
      </c>
      <c r="C33" s="11"/>
      <c r="D33" s="11"/>
      <c r="E33" s="11"/>
    </row>
    <row r="34" spans="2:5">
      <c r="B34" s="11" t="s">
        <v>48</v>
      </c>
      <c r="C34" s="11"/>
      <c r="D34" s="11"/>
      <c r="E34" s="11"/>
    </row>
    <row r="35" spans="2:5">
      <c r="B35" s="11" t="s">
        <v>49</v>
      </c>
      <c r="C35" s="11"/>
      <c r="D35" s="11"/>
      <c r="E35" s="11"/>
    </row>
    <row r="36" spans="2:5">
      <c r="B36" s="12"/>
      <c r="C36" s="12"/>
      <c r="D36" s="12"/>
      <c r="E36" s="12"/>
    </row>
  </sheetData>
  <hyperlinks>
    <hyperlink ref="C19"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N230"/>
  <sheetViews>
    <sheetView showGridLines="0" zoomScale="85" zoomScaleNormal="85" workbookViewId="0"/>
  </sheetViews>
  <sheetFormatPr defaultColWidth="9.140625" defaultRowHeight="14.25"/>
  <cols>
    <col min="1" max="1" width="3.7109375" style="110" customWidth="1"/>
    <col min="2" max="2" width="61.42578125" style="110" customWidth="1"/>
    <col min="3" max="3" width="9.140625" style="110" customWidth="1"/>
    <col min="4" max="4" width="6" style="110" customWidth="1"/>
    <col min="5" max="5" width="30.140625" style="110" customWidth="1"/>
    <col min="6" max="6" width="10.5703125" style="110" customWidth="1"/>
    <col min="7" max="7" width="30.28515625" style="110" customWidth="1"/>
    <col min="8" max="8" width="9.140625" style="110"/>
    <col min="9" max="9" width="9.140625" style="1"/>
    <col min="10" max="10" width="14.85546875" style="110" customWidth="1"/>
    <col min="11" max="11" width="32.5703125" style="110" customWidth="1"/>
    <col min="12" max="12" width="9.85546875" style="110" bestFit="1" customWidth="1"/>
    <col min="13" max="16384" width="9.140625" style="110"/>
  </cols>
  <sheetData>
    <row r="1" spans="2:13">
      <c r="E1" s="2"/>
      <c r="G1" s="2"/>
    </row>
    <row r="2" spans="2:13" s="3" customFormat="1" ht="15.75">
      <c r="B2" s="79" t="str">
        <f>"Tarievenvoorstel 2018  "&amp;Contactgegevens!C12&amp;""</f>
        <v>Tarievenvoorstel 2018  LIAN</v>
      </c>
      <c r="I2" s="112"/>
    </row>
    <row r="3" spans="2:13">
      <c r="C3" s="1"/>
      <c r="D3" s="1"/>
      <c r="E3" s="2"/>
      <c r="G3" s="2"/>
    </row>
    <row r="4" spans="2:13" ht="12.75" customHeight="1">
      <c r="D4" s="1"/>
      <c r="E4" s="2"/>
      <c r="G4" s="2"/>
      <c r="I4" s="100" t="s">
        <v>106</v>
      </c>
      <c r="J4" s="101"/>
      <c r="K4" s="102"/>
    </row>
    <row r="5" spans="2:13" ht="12.75" customHeight="1">
      <c r="D5" s="1"/>
      <c r="E5" s="2"/>
      <c r="G5" s="2"/>
      <c r="I5" s="103" t="s">
        <v>108</v>
      </c>
      <c r="J5" s="104" t="s">
        <v>107</v>
      </c>
      <c r="K5" s="105"/>
    </row>
    <row r="6" spans="2:13" ht="12.75" customHeight="1">
      <c r="D6" s="1"/>
      <c r="E6" s="2"/>
      <c r="G6" s="2"/>
      <c r="I6" s="103" t="s">
        <v>109</v>
      </c>
      <c r="J6" s="104" t="s">
        <v>110</v>
      </c>
      <c r="K6" s="105"/>
    </row>
    <row r="7" spans="2:13" s="6" customFormat="1" ht="12.75" customHeight="1">
      <c r="I7" s="106" t="s">
        <v>111</v>
      </c>
      <c r="J7" s="107" t="s">
        <v>112</v>
      </c>
      <c r="K7" s="108"/>
    </row>
    <row r="8" spans="2:13" ht="20.25" customHeight="1">
      <c r="B8" s="1"/>
      <c r="C8" s="1"/>
      <c r="D8" s="1"/>
      <c r="E8" s="2"/>
      <c r="G8" s="2"/>
      <c r="I8" s="109" t="s">
        <v>113</v>
      </c>
    </row>
    <row r="9" spans="2:13" s="4" customFormat="1" ht="12.75">
      <c r="B9" s="4" t="s">
        <v>103</v>
      </c>
      <c r="E9" s="4" t="s">
        <v>98</v>
      </c>
      <c r="G9" s="4" t="s">
        <v>99</v>
      </c>
      <c r="I9" s="4" t="s">
        <v>0</v>
      </c>
      <c r="J9" s="97"/>
      <c r="K9" s="191" t="s">
        <v>125</v>
      </c>
      <c r="L9" s="97"/>
      <c r="M9" s="97"/>
    </row>
    <row r="10" spans="2:13">
      <c r="B10" s="1"/>
      <c r="C10" s="1"/>
      <c r="D10" s="1"/>
      <c r="E10" s="2"/>
      <c r="G10" s="2"/>
    </row>
    <row r="11" spans="2:13">
      <c r="B11" s="5" t="s">
        <v>1</v>
      </c>
      <c r="C11" s="1"/>
      <c r="D11" s="1"/>
      <c r="E11" s="2"/>
      <c r="G11" s="2"/>
    </row>
    <row r="12" spans="2:13">
      <c r="B12" s="1" t="s">
        <v>2</v>
      </c>
      <c r="C12" s="1"/>
      <c r="D12" s="1"/>
      <c r="E12" s="94">
        <v>2463085.7065084148</v>
      </c>
      <c r="G12" s="210">
        <v>17.994499999999999</v>
      </c>
      <c r="I12" s="1" t="s">
        <v>51</v>
      </c>
      <c r="K12" s="110" t="s">
        <v>132</v>
      </c>
    </row>
    <row r="13" spans="2:13">
      <c r="B13" s="1" t="s">
        <v>3</v>
      </c>
      <c r="C13" s="1"/>
      <c r="D13" s="1"/>
      <c r="E13" s="95">
        <v>7787861.7505840249</v>
      </c>
      <c r="G13" s="210">
        <v>30.295000000000002</v>
      </c>
      <c r="I13" s="1" t="s">
        <v>100</v>
      </c>
      <c r="K13" s="110" t="s">
        <v>134</v>
      </c>
    </row>
    <row r="14" spans="2:13">
      <c r="B14" s="1"/>
      <c r="C14" s="1"/>
      <c r="D14" s="1"/>
      <c r="E14" s="2"/>
      <c r="G14" s="2"/>
    </row>
    <row r="15" spans="2:13">
      <c r="B15" s="5" t="s">
        <v>4</v>
      </c>
      <c r="C15" s="1"/>
      <c r="D15" s="1"/>
      <c r="E15" s="2"/>
      <c r="G15" s="2"/>
    </row>
    <row r="16" spans="2:13">
      <c r="B16" s="1" t="s">
        <v>2</v>
      </c>
      <c r="C16" s="1"/>
      <c r="D16" s="1"/>
      <c r="E16" s="94">
        <v>9902.9292577682227</v>
      </c>
      <c r="G16" s="210">
        <v>18</v>
      </c>
      <c r="I16" s="1" t="s">
        <v>51</v>
      </c>
      <c r="K16" s="110" t="s">
        <v>132</v>
      </c>
    </row>
    <row r="17" spans="2:11">
      <c r="B17" s="1" t="s">
        <v>3</v>
      </c>
      <c r="C17" s="1"/>
      <c r="D17" s="1"/>
      <c r="E17" s="95">
        <v>697184.19553697307</v>
      </c>
      <c r="G17" s="210">
        <v>30.240000000000002</v>
      </c>
      <c r="I17" s="1" t="s">
        <v>100</v>
      </c>
      <c r="K17" s="110" t="s">
        <v>134</v>
      </c>
    </row>
    <row r="18" spans="2:11">
      <c r="B18" s="1"/>
      <c r="C18" s="1"/>
      <c r="D18" s="1"/>
    </row>
    <row r="19" spans="2:11">
      <c r="B19" s="5" t="s">
        <v>5</v>
      </c>
      <c r="C19" s="1"/>
      <c r="D19" s="1"/>
    </row>
    <row r="20" spans="2:11">
      <c r="B20" s="1" t="s">
        <v>2</v>
      </c>
      <c r="C20" s="1"/>
      <c r="D20" s="1"/>
      <c r="E20" s="94">
        <v>2901.492359162095</v>
      </c>
      <c r="G20" s="211">
        <v>870.48</v>
      </c>
      <c r="I20" s="1" t="s">
        <v>51</v>
      </c>
      <c r="K20" s="110" t="s">
        <v>135</v>
      </c>
    </row>
    <row r="21" spans="2:11">
      <c r="B21" s="1" t="s">
        <v>6</v>
      </c>
      <c r="C21" s="1"/>
      <c r="D21" s="1"/>
      <c r="E21" s="96">
        <v>0</v>
      </c>
      <c r="G21" s="211"/>
      <c r="I21" s="1" t="s">
        <v>100</v>
      </c>
      <c r="K21" s="110" t="s">
        <v>135</v>
      </c>
    </row>
    <row r="22" spans="2:11">
      <c r="B22" s="1" t="s">
        <v>7</v>
      </c>
      <c r="C22" s="1"/>
      <c r="D22" s="1"/>
      <c r="E22" s="96">
        <v>0</v>
      </c>
      <c r="G22" s="211"/>
      <c r="I22" s="1" t="s">
        <v>100</v>
      </c>
      <c r="K22" s="110" t="s">
        <v>135</v>
      </c>
    </row>
    <row r="23" spans="2:11">
      <c r="B23" s="1" t="s">
        <v>8</v>
      </c>
      <c r="C23" s="1"/>
      <c r="D23" s="1"/>
      <c r="E23" s="95">
        <v>767140.4862402369</v>
      </c>
      <c r="G23" s="211">
        <v>20.64</v>
      </c>
      <c r="I23" s="1" t="s">
        <v>100</v>
      </c>
      <c r="K23" s="110" t="s">
        <v>135</v>
      </c>
    </row>
    <row r="24" spans="2:11">
      <c r="B24" s="1"/>
      <c r="C24" s="1"/>
      <c r="D24" s="1"/>
      <c r="E24" s="81"/>
      <c r="F24" s="111"/>
      <c r="G24" s="81"/>
    </row>
    <row r="25" spans="2:11">
      <c r="B25" s="1"/>
      <c r="C25" s="1"/>
      <c r="D25" s="1"/>
      <c r="E25" s="2"/>
      <c r="G25" s="2"/>
    </row>
    <row r="26" spans="2:11">
      <c r="B26" s="82"/>
      <c r="C26" s="1"/>
      <c r="D26" s="1"/>
      <c r="E26" s="2"/>
      <c r="G26" s="2"/>
    </row>
    <row r="27" spans="2:11">
      <c r="B27" s="1"/>
      <c r="C27" s="1"/>
      <c r="D27" s="1"/>
      <c r="E27" s="2"/>
      <c r="G27" s="2"/>
    </row>
    <row r="28" spans="2:11" s="4" customFormat="1" ht="12.75">
      <c r="B28" s="4" t="s">
        <v>104</v>
      </c>
      <c r="E28" s="4" t="s">
        <v>98</v>
      </c>
      <c r="G28" s="4" t="s">
        <v>99</v>
      </c>
      <c r="I28" s="4" t="s">
        <v>0</v>
      </c>
    </row>
    <row r="29" spans="2:11">
      <c r="B29" s="1"/>
      <c r="C29" s="1"/>
      <c r="D29" s="1"/>
      <c r="E29" s="2"/>
      <c r="G29" s="2"/>
    </row>
    <row r="30" spans="2:11">
      <c r="B30" s="5" t="s">
        <v>9</v>
      </c>
      <c r="C30" s="1"/>
      <c r="D30" s="1"/>
      <c r="E30" s="2"/>
      <c r="G30" s="2"/>
    </row>
    <row r="31" spans="2:11">
      <c r="B31" s="1"/>
      <c r="C31" s="1"/>
      <c r="D31" s="1"/>
      <c r="E31" s="2"/>
      <c r="G31" s="2"/>
    </row>
    <row r="32" spans="2:11">
      <c r="B32" s="5" t="s">
        <v>10</v>
      </c>
      <c r="C32" s="1"/>
      <c r="D32" s="1"/>
      <c r="E32" s="2"/>
      <c r="G32" s="2"/>
    </row>
    <row r="33" spans="2:12">
      <c r="B33" s="1" t="s">
        <v>11</v>
      </c>
      <c r="C33" s="1"/>
      <c r="D33" s="1"/>
      <c r="E33" s="94">
        <v>2420637.6595494323</v>
      </c>
      <c r="G33" s="210">
        <v>29.528500000000001</v>
      </c>
      <c r="I33" s="1" t="s">
        <v>53</v>
      </c>
      <c r="K33" s="110" t="s">
        <v>136</v>
      </c>
      <c r="L33" s="221"/>
    </row>
    <row r="34" spans="2:12">
      <c r="B34" s="1" t="s">
        <v>12</v>
      </c>
      <c r="C34" s="1"/>
      <c r="D34" s="1"/>
      <c r="E34" s="96">
        <v>11251.420589501355</v>
      </c>
      <c r="G34" s="210">
        <v>54.494499999999995</v>
      </c>
      <c r="I34" s="1" t="s">
        <v>53</v>
      </c>
      <c r="K34" s="110" t="s">
        <v>136</v>
      </c>
      <c r="L34" s="221"/>
    </row>
    <row r="35" spans="2:12">
      <c r="B35" s="1" t="s">
        <v>13</v>
      </c>
      <c r="C35" s="1"/>
      <c r="D35" s="1"/>
      <c r="E35" s="96">
        <v>22573.457969768024</v>
      </c>
      <c r="G35" s="210">
        <v>56.100500000000004</v>
      </c>
      <c r="I35" s="1" t="s">
        <v>53</v>
      </c>
      <c r="K35" s="110" t="s">
        <v>136</v>
      </c>
      <c r="L35" s="221"/>
    </row>
    <row r="36" spans="2:12">
      <c r="B36" s="1" t="s">
        <v>14</v>
      </c>
      <c r="C36" s="1"/>
      <c r="D36" s="1"/>
      <c r="E36" s="95">
        <v>8717.7330702667641</v>
      </c>
      <c r="G36" s="210">
        <v>94.863500000000002</v>
      </c>
      <c r="I36" s="1" t="s">
        <v>53</v>
      </c>
      <c r="K36" s="110" t="s">
        <v>136</v>
      </c>
      <c r="L36" s="221"/>
    </row>
    <row r="37" spans="2:12">
      <c r="B37" s="1"/>
      <c r="C37" s="1"/>
      <c r="D37" s="1"/>
      <c r="E37" s="81"/>
      <c r="G37" s="213"/>
      <c r="L37" s="221"/>
    </row>
    <row r="38" spans="2:12">
      <c r="B38" s="5" t="s">
        <v>15</v>
      </c>
      <c r="C38" s="1"/>
      <c r="D38" s="1"/>
      <c r="E38" s="2"/>
      <c r="G38" s="214"/>
      <c r="L38" s="221"/>
    </row>
    <row r="39" spans="2:12">
      <c r="B39" s="1" t="s">
        <v>11</v>
      </c>
      <c r="C39" s="1"/>
      <c r="D39" s="1"/>
      <c r="E39" s="94">
        <v>0</v>
      </c>
      <c r="G39" s="210">
        <v>29.528500000000001</v>
      </c>
      <c r="I39" s="1" t="s">
        <v>53</v>
      </c>
      <c r="K39" s="110" t="s">
        <v>136</v>
      </c>
      <c r="L39" s="221"/>
    </row>
    <row r="40" spans="2:12">
      <c r="B40" s="1" t="s">
        <v>12</v>
      </c>
      <c r="C40" s="1"/>
      <c r="D40" s="1"/>
      <c r="E40" s="96">
        <v>0</v>
      </c>
      <c r="G40" s="210">
        <v>54.494499999999995</v>
      </c>
      <c r="I40" s="1" t="s">
        <v>53</v>
      </c>
      <c r="K40" s="110" t="s">
        <v>136</v>
      </c>
      <c r="L40" s="221"/>
    </row>
    <row r="41" spans="2:12">
      <c r="B41" s="1" t="s">
        <v>13</v>
      </c>
      <c r="C41" s="1"/>
      <c r="D41" s="1"/>
      <c r="E41" s="96">
        <v>0</v>
      </c>
      <c r="G41" s="210">
        <v>56.100500000000004</v>
      </c>
      <c r="I41" s="1" t="s">
        <v>53</v>
      </c>
      <c r="K41" s="110" t="s">
        <v>136</v>
      </c>
      <c r="L41" s="221"/>
    </row>
    <row r="42" spans="2:12">
      <c r="B42" s="1" t="s">
        <v>14</v>
      </c>
      <c r="C42" s="1"/>
      <c r="D42" s="1"/>
      <c r="E42" s="95">
        <v>0</v>
      </c>
      <c r="G42" s="210">
        <v>94.863500000000002</v>
      </c>
      <c r="I42" s="1" t="s">
        <v>53</v>
      </c>
      <c r="K42" s="110" t="s">
        <v>136</v>
      </c>
      <c r="L42" s="221"/>
    </row>
    <row r="43" spans="2:12">
      <c r="B43" s="1"/>
      <c r="C43" s="1"/>
      <c r="D43" s="1"/>
      <c r="E43" s="2"/>
      <c r="G43" s="2"/>
    </row>
    <row r="44" spans="2:12">
      <c r="B44" s="1"/>
      <c r="C44" s="1"/>
      <c r="D44" s="1"/>
      <c r="E44" s="2"/>
      <c r="G44" s="2"/>
    </row>
    <row r="45" spans="2:12">
      <c r="B45" s="1"/>
      <c r="C45" s="1"/>
      <c r="D45" s="1"/>
      <c r="E45" s="2"/>
      <c r="G45" s="2"/>
    </row>
    <row r="46" spans="2:12">
      <c r="B46" s="5" t="s">
        <v>16</v>
      </c>
      <c r="C46" s="1"/>
      <c r="D46" s="1"/>
      <c r="E46" s="2"/>
      <c r="G46" s="2"/>
    </row>
    <row r="47" spans="2:12">
      <c r="B47" s="1"/>
      <c r="C47" s="1"/>
      <c r="D47" s="1"/>
      <c r="E47" s="2"/>
      <c r="G47" s="2"/>
    </row>
    <row r="48" spans="2:12">
      <c r="B48" s="5" t="s">
        <v>10</v>
      </c>
      <c r="C48" s="1"/>
      <c r="D48" s="1"/>
      <c r="E48" s="2"/>
      <c r="G48" s="2"/>
    </row>
    <row r="49" spans="2:11">
      <c r="B49" s="1" t="s">
        <v>17</v>
      </c>
      <c r="C49" s="1"/>
      <c r="D49" s="1"/>
      <c r="E49" s="94">
        <v>3421.8932857219002</v>
      </c>
      <c r="G49" s="209">
        <v>106.08000000000001</v>
      </c>
      <c r="I49" s="1" t="s">
        <v>53</v>
      </c>
      <c r="K49" s="110" t="s">
        <v>136</v>
      </c>
    </row>
    <row r="50" spans="2:11">
      <c r="B50" s="1" t="s">
        <v>18</v>
      </c>
      <c r="C50" s="1"/>
      <c r="D50" s="1"/>
      <c r="E50" s="96">
        <v>4464.9431433173741</v>
      </c>
      <c r="G50" s="209">
        <v>145.68</v>
      </c>
      <c r="I50" s="1" t="s">
        <v>53</v>
      </c>
      <c r="K50" s="110" t="s">
        <v>136</v>
      </c>
    </row>
    <row r="51" spans="2:11">
      <c r="B51" s="1" t="s">
        <v>19</v>
      </c>
      <c r="C51" s="1"/>
      <c r="D51" s="1"/>
      <c r="E51" s="96">
        <v>2123.2610622853063</v>
      </c>
      <c r="G51" s="209">
        <v>291.24</v>
      </c>
      <c r="I51" s="1" t="s">
        <v>53</v>
      </c>
      <c r="K51" s="110" t="s">
        <v>136</v>
      </c>
    </row>
    <row r="52" spans="2:11">
      <c r="B52" s="1" t="s">
        <v>20</v>
      </c>
      <c r="C52" s="1"/>
      <c r="D52" s="1"/>
      <c r="E52" s="96">
        <v>1220.2830766839397</v>
      </c>
      <c r="G52" s="209">
        <v>291.24</v>
      </c>
      <c r="I52" s="1" t="s">
        <v>53</v>
      </c>
      <c r="K52" s="110" t="s">
        <v>136</v>
      </c>
    </row>
    <row r="53" spans="2:11">
      <c r="B53" s="1" t="s">
        <v>21</v>
      </c>
      <c r="C53" s="1"/>
      <c r="D53" s="1"/>
      <c r="E53" s="96">
        <v>665.95378617854385</v>
      </c>
      <c r="G53" s="209">
        <v>291.24</v>
      </c>
      <c r="I53" s="1" t="s">
        <v>53</v>
      </c>
      <c r="K53" s="110" t="s">
        <v>136</v>
      </c>
    </row>
    <row r="54" spans="2:11">
      <c r="B54" s="1" t="s">
        <v>22</v>
      </c>
      <c r="C54" s="1"/>
      <c r="D54" s="1"/>
      <c r="E54" s="96">
        <v>352.41646356589399</v>
      </c>
      <c r="G54" s="209">
        <v>346.08</v>
      </c>
      <c r="I54" s="1" t="s">
        <v>53</v>
      </c>
      <c r="K54" s="110" t="s">
        <v>136</v>
      </c>
    </row>
    <row r="55" spans="2:11">
      <c r="B55" s="1" t="s">
        <v>23</v>
      </c>
      <c r="C55" s="1"/>
      <c r="D55" s="1"/>
      <c r="E55" s="96">
        <v>195.97539916780613</v>
      </c>
      <c r="G55" s="209">
        <v>346.08</v>
      </c>
      <c r="I55" s="1" t="s">
        <v>53</v>
      </c>
      <c r="K55" s="110" t="s">
        <v>136</v>
      </c>
    </row>
    <row r="56" spans="2:11">
      <c r="B56" s="1" t="s">
        <v>24</v>
      </c>
      <c r="C56" s="1"/>
      <c r="D56" s="1"/>
      <c r="E56" s="96">
        <v>89.131133053770242</v>
      </c>
      <c r="G56" s="209">
        <v>346.08</v>
      </c>
      <c r="I56" s="1" t="s">
        <v>53</v>
      </c>
      <c r="K56" s="110" t="s">
        <v>136</v>
      </c>
    </row>
    <row r="57" spans="2:11">
      <c r="B57" s="1" t="s">
        <v>25</v>
      </c>
      <c r="C57" s="1"/>
      <c r="D57" s="1"/>
      <c r="E57" s="96">
        <v>38.728853499598991</v>
      </c>
      <c r="G57" s="209">
        <v>346.08</v>
      </c>
      <c r="I57" s="1" t="s">
        <v>53</v>
      </c>
      <c r="K57" s="110" t="s">
        <v>136</v>
      </c>
    </row>
    <row r="58" spans="2:11">
      <c r="B58" s="1" t="s">
        <v>26</v>
      </c>
      <c r="C58" s="1"/>
      <c r="D58" s="1"/>
      <c r="E58" s="95">
        <v>33.742627310252608</v>
      </c>
      <c r="G58" s="209">
        <v>346.08</v>
      </c>
      <c r="I58" s="1" t="s">
        <v>53</v>
      </c>
      <c r="K58" s="110" t="s">
        <v>136</v>
      </c>
    </row>
    <row r="59" spans="2:11">
      <c r="B59" s="1"/>
      <c r="C59" s="1"/>
      <c r="D59" s="1"/>
      <c r="E59" s="2"/>
      <c r="G59" s="2"/>
    </row>
    <row r="60" spans="2:11">
      <c r="B60" s="5" t="s">
        <v>15</v>
      </c>
      <c r="C60" s="1"/>
      <c r="D60" s="1"/>
      <c r="E60" s="2"/>
      <c r="G60" s="2"/>
    </row>
    <row r="61" spans="2:11">
      <c r="B61" s="1" t="s">
        <v>17</v>
      </c>
      <c r="C61" s="1"/>
      <c r="D61" s="1"/>
      <c r="E61" s="94">
        <v>18.010796793498994</v>
      </c>
      <c r="G61" s="209">
        <v>106.08000000000001</v>
      </c>
      <c r="I61" s="1" t="s">
        <v>53</v>
      </c>
      <c r="K61" s="110" t="s">
        <v>136</v>
      </c>
    </row>
    <row r="62" spans="2:11">
      <c r="B62" s="1" t="s">
        <v>18</v>
      </c>
      <c r="C62" s="1"/>
      <c r="D62" s="1"/>
      <c r="E62" s="96">
        <v>18.333333333333332</v>
      </c>
      <c r="G62" s="209">
        <v>145.68</v>
      </c>
      <c r="I62" s="1" t="s">
        <v>53</v>
      </c>
      <c r="K62" s="110" t="s">
        <v>136</v>
      </c>
    </row>
    <row r="63" spans="2:11">
      <c r="B63" s="1" t="s">
        <v>19</v>
      </c>
      <c r="C63" s="1"/>
      <c r="D63" s="1"/>
      <c r="E63" s="96">
        <v>18.368362724510501</v>
      </c>
      <c r="G63" s="209">
        <v>291.24</v>
      </c>
      <c r="I63" s="1" t="s">
        <v>53</v>
      </c>
      <c r="K63" s="110" t="s">
        <v>136</v>
      </c>
    </row>
    <row r="64" spans="2:11">
      <c r="B64" s="1" t="s">
        <v>20</v>
      </c>
      <c r="C64" s="1"/>
      <c r="D64" s="1"/>
      <c r="E64" s="96">
        <v>44.552938479404418</v>
      </c>
      <c r="G64" s="209">
        <v>291.24</v>
      </c>
      <c r="I64" s="1" t="s">
        <v>53</v>
      </c>
      <c r="K64" s="110" t="s">
        <v>136</v>
      </c>
    </row>
    <row r="65" spans="2:11">
      <c r="B65" s="1" t="s">
        <v>21</v>
      </c>
      <c r="C65" s="1"/>
      <c r="D65" s="1"/>
      <c r="E65" s="96">
        <v>28.62260286912009</v>
      </c>
      <c r="G65" s="209">
        <v>291.24</v>
      </c>
      <c r="I65" s="1" t="s">
        <v>53</v>
      </c>
      <c r="K65" s="110" t="s">
        <v>136</v>
      </c>
    </row>
    <row r="66" spans="2:11">
      <c r="B66" s="1" t="s">
        <v>22</v>
      </c>
      <c r="C66" s="1"/>
      <c r="D66" s="1"/>
      <c r="E66" s="96">
        <v>36.85476379545851</v>
      </c>
      <c r="G66" s="209">
        <v>346.08</v>
      </c>
      <c r="I66" s="1" t="s">
        <v>53</v>
      </c>
      <c r="K66" s="110" t="s">
        <v>136</v>
      </c>
    </row>
    <row r="67" spans="2:11">
      <c r="B67" s="1" t="s">
        <v>23</v>
      </c>
      <c r="C67" s="1"/>
      <c r="D67" s="1"/>
      <c r="E67" s="96">
        <v>22.815108694765694</v>
      </c>
      <c r="G67" s="209">
        <v>346.08</v>
      </c>
      <c r="I67" s="1" t="s">
        <v>53</v>
      </c>
      <c r="K67" s="110" t="s">
        <v>136</v>
      </c>
    </row>
    <row r="68" spans="2:11">
      <c r="B68" s="1" t="s">
        <v>24</v>
      </c>
      <c r="C68" s="1"/>
      <c r="D68" s="1"/>
      <c r="E68" s="96">
        <v>21.561105544970477</v>
      </c>
      <c r="G68" s="209">
        <v>346.08</v>
      </c>
      <c r="I68" s="1" t="s">
        <v>53</v>
      </c>
      <c r="K68" s="110" t="s">
        <v>136</v>
      </c>
    </row>
    <row r="69" spans="2:11">
      <c r="B69" s="1" t="s">
        <v>25</v>
      </c>
      <c r="C69" s="1"/>
      <c r="D69" s="1"/>
      <c r="E69" s="96">
        <v>6.7176026450334465</v>
      </c>
      <c r="G69" s="209">
        <v>346.08</v>
      </c>
      <c r="I69" s="1" t="s">
        <v>53</v>
      </c>
      <c r="K69" s="110" t="s">
        <v>136</v>
      </c>
    </row>
    <row r="70" spans="2:11">
      <c r="B70" s="1" t="s">
        <v>26</v>
      </c>
      <c r="C70" s="1"/>
      <c r="D70" s="1"/>
      <c r="E70" s="95">
        <v>7.1664827057010649</v>
      </c>
      <c r="G70" s="209">
        <v>346.08</v>
      </c>
      <c r="I70" s="1" t="s">
        <v>53</v>
      </c>
      <c r="K70" s="110" t="s">
        <v>136</v>
      </c>
    </row>
    <row r="71" spans="2:11">
      <c r="B71" s="1"/>
      <c r="C71" s="1"/>
      <c r="D71" s="1"/>
      <c r="E71" s="2"/>
      <c r="G71" s="2"/>
    </row>
    <row r="72" spans="2:11">
      <c r="B72" s="1"/>
      <c r="C72" s="1"/>
      <c r="D72" s="1"/>
      <c r="E72" s="2"/>
      <c r="G72" s="2"/>
    </row>
    <row r="73" spans="2:11">
      <c r="B73" s="1"/>
      <c r="C73" s="1"/>
      <c r="D73" s="1"/>
      <c r="E73" s="2"/>
      <c r="G73" s="2"/>
    </row>
    <row r="74" spans="2:11">
      <c r="B74" s="1"/>
      <c r="C74" s="1"/>
      <c r="D74" s="1"/>
      <c r="E74" s="2"/>
      <c r="G74" s="2"/>
    </row>
    <row r="75" spans="2:11">
      <c r="B75" s="1"/>
      <c r="C75" s="1"/>
      <c r="D75" s="1"/>
      <c r="E75" s="2"/>
      <c r="G75" s="2"/>
    </row>
    <row r="76" spans="2:11">
      <c r="B76" s="5" t="s">
        <v>27</v>
      </c>
      <c r="C76" s="1"/>
      <c r="D76" s="1"/>
      <c r="E76" s="2"/>
      <c r="G76" s="2"/>
    </row>
    <row r="77" spans="2:11">
      <c r="B77" s="1"/>
      <c r="C77" s="1"/>
      <c r="D77" s="1"/>
      <c r="E77" s="2"/>
      <c r="G77" s="2"/>
    </row>
    <row r="78" spans="2:11">
      <c r="B78" s="5" t="s">
        <v>10</v>
      </c>
      <c r="C78" s="1"/>
      <c r="D78" s="1"/>
      <c r="E78" s="81"/>
      <c r="G78" s="81"/>
    </row>
    <row r="79" spans="2:11">
      <c r="B79" s="1" t="s">
        <v>11</v>
      </c>
      <c r="C79" s="1"/>
      <c r="D79" s="1"/>
      <c r="E79" s="94">
        <v>14767.21433204562</v>
      </c>
      <c r="G79" s="209">
        <v>710</v>
      </c>
      <c r="I79" s="1" t="s">
        <v>53</v>
      </c>
      <c r="K79" s="110" t="s">
        <v>137</v>
      </c>
    </row>
    <row r="80" spans="2:11">
      <c r="B80" s="1" t="s">
        <v>12</v>
      </c>
      <c r="C80" s="1"/>
      <c r="D80" s="1"/>
      <c r="E80" s="96">
        <v>138.95270452556059</v>
      </c>
      <c r="G80" s="209">
        <v>1411</v>
      </c>
      <c r="I80" s="1" t="s">
        <v>53</v>
      </c>
      <c r="K80" s="110" t="s">
        <v>137</v>
      </c>
    </row>
    <row r="81" spans="2:11">
      <c r="B81" s="1" t="s">
        <v>13</v>
      </c>
      <c r="C81" s="1"/>
      <c r="D81" s="1"/>
      <c r="E81" s="96">
        <v>129.36304233597878</v>
      </c>
      <c r="G81" s="209">
        <v>1411</v>
      </c>
      <c r="I81" s="1" t="s">
        <v>53</v>
      </c>
      <c r="K81" s="110" t="s">
        <v>137</v>
      </c>
    </row>
    <row r="82" spans="2:11">
      <c r="B82" s="1" t="s">
        <v>14</v>
      </c>
      <c r="C82" s="1"/>
      <c r="D82" s="1"/>
      <c r="E82" s="95">
        <v>107.49461607331689</v>
      </c>
      <c r="G82" s="209">
        <v>2119</v>
      </c>
      <c r="I82" s="1" t="s">
        <v>53</v>
      </c>
      <c r="K82" s="110" t="s">
        <v>137</v>
      </c>
    </row>
    <row r="83" spans="2:11">
      <c r="B83" s="1"/>
      <c r="C83" s="1"/>
      <c r="D83" s="1"/>
      <c r="E83" s="2"/>
      <c r="G83" s="212" t="s">
        <v>184</v>
      </c>
    </row>
    <row r="84" spans="2:11">
      <c r="B84" s="5" t="s">
        <v>15</v>
      </c>
      <c r="C84" s="1"/>
      <c r="D84" s="1"/>
      <c r="E84" s="2"/>
      <c r="G84" s="212"/>
    </row>
    <row r="85" spans="2:11">
      <c r="B85" s="1" t="s">
        <v>11</v>
      </c>
      <c r="C85" s="1"/>
      <c r="D85" s="1"/>
      <c r="E85" s="94">
        <v>0</v>
      </c>
      <c r="G85" s="209">
        <v>710</v>
      </c>
      <c r="I85" s="1" t="s">
        <v>53</v>
      </c>
      <c r="K85" s="110" t="s">
        <v>137</v>
      </c>
    </row>
    <row r="86" spans="2:11">
      <c r="B86" s="1" t="s">
        <v>12</v>
      </c>
      <c r="C86" s="1"/>
      <c r="D86" s="1"/>
      <c r="E86" s="96">
        <v>0</v>
      </c>
      <c r="G86" s="209">
        <v>1411</v>
      </c>
      <c r="I86" s="1" t="s">
        <v>53</v>
      </c>
      <c r="K86" s="110" t="s">
        <v>137</v>
      </c>
    </row>
    <row r="87" spans="2:11">
      <c r="B87" s="1" t="s">
        <v>13</v>
      </c>
      <c r="C87" s="1"/>
      <c r="D87" s="1"/>
      <c r="E87" s="96">
        <v>0</v>
      </c>
      <c r="G87" s="209">
        <v>1411</v>
      </c>
      <c r="I87" s="1" t="s">
        <v>53</v>
      </c>
      <c r="K87" s="110" t="s">
        <v>137</v>
      </c>
    </row>
    <row r="88" spans="2:11">
      <c r="B88" s="1" t="s">
        <v>14</v>
      </c>
      <c r="C88" s="1"/>
      <c r="D88" s="1"/>
      <c r="E88" s="95">
        <v>0</v>
      </c>
      <c r="G88" s="209">
        <v>2119</v>
      </c>
      <c r="I88" s="1" t="s">
        <v>53</v>
      </c>
      <c r="K88" s="110" t="s">
        <v>137</v>
      </c>
    </row>
    <row r="89" spans="2:11">
      <c r="B89" s="1"/>
      <c r="C89" s="1"/>
      <c r="D89" s="1"/>
      <c r="E89" s="2"/>
      <c r="G89" s="2"/>
    </row>
    <row r="90" spans="2:11">
      <c r="B90" s="1"/>
      <c r="C90" s="1"/>
      <c r="D90" s="1"/>
      <c r="E90" s="2"/>
      <c r="G90" s="2"/>
    </row>
    <row r="91" spans="2:11">
      <c r="B91" s="1"/>
      <c r="C91" s="1"/>
      <c r="D91" s="1"/>
      <c r="E91" s="2"/>
      <c r="G91" s="2"/>
    </row>
    <row r="92" spans="2:11">
      <c r="B92" s="5" t="s">
        <v>28</v>
      </c>
      <c r="C92" s="1"/>
      <c r="D92" s="1"/>
      <c r="E92" s="2"/>
      <c r="G92" s="2"/>
    </row>
    <row r="93" spans="2:11">
      <c r="B93" s="1"/>
      <c r="C93" s="1"/>
      <c r="D93" s="1"/>
      <c r="E93" s="2"/>
      <c r="G93" s="2"/>
    </row>
    <row r="94" spans="2:11">
      <c r="B94" s="5" t="s">
        <v>10</v>
      </c>
      <c r="C94" s="1"/>
      <c r="D94" s="1"/>
      <c r="E94" s="2"/>
      <c r="G94" s="2"/>
    </row>
    <row r="95" spans="2:11">
      <c r="B95" s="1" t="s">
        <v>11</v>
      </c>
      <c r="C95" s="1"/>
      <c r="D95" s="1"/>
      <c r="E95" s="94">
        <v>14105.754653151256</v>
      </c>
      <c r="G95" s="209">
        <v>27.6</v>
      </c>
      <c r="I95" s="1" t="s">
        <v>54</v>
      </c>
      <c r="K95" s="110" t="s">
        <v>137</v>
      </c>
    </row>
    <row r="96" spans="2:11">
      <c r="B96" s="1" t="s">
        <v>12</v>
      </c>
      <c r="C96" s="1"/>
      <c r="D96" s="1"/>
      <c r="E96" s="96">
        <v>2206.1508002657592</v>
      </c>
      <c r="G96" s="209">
        <v>32.9</v>
      </c>
      <c r="I96" s="1" t="s">
        <v>54</v>
      </c>
      <c r="K96" s="110" t="s">
        <v>137</v>
      </c>
    </row>
    <row r="97" spans="2:11">
      <c r="B97" s="1" t="s">
        <v>13</v>
      </c>
      <c r="C97" s="1"/>
      <c r="D97" s="1"/>
      <c r="E97" s="96">
        <v>1389.876716916624</v>
      </c>
      <c r="G97" s="209">
        <v>32.9</v>
      </c>
      <c r="I97" s="1" t="s">
        <v>54</v>
      </c>
      <c r="K97" s="110" t="s">
        <v>137</v>
      </c>
    </row>
    <row r="98" spans="2:11">
      <c r="B98" s="1" t="s">
        <v>14</v>
      </c>
      <c r="C98" s="1"/>
      <c r="D98" s="1"/>
      <c r="E98" s="95">
        <v>1673.5270205964637</v>
      </c>
      <c r="G98" s="209">
        <v>32.9</v>
      </c>
      <c r="I98" s="1" t="s">
        <v>54</v>
      </c>
      <c r="K98" s="110" t="s">
        <v>137</v>
      </c>
    </row>
    <row r="99" spans="2:11">
      <c r="B99" s="1"/>
      <c r="C99" s="1"/>
      <c r="D99" s="1"/>
      <c r="E99" s="2"/>
      <c r="G99" s="212"/>
    </row>
    <row r="100" spans="2:11">
      <c r="B100" s="5" t="s">
        <v>15</v>
      </c>
      <c r="C100" s="1"/>
      <c r="D100" s="1"/>
      <c r="E100" s="2"/>
      <c r="G100" s="212"/>
    </row>
    <row r="101" spans="2:11">
      <c r="B101" s="1" t="s">
        <v>11</v>
      </c>
      <c r="C101" s="1"/>
      <c r="D101" s="1"/>
      <c r="E101" s="94">
        <v>0</v>
      </c>
      <c r="G101" s="209">
        <v>27.6</v>
      </c>
      <c r="I101" s="1" t="s">
        <v>54</v>
      </c>
      <c r="K101" s="110" t="s">
        <v>137</v>
      </c>
    </row>
    <row r="102" spans="2:11">
      <c r="B102" s="1" t="s">
        <v>12</v>
      </c>
      <c r="C102" s="1"/>
      <c r="D102" s="1"/>
      <c r="E102" s="96">
        <v>0</v>
      </c>
      <c r="G102" s="209">
        <v>32.9</v>
      </c>
      <c r="I102" s="1" t="s">
        <v>54</v>
      </c>
      <c r="K102" s="110" t="s">
        <v>137</v>
      </c>
    </row>
    <row r="103" spans="2:11">
      <c r="B103" s="1" t="s">
        <v>13</v>
      </c>
      <c r="C103" s="1"/>
      <c r="D103" s="1"/>
      <c r="E103" s="96">
        <v>0</v>
      </c>
      <c r="G103" s="209">
        <v>32.9</v>
      </c>
      <c r="I103" s="1" t="s">
        <v>54</v>
      </c>
      <c r="K103" s="110" t="s">
        <v>137</v>
      </c>
    </row>
    <row r="104" spans="2:11">
      <c r="B104" s="1" t="s">
        <v>14</v>
      </c>
      <c r="C104" s="1"/>
      <c r="D104" s="1"/>
      <c r="E104" s="95">
        <v>0</v>
      </c>
      <c r="G104" s="209">
        <v>32.9</v>
      </c>
      <c r="I104" s="1" t="s">
        <v>54</v>
      </c>
      <c r="K104" s="110" t="s">
        <v>137</v>
      </c>
    </row>
    <row r="105" spans="2:11">
      <c r="B105" s="1"/>
      <c r="C105" s="1"/>
      <c r="D105" s="1"/>
      <c r="E105" s="2"/>
      <c r="G105" s="2"/>
    </row>
    <row r="106" spans="2:11">
      <c r="B106" s="1"/>
      <c r="C106" s="1"/>
      <c r="D106" s="1"/>
      <c r="E106" s="2"/>
      <c r="G106" s="2"/>
    </row>
    <row r="107" spans="2:11">
      <c r="B107" s="1"/>
      <c r="C107" s="1"/>
      <c r="D107" s="1"/>
      <c r="E107" s="2"/>
      <c r="G107" s="2"/>
    </row>
    <row r="108" spans="2:11">
      <c r="B108" s="5" t="s">
        <v>29</v>
      </c>
      <c r="C108" s="1"/>
      <c r="D108" s="1"/>
      <c r="E108" s="2"/>
      <c r="G108" s="2"/>
    </row>
    <row r="109" spans="2:11">
      <c r="B109" s="1"/>
      <c r="C109" s="1"/>
      <c r="D109" s="1"/>
      <c r="E109" s="2"/>
      <c r="G109" s="2"/>
    </row>
    <row r="110" spans="2:11">
      <c r="B110" s="5" t="s">
        <v>10</v>
      </c>
      <c r="C110" s="1"/>
      <c r="D110" s="1"/>
      <c r="E110" s="2"/>
      <c r="G110" s="2"/>
    </row>
    <row r="111" spans="2:11">
      <c r="B111" s="1" t="s">
        <v>17</v>
      </c>
      <c r="C111" s="1"/>
      <c r="D111" s="1"/>
      <c r="E111" s="94">
        <v>3.7697272486013707</v>
      </c>
      <c r="G111" s="209">
        <v>2259</v>
      </c>
      <c r="I111" s="1" t="s">
        <v>53</v>
      </c>
      <c r="K111" s="110" t="s">
        <v>137</v>
      </c>
    </row>
    <row r="112" spans="2:11">
      <c r="B112" s="1" t="s">
        <v>18</v>
      </c>
      <c r="C112" s="1"/>
      <c r="D112" s="1"/>
      <c r="E112" s="96">
        <v>61.57164494625458</v>
      </c>
      <c r="G112" s="209">
        <v>2259</v>
      </c>
      <c r="I112" s="1" t="s">
        <v>53</v>
      </c>
      <c r="K112" s="110" t="s">
        <v>137</v>
      </c>
    </row>
    <row r="113" spans="2:11">
      <c r="B113" s="1" t="s">
        <v>19</v>
      </c>
      <c r="C113" s="1"/>
      <c r="D113" s="1"/>
      <c r="E113" s="96">
        <v>29.192183141565852</v>
      </c>
      <c r="G113" s="209">
        <v>3858</v>
      </c>
      <c r="I113" s="1" t="s">
        <v>53</v>
      </c>
      <c r="K113" s="110" t="s">
        <v>137</v>
      </c>
    </row>
    <row r="114" spans="2:11">
      <c r="B114" s="1" t="s">
        <v>20</v>
      </c>
      <c r="C114" s="1"/>
      <c r="D114" s="1"/>
      <c r="E114" s="96">
        <v>7.1482519727837674</v>
      </c>
      <c r="G114" s="209">
        <v>3858</v>
      </c>
      <c r="I114" s="1" t="s">
        <v>53</v>
      </c>
      <c r="K114" s="110" t="s">
        <v>137</v>
      </c>
    </row>
    <row r="115" spans="2:11">
      <c r="B115" s="1" t="s">
        <v>21</v>
      </c>
      <c r="C115" s="1"/>
      <c r="D115" s="1"/>
      <c r="E115" s="96">
        <v>5.3942550178972564</v>
      </c>
      <c r="G115" s="209">
        <v>3858</v>
      </c>
      <c r="I115" s="1" t="s">
        <v>53</v>
      </c>
      <c r="K115" s="110" t="s">
        <v>137</v>
      </c>
    </row>
    <row r="116" spans="2:11">
      <c r="B116" s="1" t="s">
        <v>22</v>
      </c>
      <c r="C116" s="1"/>
      <c r="D116" s="1"/>
      <c r="E116" s="96">
        <v>3.1372897105407884</v>
      </c>
      <c r="G116" s="209">
        <v>4622</v>
      </c>
      <c r="I116" s="1" t="s">
        <v>53</v>
      </c>
      <c r="K116" s="110" t="s">
        <v>137</v>
      </c>
    </row>
    <row r="117" spans="2:11">
      <c r="B117" s="1" t="s">
        <v>23</v>
      </c>
      <c r="C117" s="1"/>
      <c r="D117" s="1"/>
      <c r="E117" s="96">
        <v>0.16381349870262205</v>
      </c>
      <c r="G117" s="209">
        <v>4622</v>
      </c>
      <c r="I117" s="1" t="s">
        <v>53</v>
      </c>
      <c r="K117" s="110" t="s">
        <v>137</v>
      </c>
    </row>
    <row r="118" spans="2:11">
      <c r="B118" s="1" t="s">
        <v>24</v>
      </c>
      <c r="C118" s="1"/>
      <c r="D118" s="1"/>
      <c r="E118" s="96">
        <v>3.0670384960950998E-2</v>
      </c>
      <c r="G118" s="209">
        <v>4622</v>
      </c>
      <c r="I118" s="1" t="s">
        <v>53</v>
      </c>
      <c r="K118" s="110" t="s">
        <v>137</v>
      </c>
    </row>
    <row r="119" spans="2:11">
      <c r="B119" s="1" t="s">
        <v>25</v>
      </c>
      <c r="C119" s="1"/>
      <c r="D119" s="1"/>
      <c r="E119" s="96">
        <v>0</v>
      </c>
      <c r="G119" s="209">
        <v>4622</v>
      </c>
      <c r="I119" s="1" t="s">
        <v>53</v>
      </c>
      <c r="K119" s="110" t="s">
        <v>137</v>
      </c>
    </row>
    <row r="120" spans="2:11">
      <c r="B120" s="1" t="s">
        <v>26</v>
      </c>
      <c r="C120" s="1"/>
      <c r="D120" s="1"/>
      <c r="E120" s="95">
        <v>0</v>
      </c>
      <c r="G120" s="209">
        <v>4622</v>
      </c>
      <c r="I120" s="1" t="s">
        <v>53</v>
      </c>
      <c r="K120" s="110" t="s">
        <v>137</v>
      </c>
    </row>
    <row r="121" spans="2:11">
      <c r="B121" s="1"/>
      <c r="C121" s="1"/>
      <c r="D121" s="1"/>
      <c r="E121" s="2"/>
      <c r="G121" s="212"/>
    </row>
    <row r="122" spans="2:11">
      <c r="B122" s="5" t="s">
        <v>15</v>
      </c>
      <c r="C122" s="1"/>
      <c r="D122" s="1"/>
      <c r="E122" s="2"/>
      <c r="G122" s="212"/>
    </row>
    <row r="123" spans="2:11">
      <c r="B123" s="1" t="s">
        <v>17</v>
      </c>
      <c r="C123" s="1"/>
      <c r="D123" s="1"/>
      <c r="E123" s="94">
        <v>0</v>
      </c>
      <c r="G123" s="209">
        <v>2259</v>
      </c>
      <c r="I123" s="1" t="s">
        <v>53</v>
      </c>
      <c r="K123" s="110" t="s">
        <v>137</v>
      </c>
    </row>
    <row r="124" spans="2:11">
      <c r="B124" s="1" t="s">
        <v>18</v>
      </c>
      <c r="C124" s="1"/>
      <c r="D124" s="1"/>
      <c r="E124" s="96">
        <v>4.4327800237354191</v>
      </c>
      <c r="G124" s="209">
        <v>2259</v>
      </c>
      <c r="I124" s="1" t="s">
        <v>53</v>
      </c>
      <c r="K124" s="110" t="s">
        <v>137</v>
      </c>
    </row>
    <row r="125" spans="2:11">
      <c r="B125" s="1" t="s">
        <v>19</v>
      </c>
      <c r="C125" s="1"/>
      <c r="D125" s="1"/>
      <c r="E125" s="96">
        <v>2.5716829204758653</v>
      </c>
      <c r="G125" s="209">
        <v>3858</v>
      </c>
      <c r="I125" s="1" t="s">
        <v>53</v>
      </c>
      <c r="K125" s="110" t="s">
        <v>137</v>
      </c>
    </row>
    <row r="126" spans="2:11">
      <c r="B126" s="1" t="s">
        <v>20</v>
      </c>
      <c r="C126" s="1"/>
      <c r="D126" s="1"/>
      <c r="E126" s="96">
        <v>0.39459332865622926</v>
      </c>
      <c r="G126" s="209">
        <v>3858</v>
      </c>
      <c r="I126" s="1" t="s">
        <v>53</v>
      </c>
      <c r="K126" s="110" t="s">
        <v>137</v>
      </c>
    </row>
    <row r="127" spans="2:11">
      <c r="B127" s="1" t="s">
        <v>21</v>
      </c>
      <c r="C127" s="1"/>
      <c r="D127" s="1"/>
      <c r="E127" s="96">
        <v>1.7093302102504044</v>
      </c>
      <c r="G127" s="209">
        <v>3858</v>
      </c>
      <c r="I127" s="1" t="s">
        <v>53</v>
      </c>
      <c r="K127" s="110" t="s">
        <v>137</v>
      </c>
    </row>
    <row r="128" spans="2:11">
      <c r="B128" s="1" t="s">
        <v>22</v>
      </c>
      <c r="C128" s="1"/>
      <c r="D128" s="1"/>
      <c r="E128" s="96">
        <v>3.0946730874875144</v>
      </c>
      <c r="G128" s="209">
        <v>4622</v>
      </c>
      <c r="I128" s="1" t="s">
        <v>53</v>
      </c>
      <c r="K128" s="110" t="s">
        <v>137</v>
      </c>
    </row>
    <row r="129" spans="2:11">
      <c r="B129" s="1" t="s">
        <v>23</v>
      </c>
      <c r="C129" s="1"/>
      <c r="D129" s="1"/>
      <c r="E129" s="96">
        <v>1.1741367852829561</v>
      </c>
      <c r="G129" s="209">
        <v>4622</v>
      </c>
      <c r="I129" s="1" t="s">
        <v>53</v>
      </c>
      <c r="K129" s="110" t="s">
        <v>137</v>
      </c>
    </row>
    <row r="130" spans="2:11">
      <c r="B130" s="1" t="s">
        <v>24</v>
      </c>
      <c r="C130" s="1"/>
      <c r="D130" s="1"/>
      <c r="E130" s="96">
        <v>0.34485969629946628</v>
      </c>
      <c r="G130" s="209">
        <v>4622</v>
      </c>
      <c r="I130" s="1" t="s">
        <v>53</v>
      </c>
      <c r="K130" s="110" t="s">
        <v>137</v>
      </c>
    </row>
    <row r="131" spans="2:11">
      <c r="B131" s="1" t="s">
        <v>25</v>
      </c>
      <c r="C131" s="1"/>
      <c r="D131" s="1"/>
      <c r="E131" s="96">
        <v>2.9492776206045377E-2</v>
      </c>
      <c r="G131" s="209">
        <v>4622</v>
      </c>
      <c r="I131" s="1" t="s">
        <v>53</v>
      </c>
      <c r="K131" s="110" t="s">
        <v>137</v>
      </c>
    </row>
    <row r="132" spans="2:11">
      <c r="B132" s="1" t="s">
        <v>26</v>
      </c>
      <c r="C132" s="1"/>
      <c r="D132" s="1"/>
      <c r="E132" s="95">
        <v>0</v>
      </c>
      <c r="G132" s="209">
        <v>4622</v>
      </c>
      <c r="I132" s="1" t="s">
        <v>53</v>
      </c>
      <c r="K132" s="110" t="s">
        <v>137</v>
      </c>
    </row>
    <row r="135" spans="2:11" s="4" customFormat="1" ht="12.75">
      <c r="B135" s="4" t="s">
        <v>105</v>
      </c>
      <c r="G135" s="4" t="s">
        <v>99</v>
      </c>
      <c r="I135" s="4" t="s">
        <v>0</v>
      </c>
    </row>
    <row r="136" spans="2:11">
      <c r="B136" s="1"/>
      <c r="C136" s="1"/>
      <c r="D136" s="1"/>
      <c r="E136" s="2"/>
      <c r="G136" s="2"/>
    </row>
    <row r="137" spans="2:11">
      <c r="B137" s="113" t="s">
        <v>115</v>
      </c>
      <c r="C137" s="1"/>
      <c r="D137" s="1"/>
      <c r="E137" s="2"/>
      <c r="G137" s="2"/>
    </row>
    <row r="138" spans="2:11">
      <c r="B138" s="114" t="s">
        <v>2</v>
      </c>
      <c r="C138" s="1"/>
      <c r="D138" s="1"/>
      <c r="E138" s="94">
        <v>0</v>
      </c>
      <c r="G138" s="80"/>
      <c r="I138" s="1" t="s">
        <v>51</v>
      </c>
      <c r="K138" s="110" t="s">
        <v>145</v>
      </c>
    </row>
    <row r="139" spans="2:11">
      <c r="B139" s="114" t="s">
        <v>3</v>
      </c>
      <c r="C139" s="1"/>
      <c r="D139" s="1"/>
      <c r="E139" s="95">
        <v>0</v>
      </c>
      <c r="G139" s="80"/>
      <c r="I139" s="1" t="s">
        <v>100</v>
      </c>
      <c r="K139" s="110" t="s">
        <v>145</v>
      </c>
    </row>
    <row r="140" spans="2:11">
      <c r="B140" s="93"/>
      <c r="C140" s="1"/>
      <c r="D140" s="1"/>
      <c r="E140" s="81"/>
      <c r="F140" s="111"/>
      <c r="G140" s="81"/>
      <c r="H140" s="111"/>
      <c r="I140" s="115"/>
    </row>
    <row r="141" spans="2:11">
      <c r="B141" s="113" t="s">
        <v>114</v>
      </c>
      <c r="C141" s="1"/>
      <c r="D141" s="1"/>
      <c r="E141" s="81"/>
      <c r="F141" s="111"/>
      <c r="G141" s="81"/>
      <c r="H141" s="111"/>
      <c r="I141" s="115"/>
    </row>
    <row r="142" spans="2:11">
      <c r="B142" s="114" t="s">
        <v>116</v>
      </c>
      <c r="C142" s="1"/>
      <c r="D142" s="1"/>
      <c r="E142" s="116">
        <v>0</v>
      </c>
      <c r="F142" s="111"/>
      <c r="G142" s="80"/>
      <c r="H142" s="111"/>
      <c r="I142" s="1" t="s">
        <v>53</v>
      </c>
      <c r="K142" s="110" t="s">
        <v>145</v>
      </c>
    </row>
    <row r="143" spans="2:11">
      <c r="B143" s="113"/>
      <c r="C143" s="1"/>
      <c r="D143" s="1"/>
      <c r="E143" s="81"/>
      <c r="F143" s="111"/>
      <c r="G143" s="81"/>
      <c r="H143" s="111"/>
      <c r="I143" s="115"/>
    </row>
    <row r="144" spans="2:11">
      <c r="B144" s="113" t="s">
        <v>117</v>
      </c>
      <c r="C144" s="1"/>
      <c r="D144" s="1"/>
      <c r="E144" s="81"/>
      <c r="F144" s="111"/>
      <c r="G144" s="81"/>
      <c r="H144" s="111"/>
      <c r="I144" s="115"/>
    </row>
    <row r="145" spans="1:14">
      <c r="B145" s="1" t="s">
        <v>116</v>
      </c>
      <c r="C145" s="1"/>
      <c r="D145" s="1"/>
      <c r="E145" s="116">
        <v>1</v>
      </c>
      <c r="G145" s="209">
        <v>583.20000000000005</v>
      </c>
      <c r="I145" s="1" t="s">
        <v>51</v>
      </c>
      <c r="K145" s="110" t="s">
        <v>145</v>
      </c>
      <c r="L145" s="215"/>
    </row>
    <row r="146" spans="1:14">
      <c r="B146" s="1"/>
      <c r="C146" s="1"/>
      <c r="D146" s="1"/>
      <c r="E146" s="81"/>
      <c r="G146" s="81"/>
    </row>
    <row r="147" spans="1:14" s="97" customFormat="1" ht="12.75">
      <c r="B147" s="97" t="s">
        <v>118</v>
      </c>
      <c r="C147" s="137"/>
    </row>
    <row r="148" spans="1:14" s="138" customFormat="1" ht="12.75"/>
    <row r="149" spans="1:14" s="6" customFormat="1" ht="12.75">
      <c r="B149" s="145"/>
      <c r="C149" s="145"/>
      <c r="D149" s="145"/>
      <c r="E149" s="145"/>
      <c r="F149" s="145"/>
      <c r="G149" s="145"/>
    </row>
    <row r="150" spans="1:14">
      <c r="A150" s="98"/>
      <c r="B150" s="147" t="s">
        <v>119</v>
      </c>
      <c r="C150" s="148"/>
      <c r="D150" s="148"/>
      <c r="E150" s="148"/>
      <c r="F150" s="148"/>
      <c r="G150" s="149"/>
      <c r="H150" s="99"/>
      <c r="I150" s="99"/>
      <c r="J150" s="1"/>
      <c r="K150" s="1"/>
      <c r="L150" s="1"/>
    </row>
    <row r="151" spans="1:14">
      <c r="B151" s="150"/>
      <c r="C151" s="120"/>
      <c r="D151" s="120"/>
      <c r="E151" s="120"/>
      <c r="F151" s="120"/>
      <c r="G151" s="151"/>
      <c r="H151" s="1"/>
      <c r="J151" s="1"/>
      <c r="K151" s="1"/>
      <c r="L151" s="1"/>
      <c r="M151" s="1"/>
      <c r="N151" s="1"/>
    </row>
    <row r="152" spans="1:14">
      <c r="B152" s="152" t="s">
        <v>146</v>
      </c>
      <c r="C152" s="15" t="s">
        <v>147</v>
      </c>
      <c r="D152" s="127"/>
      <c r="E152" s="179">
        <v>408579110.1985386</v>
      </c>
      <c r="F152" s="16"/>
      <c r="G152" s="194"/>
      <c r="H152" s="1"/>
      <c r="J152" s="15" t="s">
        <v>148</v>
      </c>
      <c r="K152" s="1"/>
      <c r="L152" s="1"/>
      <c r="M152" s="1"/>
      <c r="N152" s="1"/>
    </row>
    <row r="153" spans="1:14">
      <c r="B153" s="121"/>
      <c r="C153" s="16"/>
      <c r="D153" s="16"/>
      <c r="E153" s="16"/>
      <c r="F153" s="16"/>
      <c r="G153" s="122"/>
      <c r="H153" s="1"/>
      <c r="J153" s="1"/>
      <c r="K153" s="1"/>
      <c r="L153" s="1"/>
      <c r="M153" s="1"/>
      <c r="N153" s="1"/>
    </row>
    <row r="154" spans="1:14">
      <c r="B154" s="130" t="s">
        <v>149</v>
      </c>
      <c r="C154" s="129" t="s">
        <v>147</v>
      </c>
      <c r="D154" s="19"/>
      <c r="E154" s="190">
        <f>SUMPRODUCT(E12:E13,G12:G13)</f>
        <v>280255267.47970873</v>
      </c>
      <c r="F154" s="16"/>
      <c r="G154" s="131"/>
      <c r="H154" s="1"/>
      <c r="J154" s="1"/>
      <c r="K154" s="1"/>
      <c r="L154" s="1"/>
      <c r="M154" s="1"/>
      <c r="N154" s="1"/>
    </row>
    <row r="155" spans="1:14">
      <c r="B155" s="130" t="s">
        <v>150</v>
      </c>
      <c r="C155" s="129" t="s">
        <v>147</v>
      </c>
      <c r="D155" s="19"/>
      <c r="E155" s="190">
        <f>SUMPRODUCT(E16:E17,G16:G17)</f>
        <v>21261102.799677897</v>
      </c>
      <c r="F155" s="16"/>
      <c r="G155" s="131"/>
      <c r="H155" s="1"/>
      <c r="J155" s="1"/>
      <c r="K155" s="1"/>
      <c r="L155" s="1"/>
      <c r="M155" s="1"/>
      <c r="N155" s="1"/>
    </row>
    <row r="156" spans="1:14">
      <c r="B156" s="130" t="s">
        <v>151</v>
      </c>
      <c r="C156" s="129" t="s">
        <v>147</v>
      </c>
      <c r="D156" s="19"/>
      <c r="E156" s="190">
        <f>SUMPRODUCT(E20:E23,G20:G23)</f>
        <v>18359470.70480191</v>
      </c>
      <c r="F156" s="16"/>
      <c r="G156" s="131"/>
      <c r="H156" s="1"/>
      <c r="J156" s="1"/>
      <c r="K156" s="1"/>
      <c r="L156" s="1"/>
      <c r="M156" s="1"/>
      <c r="N156" s="1"/>
    </row>
    <row r="157" spans="1:14">
      <c r="B157" s="153" t="s">
        <v>59</v>
      </c>
      <c r="C157" s="129" t="s">
        <v>147</v>
      </c>
      <c r="D157" s="19"/>
      <c r="E157" s="190">
        <f>SUM(E154:E156)</f>
        <v>319875840.98418856</v>
      </c>
      <c r="F157" s="16"/>
      <c r="G157" s="131"/>
      <c r="H157" s="1"/>
      <c r="J157" s="1"/>
      <c r="K157" s="1"/>
      <c r="L157" s="1"/>
      <c r="M157" s="1"/>
      <c r="N157" s="1"/>
    </row>
    <row r="158" spans="1:14">
      <c r="B158" s="121"/>
      <c r="C158" s="16"/>
      <c r="D158" s="15"/>
      <c r="E158" s="202"/>
      <c r="F158" s="16"/>
      <c r="G158" s="122"/>
      <c r="H158" s="1"/>
      <c r="J158" s="1"/>
      <c r="K158" s="1"/>
      <c r="L158" s="1"/>
      <c r="M158" s="1"/>
      <c r="N158" s="1"/>
    </row>
    <row r="159" spans="1:14">
      <c r="B159" s="130" t="s">
        <v>152</v>
      </c>
      <c r="C159" s="129" t="s">
        <v>147</v>
      </c>
      <c r="D159" s="132"/>
      <c r="E159" s="190">
        <f>SUMPRODUCT(E33:E36,G33:G36) + SUMPRODUCT(E39:E42,G39:G42) + SUMPRODUCT(E79:E82,G79:G82) + SUMPRODUCT(E85:E88,G85:G88)+ SUMPRODUCT(E95:E98,G95:G98) + SUMPRODUCT(E101:E104,G101:G104)</f>
        <v>85838100.578017503</v>
      </c>
      <c r="F159" s="16"/>
      <c r="G159" s="131"/>
      <c r="H159" s="1"/>
      <c r="J159" s="1"/>
      <c r="K159" s="1"/>
      <c r="L159" s="1"/>
      <c r="M159" s="1"/>
      <c r="N159" s="1"/>
    </row>
    <row r="160" spans="1:14">
      <c r="B160" s="130" t="s">
        <v>153</v>
      </c>
      <c r="C160" s="129" t="s">
        <v>147</v>
      </c>
      <c r="D160" s="19"/>
      <c r="E160" s="190">
        <f>SUMPRODUCT(E49:E58,G49:G58) + SUMPRODUCT(E61:E70,G61:G70) + SUMPRODUCT(E111:E120,G111:G120) + SUMPRODUCT(E123:E132,G123:G132)</f>
        <v>2864579.3621559669</v>
      </c>
      <c r="F160" s="16"/>
      <c r="G160" s="131"/>
      <c r="H160" s="1"/>
      <c r="J160" s="1"/>
      <c r="K160" s="1"/>
      <c r="L160" s="1"/>
      <c r="M160" s="1"/>
      <c r="N160" s="1"/>
    </row>
    <row r="161" spans="2:14">
      <c r="B161" s="153" t="s">
        <v>60</v>
      </c>
      <c r="C161" s="129" t="s">
        <v>147</v>
      </c>
      <c r="D161" s="19"/>
      <c r="E161" s="190">
        <f>E159+E160</f>
        <v>88702679.940173477</v>
      </c>
      <c r="F161" s="16"/>
      <c r="G161" s="131"/>
      <c r="H161" s="1"/>
      <c r="J161" s="1"/>
      <c r="K161" s="1"/>
      <c r="L161" s="1"/>
      <c r="M161" s="1"/>
      <c r="N161" s="1"/>
    </row>
    <row r="162" spans="2:14">
      <c r="B162" s="153"/>
      <c r="C162" s="129"/>
      <c r="D162" s="19"/>
      <c r="E162" s="203"/>
      <c r="F162" s="16"/>
      <c r="G162" s="131"/>
      <c r="H162" s="1"/>
      <c r="J162" s="1"/>
      <c r="K162" s="1"/>
      <c r="L162" s="1"/>
      <c r="M162" s="1"/>
      <c r="N162" s="1"/>
    </row>
    <row r="163" spans="2:14">
      <c r="B163" s="130" t="s">
        <v>154</v>
      </c>
      <c r="C163" s="129" t="s">
        <v>147</v>
      </c>
      <c r="D163" s="19"/>
      <c r="E163" s="190">
        <f>SUMPRODUCT(E138:E139,G138:G139)</f>
        <v>0</v>
      </c>
      <c r="F163" s="16"/>
      <c r="G163" s="131"/>
      <c r="H163" s="1"/>
      <c r="J163" s="1"/>
      <c r="K163" s="1"/>
      <c r="L163" s="1"/>
      <c r="M163" s="1"/>
      <c r="N163" s="1"/>
    </row>
    <row r="164" spans="2:14">
      <c r="B164" s="130" t="s">
        <v>155</v>
      </c>
      <c r="C164" s="129" t="s">
        <v>147</v>
      </c>
      <c r="D164" s="19"/>
      <c r="E164" s="190">
        <f>E142*G142+E145*G145</f>
        <v>583.20000000000005</v>
      </c>
      <c r="F164" s="16"/>
      <c r="G164" s="131"/>
      <c r="H164" s="1"/>
      <c r="J164" s="1"/>
      <c r="K164" s="1"/>
      <c r="L164" s="1"/>
      <c r="M164" s="1"/>
      <c r="N164" s="1"/>
    </row>
    <row r="165" spans="2:14">
      <c r="B165" s="152" t="s">
        <v>124</v>
      </c>
      <c r="C165" s="16"/>
      <c r="D165" s="15"/>
      <c r="E165" s="190">
        <f>E163+E164</f>
        <v>583.20000000000005</v>
      </c>
      <c r="F165" s="16"/>
      <c r="G165" s="122"/>
      <c r="H165" s="1"/>
      <c r="J165" s="1"/>
      <c r="K165" s="1"/>
      <c r="L165" s="1"/>
      <c r="M165" s="1"/>
      <c r="N165" s="1"/>
    </row>
    <row r="166" spans="2:14">
      <c r="B166" s="121"/>
      <c r="C166" s="16"/>
      <c r="D166" s="15"/>
      <c r="E166" s="202"/>
      <c r="F166" s="16"/>
      <c r="G166" s="122"/>
      <c r="H166" s="1"/>
      <c r="J166" s="1"/>
      <c r="K166" s="1"/>
      <c r="L166" s="1"/>
      <c r="M166" s="1"/>
      <c r="N166" s="1"/>
    </row>
    <row r="167" spans="2:14">
      <c r="B167" s="152" t="s">
        <v>156</v>
      </c>
      <c r="C167" s="15" t="s">
        <v>147</v>
      </c>
      <c r="D167" s="19"/>
      <c r="E167" s="190">
        <f>SUM(E154:E156,E159:E160,E163:E164)</f>
        <v>408579104.12436199</v>
      </c>
      <c r="F167" s="216"/>
      <c r="G167" s="220"/>
      <c r="H167" s="1"/>
      <c r="J167" s="1"/>
      <c r="K167" s="1"/>
      <c r="L167" s="1"/>
      <c r="M167" s="1"/>
      <c r="N167" s="1"/>
    </row>
    <row r="168" spans="2:14">
      <c r="B168" s="152"/>
      <c r="C168" s="15"/>
      <c r="D168" s="19"/>
      <c r="E168" s="128"/>
      <c r="F168" s="16"/>
      <c r="G168" s="131"/>
      <c r="H168" s="1"/>
      <c r="J168" s="1"/>
      <c r="K168" s="1"/>
      <c r="L168" s="1"/>
      <c r="M168" s="1"/>
      <c r="N168" s="1"/>
    </row>
    <row r="169" spans="2:14">
      <c r="B169" s="180" t="s">
        <v>61</v>
      </c>
      <c r="C169" s="20"/>
      <c r="D169" s="20"/>
      <c r="E169" s="168" t="str">
        <f>IF(E167&gt;E152, "TARIEVENVOORSTEL VOLDOET NIET", "TARIEVENVOORSTEL VOLDOET")</f>
        <v>TARIEVENVOORSTEL VOLDOET</v>
      </c>
      <c r="F169" s="21"/>
      <c r="G169" s="146"/>
      <c r="H169" s="1"/>
      <c r="J169" s="1"/>
      <c r="K169" s="1"/>
      <c r="L169" s="1"/>
      <c r="M169" s="1"/>
    </row>
    <row r="170" spans="2:14">
      <c r="B170" s="18"/>
      <c r="C170" s="154"/>
      <c r="D170" s="154"/>
      <c r="E170" s="123"/>
      <c r="F170" s="155"/>
      <c r="G170" s="156"/>
      <c r="H170" s="1"/>
      <c r="J170" s="1"/>
      <c r="K170" s="1"/>
      <c r="L170" s="1"/>
      <c r="M170" s="1"/>
    </row>
    <row r="171" spans="2:14">
      <c r="B171" s="143"/>
      <c r="C171" s="143"/>
      <c r="D171" s="143"/>
      <c r="E171" s="143"/>
      <c r="F171" s="143"/>
      <c r="G171" s="144"/>
      <c r="H171" s="1"/>
      <c r="J171" s="1"/>
      <c r="K171" s="1"/>
      <c r="L171" s="1"/>
      <c r="M171" s="1"/>
      <c r="N171" s="1"/>
    </row>
    <row r="172" spans="2:14" s="111" customFormat="1">
      <c r="B172" s="139" t="s">
        <v>120</v>
      </c>
      <c r="C172" s="140"/>
      <c r="D172" s="140"/>
      <c r="E172" s="140"/>
      <c r="F172" s="140"/>
      <c r="G172" s="141"/>
      <c r="H172" s="115"/>
      <c r="I172" s="115"/>
      <c r="J172" s="115"/>
      <c r="K172" s="115"/>
      <c r="L172" s="115"/>
      <c r="M172" s="115"/>
      <c r="N172" s="115"/>
    </row>
    <row r="173" spans="2:14" s="138" customFormat="1" ht="12.75">
      <c r="B173" s="157"/>
      <c r="C173" s="158"/>
      <c r="D173" s="158"/>
      <c r="E173" s="158"/>
      <c r="F173" s="158"/>
      <c r="G173" s="176"/>
    </row>
    <row r="174" spans="2:14" s="138" customFormat="1" ht="12.75">
      <c r="B174" s="161" t="s">
        <v>121</v>
      </c>
      <c r="C174" s="162" t="s">
        <v>141</v>
      </c>
      <c r="D174" s="162"/>
      <c r="E174" s="175">
        <v>14238729.656864578</v>
      </c>
      <c r="F174" s="174"/>
      <c r="G174" s="160"/>
      <c r="J174" s="15" t="s">
        <v>173</v>
      </c>
    </row>
    <row r="175" spans="2:14" s="138" customFormat="1" ht="12.75">
      <c r="B175" s="164"/>
      <c r="C175" s="162"/>
      <c r="D175" s="162"/>
      <c r="F175" s="162"/>
      <c r="G175" s="160"/>
    </row>
    <row r="176" spans="2:14" s="138" customFormat="1" ht="15">
      <c r="B176" s="165" t="s">
        <v>122</v>
      </c>
      <c r="C176" s="162" t="s">
        <v>141</v>
      </c>
      <c r="D176" s="162"/>
      <c r="E176" s="173">
        <f>SUM(E12:E13,E16:E17,E20:E23,E33:E36,E39:E42,E49:E58,E61:E70,E79:E82,E85:E88,E95:E98,E101:E104,E111:E120,E123:E132,E138:E139,E142,E145)</f>
        <v>14238729.656864578</v>
      </c>
      <c r="F176" s="162"/>
      <c r="G176" s="160"/>
    </row>
    <row r="177" spans="2:14" s="138" customFormat="1" ht="12.75">
      <c r="B177" s="166"/>
      <c r="C177" s="159"/>
      <c r="D177" s="159"/>
      <c r="E177" s="159"/>
      <c r="F177" s="159"/>
      <c r="G177" s="160"/>
    </row>
    <row r="178" spans="2:14" s="138" customFormat="1" ht="12.75">
      <c r="B178" s="167" t="s">
        <v>123</v>
      </c>
      <c r="C178" s="162"/>
      <c r="D178" s="162"/>
      <c r="E178" s="168" t="str">
        <f>IF(E176&gt;E174, "REKENVOLUME VOLDOET NIET", "REKENVOLUME VOLDOET")</f>
        <v>REKENVOLUME VOLDOET</v>
      </c>
      <c r="F178" s="162"/>
      <c r="G178" s="177"/>
    </row>
    <row r="179" spans="2:14" s="138" customFormat="1" ht="12.75">
      <c r="B179" s="169"/>
      <c r="C179" s="170"/>
      <c r="D179" s="170"/>
      <c r="E179" s="170"/>
      <c r="F179" s="170"/>
      <c r="G179" s="178"/>
    </row>
    <row r="180" spans="2:14" s="138" customFormat="1" ht="12.75">
      <c r="B180" s="163"/>
      <c r="C180" s="163"/>
      <c r="D180" s="171"/>
      <c r="E180" s="171"/>
      <c r="F180" s="163"/>
      <c r="G180" s="163"/>
    </row>
    <row r="181" spans="2:14" s="138" customFormat="1" ht="12.75">
      <c r="H181" s="163"/>
      <c r="I181" s="163"/>
      <c r="J181" s="172"/>
    </row>
    <row r="182" spans="2:14" s="181" customFormat="1" ht="12.75">
      <c r="B182" s="181" t="s">
        <v>55</v>
      </c>
    </row>
    <row r="183" spans="2:14" s="142" customFormat="1" ht="12.75"/>
    <row r="184" spans="2:14" s="6" customFormat="1" ht="12.75"/>
    <row r="185" spans="2:14">
      <c r="B185" s="117" t="s">
        <v>56</v>
      </c>
      <c r="C185" s="118"/>
      <c r="D185" s="118"/>
      <c r="E185" s="118"/>
      <c r="F185" s="118"/>
      <c r="G185" s="119" t="s">
        <v>125</v>
      </c>
      <c r="H185" s="16"/>
      <c r="J185" s="1"/>
      <c r="K185" s="1"/>
      <c r="L185" s="1"/>
      <c r="M185" s="1"/>
      <c r="N185" s="1"/>
    </row>
    <row r="186" spans="2:14">
      <c r="B186" s="125"/>
      <c r="C186" s="183"/>
      <c r="D186" s="183"/>
      <c r="E186" s="183"/>
      <c r="F186" s="183"/>
      <c r="G186" s="184"/>
      <c r="H186" s="16"/>
      <c r="J186" s="1"/>
      <c r="K186" s="1"/>
      <c r="L186" s="1"/>
      <c r="M186" s="1"/>
      <c r="N186" s="1"/>
    </row>
    <row r="187" spans="2:14">
      <c r="B187" s="121" t="s">
        <v>171</v>
      </c>
      <c r="C187" s="16" t="s">
        <v>101</v>
      </c>
      <c r="D187" s="19"/>
      <c r="E187" s="185">
        <v>299860942.90492147</v>
      </c>
      <c r="F187" s="99"/>
      <c r="G187" s="122"/>
      <c r="H187" s="17"/>
      <c r="J187" s="15" t="s">
        <v>172</v>
      </c>
      <c r="K187" s="1"/>
      <c r="L187" s="1"/>
      <c r="M187" s="1"/>
      <c r="N187" s="1"/>
    </row>
    <row r="188" spans="2:14">
      <c r="B188" s="121" t="s">
        <v>102</v>
      </c>
      <c r="C188" s="16" t="s">
        <v>101</v>
      </c>
      <c r="D188" s="19"/>
      <c r="E188" s="182">
        <v>44500248.472405493</v>
      </c>
      <c r="F188" s="99"/>
      <c r="G188" s="122"/>
      <c r="H188" s="17"/>
      <c r="I188" s="15"/>
      <c r="J188" s="15" t="s">
        <v>172</v>
      </c>
      <c r="K188" s="1"/>
      <c r="L188" s="1"/>
      <c r="M188" s="1"/>
      <c r="N188" s="1"/>
    </row>
    <row r="189" spans="2:14">
      <c r="B189" s="121" t="s">
        <v>163</v>
      </c>
      <c r="C189" s="16" t="s">
        <v>101</v>
      </c>
      <c r="D189" s="19"/>
      <c r="E189" s="190">
        <f>E187-E188</f>
        <v>255360694.43251598</v>
      </c>
      <c r="F189" s="15"/>
      <c r="G189" s="122"/>
      <c r="H189" s="17"/>
      <c r="I189" s="15"/>
      <c r="J189" s="1"/>
      <c r="K189" s="1"/>
      <c r="L189" s="1"/>
      <c r="M189" s="1"/>
      <c r="N189" s="1"/>
    </row>
    <row r="190" spans="2:14">
      <c r="B190" s="121"/>
      <c r="C190" s="16"/>
      <c r="D190" s="19"/>
      <c r="E190" s="128"/>
      <c r="F190" s="15"/>
      <c r="G190" s="122"/>
      <c r="H190" s="17"/>
      <c r="J190" s="1"/>
      <c r="K190" s="1"/>
      <c r="L190" s="1"/>
      <c r="M190" s="1"/>
      <c r="N190" s="1"/>
    </row>
    <row r="191" spans="2:14">
      <c r="B191" s="121" t="s">
        <v>157</v>
      </c>
      <c r="C191" s="16" t="s">
        <v>147</v>
      </c>
      <c r="D191" s="19"/>
      <c r="E191" s="185">
        <v>317940901.40136945</v>
      </c>
      <c r="F191" s="99"/>
      <c r="G191" s="122"/>
      <c r="H191" s="17"/>
      <c r="I191" s="110"/>
      <c r="J191" s="15" t="s">
        <v>148</v>
      </c>
      <c r="K191" s="1"/>
      <c r="L191" s="1"/>
      <c r="M191" s="1"/>
      <c r="N191" s="1"/>
    </row>
    <row r="192" spans="2:14">
      <c r="B192" s="121" t="s">
        <v>158</v>
      </c>
      <c r="C192" s="16" t="s">
        <v>147</v>
      </c>
      <c r="D192" s="19"/>
      <c r="E192" s="201">
        <f>E188</f>
        <v>44500248.472405493</v>
      </c>
      <c r="F192" s="99"/>
      <c r="G192" s="122"/>
      <c r="H192" s="17"/>
      <c r="I192" s="15"/>
      <c r="J192" s="15"/>
      <c r="K192" s="1"/>
      <c r="L192" s="1"/>
      <c r="M192" s="1"/>
      <c r="N192" s="1"/>
    </row>
    <row r="193" spans="2:14">
      <c r="B193" s="121" t="s">
        <v>159</v>
      </c>
      <c r="C193" s="16" t="s">
        <v>147</v>
      </c>
      <c r="D193" s="19"/>
      <c r="E193" s="189">
        <f>E191-E192</f>
        <v>273440652.92896396</v>
      </c>
      <c r="F193" s="99"/>
      <c r="G193" s="122"/>
      <c r="H193" s="17"/>
      <c r="I193" s="110"/>
      <c r="J193" s="1"/>
      <c r="K193" s="1"/>
      <c r="L193" s="1"/>
      <c r="M193" s="1"/>
      <c r="N193" s="1"/>
    </row>
    <row r="194" spans="2:14">
      <c r="B194" s="121"/>
      <c r="C194" s="16"/>
      <c r="D194" s="19"/>
      <c r="E194" s="128"/>
      <c r="F194" s="99"/>
      <c r="G194" s="122"/>
      <c r="H194" s="17"/>
      <c r="I194" s="15"/>
      <c r="J194" s="1"/>
      <c r="K194" s="1"/>
      <c r="L194" s="1"/>
      <c r="M194" s="1"/>
      <c r="N194" s="1"/>
    </row>
    <row r="195" spans="2:14">
      <c r="B195" s="152" t="s">
        <v>129</v>
      </c>
      <c r="C195" s="16"/>
      <c r="D195" s="19"/>
      <c r="E195" s="195">
        <v>0</v>
      </c>
      <c r="F195" s="99"/>
      <c r="G195" s="122" t="s">
        <v>126</v>
      </c>
      <c r="H195" s="17"/>
      <c r="J195" s="1"/>
      <c r="K195" s="1"/>
      <c r="L195" s="1"/>
      <c r="M195" s="1"/>
      <c r="N195" s="1"/>
    </row>
    <row r="196" spans="2:14">
      <c r="B196" s="152" t="s">
        <v>57</v>
      </c>
      <c r="C196" s="16" t="s">
        <v>138</v>
      </c>
      <c r="D196" s="16"/>
      <c r="E196" s="196">
        <f>((E193/ E189) - 1)*100%</f>
        <v>7.0801649943139422E-2</v>
      </c>
      <c r="F196" s="16"/>
      <c r="G196" s="122" t="s">
        <v>127</v>
      </c>
      <c r="H196" s="17"/>
      <c r="J196" s="1"/>
      <c r="K196" s="1"/>
      <c r="L196" s="1"/>
      <c r="M196" s="1"/>
      <c r="N196" s="1"/>
    </row>
    <row r="197" spans="2:14">
      <c r="B197" s="126" t="s">
        <v>133</v>
      </c>
      <c r="C197" s="123" t="s">
        <v>138</v>
      </c>
      <c r="D197" s="123"/>
      <c r="E197" s="197">
        <f>((E191/E187)-1)*100%</f>
        <v>6.0294476237209294E-2</v>
      </c>
      <c r="F197" s="123"/>
      <c r="G197" s="124" t="s">
        <v>128</v>
      </c>
      <c r="H197" s="17"/>
      <c r="J197" s="1"/>
      <c r="K197" s="1"/>
      <c r="L197" s="1"/>
      <c r="M197" s="1"/>
      <c r="N197" s="1"/>
    </row>
    <row r="198" spans="2:14">
      <c r="B198" s="15"/>
      <c r="C198" s="16"/>
      <c r="D198" s="16"/>
      <c r="E198" s="16"/>
      <c r="F198" s="16"/>
      <c r="G198" s="16"/>
      <c r="H198" s="17"/>
      <c r="J198" s="1"/>
      <c r="K198" s="1"/>
      <c r="L198" s="1"/>
      <c r="M198" s="1"/>
      <c r="N198" s="1"/>
    </row>
    <row r="199" spans="2:14">
      <c r="B199" s="117" t="s">
        <v>58</v>
      </c>
      <c r="C199" s="133"/>
      <c r="D199" s="118"/>
      <c r="E199" s="118"/>
      <c r="F199" s="118"/>
      <c r="G199" s="119" t="s">
        <v>125</v>
      </c>
      <c r="H199" s="16"/>
      <c r="J199" s="1"/>
      <c r="K199" s="1"/>
      <c r="L199" s="1"/>
      <c r="M199" s="1"/>
      <c r="N199" s="1"/>
    </row>
    <row r="200" spans="2:14">
      <c r="B200" s="125"/>
      <c r="C200" s="186"/>
      <c r="D200" s="183"/>
      <c r="E200" s="183"/>
      <c r="F200" s="183"/>
      <c r="G200" s="184"/>
      <c r="H200" s="16"/>
      <c r="I200" s="110"/>
      <c r="J200" s="1"/>
      <c r="K200" s="1"/>
      <c r="L200" s="1"/>
      <c r="M200" s="1"/>
      <c r="N200" s="1"/>
    </row>
    <row r="201" spans="2:14">
      <c r="B201" s="187" t="s">
        <v>170</v>
      </c>
      <c r="C201" s="135" t="s">
        <v>101</v>
      </c>
      <c r="D201" s="19"/>
      <c r="E201" s="185">
        <v>71972687.866540462</v>
      </c>
      <c r="F201" s="136"/>
      <c r="G201" s="122"/>
      <c r="H201" s="17"/>
      <c r="I201" s="110"/>
      <c r="J201" s="15" t="s">
        <v>172</v>
      </c>
      <c r="K201" s="1"/>
      <c r="L201" s="1"/>
      <c r="M201" s="1"/>
      <c r="N201" s="1"/>
    </row>
    <row r="202" spans="2:14">
      <c r="B202" s="187" t="s">
        <v>160</v>
      </c>
      <c r="C202" s="135" t="s">
        <v>147</v>
      </c>
      <c r="D202" s="19"/>
      <c r="E202" s="182">
        <v>78316377.227649331</v>
      </c>
      <c r="F202" s="16"/>
      <c r="G202" s="122"/>
      <c r="H202" s="17"/>
      <c r="I202" s="110"/>
      <c r="J202" s="15" t="s">
        <v>148</v>
      </c>
      <c r="K202" s="1"/>
      <c r="L202" s="1"/>
      <c r="M202" s="1"/>
      <c r="N202" s="1"/>
    </row>
    <row r="203" spans="2:14">
      <c r="B203" s="187"/>
      <c r="C203" s="135"/>
      <c r="D203" s="19"/>
      <c r="E203" s="188"/>
      <c r="F203" s="16"/>
      <c r="G203" s="122"/>
      <c r="H203" s="17"/>
      <c r="I203" s="110"/>
      <c r="J203" s="15"/>
      <c r="K203" s="1"/>
      <c r="L203" s="1"/>
      <c r="M203" s="1"/>
      <c r="N203" s="1"/>
    </row>
    <row r="204" spans="2:14">
      <c r="B204" s="187" t="s">
        <v>169</v>
      </c>
      <c r="C204" s="135" t="s">
        <v>101</v>
      </c>
      <c r="D204" s="19"/>
      <c r="E204" s="185">
        <v>11373340.50572891</v>
      </c>
      <c r="F204" s="16"/>
      <c r="G204" s="122"/>
      <c r="H204" s="17"/>
      <c r="I204" s="110"/>
      <c r="J204" s="15" t="s">
        <v>172</v>
      </c>
      <c r="K204" s="1"/>
      <c r="L204" s="1"/>
      <c r="M204" s="1"/>
      <c r="N204" s="1"/>
    </row>
    <row r="205" spans="2:14">
      <c r="B205" s="187" t="s">
        <v>161</v>
      </c>
      <c r="C205" s="135" t="s">
        <v>147</v>
      </c>
      <c r="D205" s="19"/>
      <c r="E205" s="182">
        <v>12321248.392032739</v>
      </c>
      <c r="F205" s="16"/>
      <c r="G205" s="122"/>
      <c r="H205" s="17"/>
      <c r="I205" s="110"/>
      <c r="J205" s="15" t="s">
        <v>148</v>
      </c>
      <c r="K205" s="1"/>
      <c r="L205" s="1"/>
      <c r="M205" s="1"/>
      <c r="N205" s="1"/>
    </row>
    <row r="206" spans="2:14">
      <c r="B206" s="187"/>
      <c r="C206" s="135"/>
      <c r="D206" s="19"/>
      <c r="E206" s="188"/>
      <c r="F206" s="16"/>
      <c r="G206" s="122"/>
      <c r="H206" s="17"/>
      <c r="I206" s="110"/>
      <c r="J206" s="15"/>
      <c r="K206" s="1"/>
      <c r="L206" s="1"/>
      <c r="M206" s="1"/>
      <c r="N206" s="1"/>
    </row>
    <row r="207" spans="2:14">
      <c r="B207" s="180" t="s">
        <v>142</v>
      </c>
      <c r="C207" s="16" t="s">
        <v>138</v>
      </c>
      <c r="D207" s="16"/>
      <c r="E207" s="199">
        <f>((E202/E201)-1)*100%</f>
        <v>8.8140231373212252E-2</v>
      </c>
      <c r="F207" s="200"/>
      <c r="G207" s="122" t="s">
        <v>130</v>
      </c>
      <c r="H207" s="17"/>
      <c r="I207" s="110"/>
      <c r="J207" s="1"/>
      <c r="K207" s="1"/>
      <c r="L207" s="1"/>
      <c r="M207" s="1"/>
      <c r="N207" s="1"/>
    </row>
    <row r="208" spans="2:14">
      <c r="B208" s="18" t="s">
        <v>143</v>
      </c>
      <c r="C208" s="123" t="s">
        <v>138</v>
      </c>
      <c r="D208" s="123"/>
      <c r="E208" s="198">
        <f>((E205/E204)-1)*100%</f>
        <v>8.3344720561769448E-2</v>
      </c>
      <c r="F208" s="134"/>
      <c r="G208" s="124" t="s">
        <v>131</v>
      </c>
      <c r="H208" s="17"/>
      <c r="J208" s="1"/>
      <c r="K208" s="1"/>
      <c r="L208" s="1"/>
      <c r="M208" s="1"/>
      <c r="N208" s="1"/>
    </row>
    <row r="209" spans="2:14">
      <c r="B209" s="16"/>
      <c r="C209" s="16"/>
      <c r="D209" s="16"/>
      <c r="E209" s="16"/>
      <c r="F209" s="16"/>
      <c r="G209" s="16"/>
      <c r="H209" s="17"/>
      <c r="J209" s="1"/>
      <c r="K209" s="1"/>
      <c r="L209" s="1"/>
      <c r="M209" s="1"/>
      <c r="N209" s="1"/>
    </row>
    <row r="210" spans="2:14">
      <c r="B210" s="117" t="s">
        <v>139</v>
      </c>
      <c r="C210" s="133"/>
      <c r="D210" s="118"/>
      <c r="E210" s="118"/>
      <c r="F210" s="118"/>
      <c r="G210" s="119" t="s">
        <v>125</v>
      </c>
      <c r="H210" s="16"/>
      <c r="J210" s="1"/>
      <c r="K210" s="1"/>
      <c r="L210" s="1"/>
      <c r="M210" s="1"/>
      <c r="N210" s="1"/>
    </row>
    <row r="211" spans="2:14">
      <c r="B211" s="125"/>
      <c r="C211" s="186"/>
      <c r="D211" s="183"/>
      <c r="E211" s="183"/>
      <c r="F211" s="183"/>
      <c r="G211" s="184"/>
      <c r="H211" s="16"/>
      <c r="I211" s="110"/>
      <c r="J211" s="1"/>
      <c r="K211" s="1"/>
      <c r="L211" s="1"/>
      <c r="M211" s="1"/>
      <c r="N211" s="1"/>
    </row>
    <row r="212" spans="2:14">
      <c r="B212" s="187" t="s">
        <v>168</v>
      </c>
      <c r="C212" s="135" t="s">
        <v>101</v>
      </c>
      <c r="D212" s="19"/>
      <c r="E212" s="185">
        <v>555</v>
      </c>
      <c r="F212" s="136"/>
      <c r="G212" s="122"/>
      <c r="H212" s="17"/>
      <c r="I212" s="110"/>
      <c r="J212" s="15" t="s">
        <v>172</v>
      </c>
      <c r="K212" s="1"/>
      <c r="L212" s="1"/>
      <c r="M212" s="1"/>
      <c r="N212" s="1"/>
    </row>
    <row r="213" spans="2:14">
      <c r="B213" s="187" t="s">
        <v>162</v>
      </c>
      <c r="C213" s="135" t="s">
        <v>147</v>
      </c>
      <c r="D213" s="19"/>
      <c r="E213" s="182">
        <v>583.17748705437418</v>
      </c>
      <c r="F213" s="16"/>
      <c r="G213" s="122"/>
      <c r="H213" s="17"/>
      <c r="I213" s="110"/>
      <c r="J213" s="15" t="s">
        <v>148</v>
      </c>
      <c r="K213" s="1"/>
      <c r="L213" s="1"/>
      <c r="M213" s="1"/>
      <c r="N213" s="1"/>
    </row>
    <row r="214" spans="2:14">
      <c r="B214" s="187"/>
      <c r="C214" s="135"/>
      <c r="D214" s="19"/>
      <c r="E214" s="188"/>
      <c r="F214" s="16"/>
      <c r="G214" s="122"/>
      <c r="H214" s="17"/>
      <c r="I214" s="110"/>
      <c r="J214" s="1"/>
      <c r="K214" s="1"/>
      <c r="L214" s="1"/>
      <c r="M214" s="1"/>
      <c r="N214" s="1"/>
    </row>
    <row r="215" spans="2:14">
      <c r="B215" s="18" t="s">
        <v>140</v>
      </c>
      <c r="C215" s="123" t="s">
        <v>138</v>
      </c>
      <c r="D215" s="123"/>
      <c r="E215" s="198">
        <f>IF(OR(E212="",E212=0),0,((E213/E212)-1)*100%)</f>
        <v>5.0770246944818354E-2</v>
      </c>
      <c r="F215" s="134"/>
      <c r="G215" s="124" t="s">
        <v>144</v>
      </c>
      <c r="H215" s="17"/>
      <c r="J215" s="1"/>
      <c r="K215" s="1"/>
      <c r="L215" s="1"/>
      <c r="M215" s="1"/>
      <c r="N215" s="1"/>
    </row>
    <row r="220" spans="2:14">
      <c r="E220" s="193"/>
    </row>
    <row r="221" spans="2:14">
      <c r="E221" s="193"/>
    </row>
    <row r="223" spans="2:14">
      <c r="K223" s="192"/>
    </row>
    <row r="229" spans="10:10">
      <c r="J229" s="192"/>
    </row>
    <row r="230" spans="10:10">
      <c r="J230" s="192"/>
    </row>
  </sheetData>
  <conditionalFormatting sqref="F169:G170">
    <cfRule type="cellIs" dxfId="7" priority="5" stopIfTrue="1" operator="equal">
      <formula>"Tariefvoorstel voldoet niet"</formula>
    </cfRule>
  </conditionalFormatting>
  <conditionalFormatting sqref="E178">
    <cfRule type="cellIs" dxfId="6" priority="4" stopIfTrue="1" operator="equal">
      <formula>"NORMVOLUME VOLDOET NIET"</formula>
    </cfRule>
  </conditionalFormatting>
  <conditionalFormatting sqref="G178">
    <cfRule type="cellIs" dxfId="5" priority="3" stopIfTrue="1" operator="equal">
      <formula>"NORMVOLUME VOLDOET NIET"</formula>
    </cfRule>
  </conditionalFormatting>
  <conditionalFormatting sqref="E169">
    <cfRule type="cellIs" dxfId="4" priority="1" stopIfTrue="1" operator="equal">
      <formula>"NORMVOLUME VOLDOET NIET"</formula>
    </cfRule>
  </conditionalFormatting>
  <pageMargins left="0.7" right="0.7" top="0.75" bottom="0.75" header="0.3" footer="0.3"/>
  <pageSetup paperSize="9" scale="3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9"/>
  <sheetViews>
    <sheetView showGridLines="0" showZeros="0" zoomScale="85" zoomScaleNormal="85" zoomScaleSheetLayoutView="40" workbookViewId="0"/>
  </sheetViews>
  <sheetFormatPr defaultColWidth="9.140625" defaultRowHeight="12.75"/>
  <cols>
    <col min="1" max="1" width="7" style="13" customWidth="1"/>
    <col min="2" max="2" width="3.85546875" style="12" customWidth="1"/>
    <col min="3" max="3" width="5.85546875" style="12" customWidth="1"/>
    <col min="4" max="4" width="187.42578125" style="12" customWidth="1"/>
    <col min="5" max="5" width="20.28515625" style="12" customWidth="1"/>
    <col min="6" max="6" width="7" style="12" customWidth="1"/>
    <col min="7" max="16384" width="9.140625" style="12"/>
  </cols>
  <sheetData>
    <row r="1" spans="1:5" s="10" customFormat="1" ht="28.5" customHeight="1">
      <c r="A1" s="83"/>
      <c r="B1" s="83"/>
      <c r="C1" s="84"/>
      <c r="D1" s="85"/>
      <c r="E1" s="86"/>
    </row>
    <row r="2" spans="1:5" s="3" customFormat="1" ht="15.75">
      <c r="C2" s="79" t="str">
        <f>"Toelichting  "&amp;Contactgegevens!C12&amp;""</f>
        <v>Toelichting  LIAN</v>
      </c>
    </row>
    <row r="3" spans="1:5" s="11" customFormat="1">
      <c r="A3" s="13"/>
    </row>
    <row r="4" spans="1:5" s="4" customFormat="1">
      <c r="C4" s="4" t="s">
        <v>62</v>
      </c>
    </row>
    <row r="6" spans="1:5">
      <c r="D6" s="12" t="s">
        <v>63</v>
      </c>
    </row>
    <row r="7" spans="1:5">
      <c r="D7" s="22" t="s">
        <v>64</v>
      </c>
    </row>
    <row r="8" spans="1:5">
      <c r="D8" s="228"/>
    </row>
    <row r="9" spans="1:5">
      <c r="D9" s="228"/>
    </row>
    <row r="10" spans="1:5">
      <c r="D10" s="228"/>
    </row>
    <row r="11" spans="1:5">
      <c r="D11" s="22" t="s">
        <v>65</v>
      </c>
    </row>
    <row r="12" spans="1:5">
      <c r="D12" s="228"/>
    </row>
    <row r="13" spans="1:5">
      <c r="D13" s="228"/>
    </row>
    <row r="14" spans="1:5">
      <c r="D14" s="228"/>
    </row>
    <row r="16" spans="1:5">
      <c r="D16" s="12" t="s">
        <v>66</v>
      </c>
    </row>
    <row r="17" spans="4:4">
      <c r="D17" s="22" t="s">
        <v>64</v>
      </c>
    </row>
    <row r="18" spans="4:4">
      <c r="D18" s="228"/>
    </row>
    <row r="19" spans="4:4">
      <c r="D19" s="228"/>
    </row>
    <row r="20" spans="4:4">
      <c r="D20" s="228"/>
    </row>
    <row r="21" spans="4:4">
      <c r="D21" s="22" t="s">
        <v>65</v>
      </c>
    </row>
    <row r="22" spans="4:4">
      <c r="D22" s="228"/>
    </row>
    <row r="23" spans="4:4">
      <c r="D23" s="228"/>
    </row>
    <row r="24" spans="4:4">
      <c r="D24" s="228"/>
    </row>
    <row r="26" spans="4:4">
      <c r="D26" s="12" t="s">
        <v>67</v>
      </c>
    </row>
    <row r="27" spans="4:4">
      <c r="D27" s="22" t="s">
        <v>64</v>
      </c>
    </row>
    <row r="28" spans="4:4">
      <c r="D28" s="228"/>
    </row>
    <row r="29" spans="4:4">
      <c r="D29" s="228"/>
    </row>
    <row r="30" spans="4:4">
      <c r="D30" s="228"/>
    </row>
    <row r="31" spans="4:4">
      <c r="D31" s="22" t="s">
        <v>65</v>
      </c>
    </row>
    <row r="32" spans="4:4">
      <c r="D32" s="228"/>
    </row>
    <row r="33" spans="3:4">
      <c r="D33" s="228"/>
    </row>
    <row r="34" spans="3:4">
      <c r="D34" s="228"/>
    </row>
    <row r="35" spans="3:4">
      <c r="D35" s="14"/>
    </row>
    <row r="36" spans="3:4">
      <c r="D36" s="12" t="s">
        <v>68</v>
      </c>
    </row>
    <row r="37" spans="3:4">
      <c r="D37" s="22" t="s">
        <v>64</v>
      </c>
    </row>
    <row r="38" spans="3:4">
      <c r="D38" s="228"/>
    </row>
    <row r="39" spans="3:4">
      <c r="D39" s="228"/>
    </row>
    <row r="40" spans="3:4">
      <c r="D40" s="228"/>
    </row>
    <row r="41" spans="3:4">
      <c r="D41" s="22" t="s">
        <v>65</v>
      </c>
    </row>
    <row r="42" spans="3:4">
      <c r="D42" s="228"/>
    </row>
    <row r="43" spans="3:4">
      <c r="D43" s="228"/>
    </row>
    <row r="44" spans="3:4">
      <c r="D44" s="228"/>
    </row>
    <row r="45" spans="3:4">
      <c r="D45" s="14"/>
    </row>
    <row r="46" spans="3:4">
      <c r="D46" s="14"/>
    </row>
    <row r="47" spans="3:4" s="4" customFormat="1">
      <c r="C47" s="4" t="s">
        <v>69</v>
      </c>
    </row>
    <row r="49" spans="3:4">
      <c r="D49" s="22" t="s">
        <v>70</v>
      </c>
    </row>
    <row r="50" spans="3:4">
      <c r="D50" s="228"/>
    </row>
    <row r="51" spans="3:4">
      <c r="D51" s="228"/>
    </row>
    <row r="52" spans="3:4">
      <c r="D52" s="228"/>
    </row>
    <row r="53" spans="3:4">
      <c r="D53" s="22" t="s">
        <v>71</v>
      </c>
    </row>
    <row r="54" spans="3:4">
      <c r="D54" s="228"/>
    </row>
    <row r="55" spans="3:4">
      <c r="D55" s="228"/>
    </row>
    <row r="56" spans="3:4">
      <c r="D56" s="228"/>
    </row>
    <row r="57" spans="3:4">
      <c r="D57" s="22" t="s">
        <v>72</v>
      </c>
    </row>
    <row r="58" spans="3:4">
      <c r="D58" s="228"/>
    </row>
    <row r="59" spans="3:4">
      <c r="D59" s="228"/>
    </row>
    <row r="60" spans="3:4">
      <c r="D60" s="228"/>
    </row>
    <row r="61" spans="3:4">
      <c r="D61" s="14"/>
    </row>
    <row r="63" spans="3:4" s="4" customFormat="1">
      <c r="C63" s="4" t="s">
        <v>73</v>
      </c>
    </row>
    <row r="65" spans="3:4">
      <c r="D65" s="228"/>
    </row>
    <row r="66" spans="3:4">
      <c r="D66" s="228"/>
    </row>
    <row r="67" spans="3:4">
      <c r="D67" s="228"/>
    </row>
    <row r="68" spans="3:4">
      <c r="D68" s="228"/>
    </row>
    <row r="71" spans="3:4" s="4" customFormat="1">
      <c r="C71" s="4" t="s">
        <v>74</v>
      </c>
    </row>
    <row r="73" spans="3:4">
      <c r="D73" s="229" t="s">
        <v>183</v>
      </c>
    </row>
    <row r="74" spans="3:4">
      <c r="D74" s="230"/>
    </row>
    <row r="75" spans="3:4">
      <c r="D75" s="230"/>
    </row>
    <row r="76" spans="3:4">
      <c r="D76" s="230"/>
    </row>
    <row r="77" spans="3:4">
      <c r="D77" s="230"/>
    </row>
    <row r="78" spans="3:4">
      <c r="D78" s="230"/>
    </row>
    <row r="79" spans="3:4">
      <c r="D79" s="230"/>
    </row>
  </sheetData>
  <mergeCells count="13">
    <mergeCell ref="D32:D34"/>
    <mergeCell ref="D8:D10"/>
    <mergeCell ref="D12:D14"/>
    <mergeCell ref="D18:D20"/>
    <mergeCell ref="D22:D24"/>
    <mergeCell ref="D28:D30"/>
    <mergeCell ref="D65:D68"/>
    <mergeCell ref="D73:D79"/>
    <mergeCell ref="D38:D40"/>
    <mergeCell ref="D42:D44"/>
    <mergeCell ref="D50:D52"/>
    <mergeCell ref="D54:D56"/>
    <mergeCell ref="D58:D60"/>
  </mergeCells>
  <pageMargins left="0.78740157480314965" right="0.78740157480314965" top="0.98425196850393704" bottom="0.98425196850393704" header="0.51181102362204722" footer="0.51181102362204722"/>
  <pageSetup paperSize="9" scale="4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zoomScale="85" zoomScaleNormal="85" workbookViewId="0"/>
  </sheetViews>
  <sheetFormatPr defaultColWidth="9.140625" defaultRowHeight="12.75"/>
  <cols>
    <col min="1" max="1" width="2.7109375" style="87" customWidth="1"/>
    <col min="2" max="2" width="2.7109375" style="24" customWidth="1"/>
    <col min="3" max="3" width="9.140625" style="24"/>
    <col min="4" max="4" width="79.85546875" style="24" customWidth="1"/>
    <col min="5" max="5" width="2.7109375" style="24" customWidth="1"/>
    <col min="6" max="6" width="10.42578125" style="24" bestFit="1" customWidth="1"/>
    <col min="7" max="7" width="2.7109375" style="24" customWidth="1"/>
    <col min="8" max="8" width="56.5703125" style="24" customWidth="1"/>
    <col min="9" max="9" width="2.7109375" style="24" customWidth="1"/>
    <col min="10" max="10" width="2.7109375" style="87" customWidth="1"/>
    <col min="11" max="16384" width="9.140625" style="24"/>
  </cols>
  <sheetData>
    <row r="1" spans="1:12" s="87" customFormat="1" ht="30">
      <c r="A1" s="83"/>
      <c r="B1" s="83"/>
      <c r="C1" s="88"/>
      <c r="D1" s="89"/>
      <c r="E1" s="90"/>
      <c r="F1" s="85"/>
      <c r="G1" s="86"/>
      <c r="H1" s="91" t="s">
        <v>75</v>
      </c>
      <c r="I1" s="92"/>
      <c r="J1" s="10"/>
      <c r="K1" s="7"/>
      <c r="L1" s="7"/>
    </row>
    <row r="2" spans="1:12" s="3" customFormat="1" ht="15.75">
      <c r="C2" s="79" t="str">
        <f>"Richtlijn Controle Tarieven"</f>
        <v>Richtlijn Controle Tarieven</v>
      </c>
    </row>
    <row r="3" spans="1:12">
      <c r="A3" s="83"/>
      <c r="B3" s="25"/>
      <c r="C3" s="23"/>
      <c r="D3" s="23"/>
      <c r="E3" s="23"/>
      <c r="F3" s="23"/>
      <c r="G3" s="23"/>
      <c r="H3" s="23"/>
      <c r="I3" s="23"/>
      <c r="J3" s="10"/>
      <c r="K3" s="23"/>
      <c r="L3" s="23"/>
    </row>
    <row r="4" spans="1:12" s="4" customFormat="1">
      <c r="C4" s="4" t="s">
        <v>76</v>
      </c>
      <c r="D4" s="4" t="s">
        <v>77</v>
      </c>
      <c r="F4" s="208" t="s">
        <v>78</v>
      </c>
      <c r="H4" s="4" t="s">
        <v>79</v>
      </c>
    </row>
    <row r="5" spans="1:12">
      <c r="A5" s="83"/>
      <c r="B5" s="25"/>
      <c r="C5" s="23"/>
      <c r="D5" s="23"/>
      <c r="E5" s="23"/>
      <c r="F5" s="23"/>
      <c r="G5" s="26"/>
      <c r="H5" s="23"/>
      <c r="I5" s="23"/>
      <c r="J5" s="10"/>
      <c r="K5" s="23"/>
      <c r="L5" s="23"/>
    </row>
    <row r="6" spans="1:12" ht="25.5">
      <c r="A6" s="83"/>
      <c r="B6" s="25"/>
      <c r="C6" s="27">
        <v>1</v>
      </c>
      <c r="D6" s="28" t="s">
        <v>166</v>
      </c>
      <c r="E6" s="23"/>
      <c r="F6" s="29" t="s">
        <v>180</v>
      </c>
      <c r="G6" s="26"/>
      <c r="H6" s="30"/>
      <c r="I6" s="23"/>
      <c r="J6" s="10"/>
      <c r="K6" s="23"/>
      <c r="L6" s="23"/>
    </row>
    <row r="7" spans="1:12">
      <c r="A7" s="83"/>
      <c r="B7" s="25"/>
      <c r="C7" s="27">
        <v>2</v>
      </c>
      <c r="D7" s="28" t="s">
        <v>80</v>
      </c>
      <c r="E7" s="23"/>
      <c r="F7" s="31" t="s">
        <v>180</v>
      </c>
      <c r="G7" s="26"/>
      <c r="H7" s="30"/>
      <c r="I7" s="23"/>
      <c r="J7" s="10"/>
      <c r="K7" s="23"/>
      <c r="L7" s="23"/>
    </row>
    <row r="8" spans="1:12">
      <c r="A8" s="83"/>
      <c r="B8" s="25"/>
      <c r="C8" s="27">
        <v>3</v>
      </c>
      <c r="D8" s="28" t="s">
        <v>81</v>
      </c>
      <c r="E8" s="23"/>
      <c r="F8" s="31" t="s">
        <v>180</v>
      </c>
      <c r="G8" s="26"/>
      <c r="H8" s="30"/>
      <c r="I8" s="23"/>
      <c r="J8" s="10"/>
      <c r="K8" s="23"/>
      <c r="L8" s="23"/>
    </row>
    <row r="9" spans="1:12" ht="25.5">
      <c r="A9" s="83"/>
      <c r="B9" s="25"/>
      <c r="C9" s="27">
        <v>4</v>
      </c>
      <c r="D9" s="28" t="s">
        <v>82</v>
      </c>
      <c r="E9" s="23"/>
      <c r="F9" s="31" t="s">
        <v>180</v>
      </c>
      <c r="G9" s="32"/>
      <c r="H9" s="30"/>
      <c r="I9" s="23"/>
      <c r="J9" s="10"/>
      <c r="K9" s="23"/>
      <c r="L9" s="23"/>
    </row>
    <row r="10" spans="1:12" ht="13.5" customHeight="1">
      <c r="A10" s="83"/>
      <c r="B10" s="25"/>
      <c r="C10" s="27"/>
      <c r="D10" s="28"/>
      <c r="E10" s="23"/>
      <c r="F10" s="33"/>
      <c r="G10" s="26"/>
      <c r="H10" s="34"/>
      <c r="I10" s="23"/>
      <c r="J10" s="10"/>
      <c r="K10" s="23"/>
      <c r="L10" s="23"/>
    </row>
    <row r="11" spans="1:12" ht="13.5" customHeight="1">
      <c r="A11" s="83"/>
      <c r="B11" s="25"/>
      <c r="C11" s="27"/>
      <c r="D11" s="35" t="s">
        <v>50</v>
      </c>
      <c r="E11" s="23"/>
      <c r="F11" s="36"/>
      <c r="G11" s="26"/>
      <c r="H11" s="37"/>
      <c r="I11" s="23"/>
      <c r="J11" s="10"/>
      <c r="K11" s="23"/>
      <c r="L11" s="23"/>
    </row>
    <row r="12" spans="1:12" ht="25.5">
      <c r="A12" s="83"/>
      <c r="B12" s="25"/>
      <c r="C12" s="27">
        <v>5</v>
      </c>
      <c r="D12" s="28" t="s">
        <v>83</v>
      </c>
      <c r="E12" s="23"/>
      <c r="F12" s="38" t="s">
        <v>181</v>
      </c>
      <c r="G12" s="32"/>
      <c r="H12" s="30" t="s">
        <v>182</v>
      </c>
      <c r="I12" s="23"/>
      <c r="J12" s="10"/>
      <c r="K12" s="23"/>
      <c r="L12" s="23"/>
    </row>
    <row r="13" spans="1:12" ht="38.25">
      <c r="A13" s="83"/>
      <c r="B13" s="25"/>
      <c r="C13" s="27">
        <v>6</v>
      </c>
      <c r="D13" s="28" t="s">
        <v>84</v>
      </c>
      <c r="E13" s="23"/>
      <c r="F13" s="31" t="s">
        <v>180</v>
      </c>
      <c r="G13" s="32"/>
      <c r="H13" s="30"/>
      <c r="I13" s="23"/>
      <c r="J13" s="10"/>
      <c r="K13" s="23"/>
      <c r="L13" s="23"/>
    </row>
    <row r="14" spans="1:12" ht="25.5">
      <c r="A14" s="83"/>
      <c r="B14" s="25"/>
      <c r="C14" s="27">
        <v>7</v>
      </c>
      <c r="D14" s="39" t="s">
        <v>85</v>
      </c>
      <c r="E14" s="23"/>
      <c r="F14" s="31"/>
      <c r="G14" s="32"/>
      <c r="H14" s="30"/>
      <c r="I14" s="23"/>
      <c r="J14" s="10"/>
      <c r="K14" s="23"/>
      <c r="L14" s="23"/>
    </row>
    <row r="15" spans="1:12">
      <c r="A15" s="83"/>
      <c r="B15" s="25"/>
      <c r="C15" s="27"/>
      <c r="D15" s="39"/>
      <c r="E15" s="23"/>
      <c r="F15" s="13"/>
      <c r="G15" s="26"/>
      <c r="H15" s="34"/>
      <c r="I15" s="23"/>
      <c r="J15" s="10"/>
      <c r="K15" s="23"/>
      <c r="L15" s="23"/>
    </row>
    <row r="16" spans="1:12">
      <c r="A16" s="83"/>
      <c r="B16" s="25"/>
      <c r="C16" s="27"/>
      <c r="D16" s="35" t="s">
        <v>52</v>
      </c>
      <c r="E16" s="26"/>
      <c r="F16" s="40"/>
      <c r="G16" s="26"/>
      <c r="H16" s="34"/>
      <c r="I16" s="23"/>
      <c r="J16" s="10"/>
      <c r="K16" s="23"/>
      <c r="L16" s="23"/>
    </row>
    <row r="17" spans="1:12" ht="77.45" customHeight="1">
      <c r="A17" s="83"/>
      <c r="B17" s="25"/>
      <c r="C17" s="27">
        <v>8</v>
      </c>
      <c r="D17" s="28" t="s">
        <v>167</v>
      </c>
      <c r="E17" s="23"/>
      <c r="F17" s="31" t="s">
        <v>180</v>
      </c>
      <c r="G17" s="217"/>
      <c r="H17" s="219" t="s">
        <v>185</v>
      </c>
      <c r="I17" s="23"/>
      <c r="J17" s="10"/>
      <c r="K17" s="23"/>
      <c r="L17" s="23"/>
    </row>
    <row r="18" spans="1:12" ht="25.5">
      <c r="A18" s="83"/>
      <c r="B18" s="25"/>
      <c r="C18" s="27">
        <v>9</v>
      </c>
      <c r="D18" s="28" t="s">
        <v>86</v>
      </c>
      <c r="E18" s="23"/>
      <c r="F18" s="31" t="s">
        <v>181</v>
      </c>
      <c r="G18" s="26"/>
      <c r="H18" s="218"/>
      <c r="I18" s="23"/>
      <c r="J18" s="10"/>
      <c r="K18" s="23"/>
      <c r="L18" s="23"/>
    </row>
    <row r="19" spans="1:12" ht="13.5" thickBot="1">
      <c r="A19" s="83"/>
      <c r="B19" s="25"/>
      <c r="C19" s="27"/>
      <c r="D19" s="41"/>
      <c r="E19" s="23"/>
      <c r="F19" s="23"/>
      <c r="G19" s="23"/>
      <c r="H19" s="23"/>
      <c r="I19" s="23"/>
      <c r="J19" s="10"/>
      <c r="K19" s="23"/>
      <c r="L19" s="23"/>
    </row>
    <row r="20" spans="1:12" ht="12.75" customHeight="1">
      <c r="A20" s="83"/>
      <c r="B20" s="25"/>
      <c r="C20" s="42" t="s">
        <v>87</v>
      </c>
      <c r="D20" s="231" t="s">
        <v>88</v>
      </c>
      <c r="E20" s="23"/>
      <c r="F20" s="23"/>
      <c r="G20" s="23"/>
      <c r="H20" s="23"/>
      <c r="I20" s="23"/>
      <c r="J20" s="10"/>
      <c r="K20" s="23"/>
      <c r="L20" s="23"/>
    </row>
    <row r="21" spans="1:12">
      <c r="A21" s="83"/>
      <c r="B21" s="25"/>
      <c r="C21" s="43"/>
      <c r="D21" s="232"/>
      <c r="E21" s="23"/>
      <c r="F21" s="23"/>
      <c r="G21" s="23"/>
      <c r="H21" s="23"/>
      <c r="I21" s="23"/>
      <c r="J21" s="10"/>
      <c r="K21" s="23"/>
      <c r="L21" s="23"/>
    </row>
    <row r="22" spans="1:12">
      <c r="A22" s="83"/>
      <c r="B22" s="25"/>
      <c r="C22" s="43"/>
      <c r="D22" s="232"/>
      <c r="E22" s="23"/>
      <c r="F22" s="23"/>
      <c r="G22" s="23"/>
      <c r="H22" s="23"/>
      <c r="I22" s="23"/>
      <c r="J22" s="10"/>
      <c r="K22" s="23"/>
      <c r="L22" s="23"/>
    </row>
    <row r="23" spans="1:12" ht="25.5">
      <c r="A23" s="83"/>
      <c r="B23" s="25"/>
      <c r="C23" s="43"/>
      <c r="D23" s="44" t="s">
        <v>89</v>
      </c>
      <c r="E23" s="23"/>
      <c r="F23" s="23"/>
      <c r="G23" s="23"/>
      <c r="H23" s="23"/>
      <c r="I23" s="23"/>
      <c r="J23" s="10"/>
      <c r="K23" s="23"/>
      <c r="L23" s="23"/>
    </row>
    <row r="24" spans="1:12" ht="3.75" customHeight="1" thickBot="1">
      <c r="A24" s="83"/>
      <c r="B24" s="25"/>
      <c r="C24" s="45"/>
      <c r="D24" s="46"/>
      <c r="E24" s="23"/>
      <c r="F24" s="23"/>
      <c r="G24" s="23"/>
      <c r="H24" s="23"/>
      <c r="I24" s="23"/>
      <c r="J24" s="10"/>
      <c r="K24" s="23"/>
      <c r="L24" s="23"/>
    </row>
    <row r="25" spans="1:12" ht="13.5" thickBot="1">
      <c r="A25" s="83"/>
      <c r="B25" s="25"/>
      <c r="C25" s="27"/>
      <c r="D25" s="47"/>
      <c r="E25" s="23"/>
      <c r="F25" s="23"/>
      <c r="G25" s="23"/>
      <c r="H25" s="23"/>
      <c r="I25" s="23"/>
      <c r="J25" s="10"/>
      <c r="K25" s="23"/>
      <c r="L25" s="23"/>
    </row>
    <row r="26" spans="1:12" ht="26.25" thickBot="1">
      <c r="A26" s="83"/>
      <c r="B26" s="25"/>
      <c r="C26" s="48" t="s">
        <v>90</v>
      </c>
      <c r="D26" s="49" t="s">
        <v>91</v>
      </c>
      <c r="E26" s="23"/>
      <c r="F26" s="23"/>
      <c r="G26" s="23"/>
      <c r="H26" s="23"/>
      <c r="I26" s="23"/>
      <c r="J26" s="10"/>
      <c r="K26" s="23"/>
      <c r="L26" s="23"/>
    </row>
    <row r="27" spans="1:12">
      <c r="A27" s="83"/>
      <c r="B27" s="25"/>
      <c r="C27" s="27"/>
      <c r="D27" s="50"/>
      <c r="E27" s="23"/>
      <c r="F27" s="23"/>
      <c r="G27" s="23"/>
      <c r="H27" s="23"/>
      <c r="I27" s="23"/>
      <c r="J27" s="10"/>
      <c r="K27" s="23"/>
      <c r="L27" s="23"/>
    </row>
    <row r="28" spans="1:12" s="87" customFormat="1" ht="31.5" customHeight="1">
      <c r="A28" s="10"/>
      <c r="B28" s="10"/>
      <c r="C28" s="10"/>
      <c r="D28" s="10"/>
      <c r="E28" s="10"/>
      <c r="F28" s="10"/>
      <c r="G28" s="10"/>
      <c r="H28" s="10"/>
      <c r="I28" s="10"/>
      <c r="J28" s="10"/>
      <c r="K28" s="7"/>
      <c r="L28" s="7"/>
    </row>
    <row r="29" spans="1:12">
      <c r="A29" s="7"/>
      <c r="B29" s="23"/>
      <c r="C29" s="23"/>
      <c r="D29" s="23"/>
      <c r="E29" s="23"/>
      <c r="F29" s="23"/>
      <c r="G29" s="23"/>
      <c r="H29" s="23"/>
      <c r="I29" s="23"/>
      <c r="J29" s="7"/>
      <c r="K29" s="23"/>
      <c r="L29" s="23"/>
    </row>
  </sheetData>
  <mergeCells count="1">
    <mergeCell ref="D20:D22"/>
  </mergeCells>
  <conditionalFormatting sqref="H16 H6:H11 H13 H18">
    <cfRule type="expression" dxfId="3" priority="2" stopIfTrue="1">
      <formula>F6="nee"</formula>
    </cfRule>
  </conditionalFormatting>
  <conditionalFormatting sqref="H14:H15">
    <cfRule type="expression" dxfId="2" priority="3" stopIfTrue="1">
      <formula>F14="ja"</formula>
    </cfRule>
  </conditionalFormatting>
  <conditionalFormatting sqref="F6 F10:F11">
    <cfRule type="cellIs" dxfId="1" priority="4" stopIfTrue="1" operator="equal">
      <formula>"ja"</formula>
    </cfRule>
  </conditionalFormatting>
  <conditionalFormatting sqref="H12">
    <cfRule type="expression" dxfId="0" priority="1" stopIfTrue="1">
      <formula>F12="ja"</formula>
    </cfRule>
  </conditionalFormatting>
  <pageMargins left="0.74803149606299213" right="0.74803149606299213" top="0.98425196850393704" bottom="0.98425196850393704" header="0.51181102362204722" footer="0.51181102362204722"/>
  <pageSetup paperSize="9" scale="6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1A8C5D8A8EBB479B2BE020CEE604D9" ma:contentTypeVersion="0" ma:contentTypeDescription="Een nieuw document maken." ma:contentTypeScope="" ma:versionID="f22d26336c75678b98fd5e5b6a856de2">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9D8640-87BA-45B0-8ECA-4866D18B87DB}">
  <ds:schemaRefs>
    <ds:schemaRef ds:uri="http://purl.org/dc/elements/1.1/"/>
    <ds:schemaRef ds:uri="http://schemas.microsoft.com/office/2006/documentManagement/types"/>
    <ds:schemaRef ds:uri="http://www.w3.org/XML/1998/namespace"/>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24C52B32-D8B9-47AB-B07A-4047A069AC2A}">
  <ds:schemaRefs>
    <ds:schemaRef ds:uri="http://schemas.microsoft.com/sharepoint/v3/contenttype/forms"/>
  </ds:schemaRefs>
</ds:datastoreItem>
</file>

<file path=customXml/itemProps3.xml><?xml version="1.0" encoding="utf-8"?>
<ds:datastoreItem xmlns:ds="http://schemas.openxmlformats.org/officeDocument/2006/customXml" ds:itemID="{255C0BAF-A524-4ACA-8990-C2CD5A95A3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  </vt:lpstr>
      <vt:lpstr>Contactgegevens</vt:lpstr>
      <vt:lpstr>Tarievenvoorstel</vt:lpstr>
      <vt:lpstr>Toelichting</vt:lpstr>
      <vt:lpstr>Richtlijnen Controle Tarieven</vt:lpstr>
      <vt:lpstr>Toelichting!Afdrukbereik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Hoogdorp, Sergio</cp:lastModifiedBy>
  <cp:lastPrinted>2016-09-22T08:36:30Z</cp:lastPrinted>
  <dcterms:created xsi:type="dcterms:W3CDTF">2016-08-29T09:24:28Z</dcterms:created>
  <dcterms:modified xsi:type="dcterms:W3CDTF">2017-09-29T11:17:03Z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0x010100CE1A8C5D8A8EBB479B2BE020CEE604D9</vt:lpwstr>
  </property>
</Properties>
</file>