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25" yWindow="65431" windowWidth="7650" windowHeight="8325" tabRatio="644" activeTab="4"/>
  </bookViews>
  <sheets>
    <sheet name=" " sheetId="1" r:id="rId1"/>
    <sheet name="Contactgegevens" sheetId="2" r:id="rId2"/>
    <sheet name="Toelichting" sheetId="3" r:id="rId3"/>
    <sheet name="Tarievenvoorstel" sheetId="4" r:id="rId4"/>
    <sheet name="Deelmarktgrenzen Transport" sheetId="5" r:id="rId5"/>
    <sheet name="Elementen EAV tarieven" sheetId="6" r:id="rId6"/>
    <sheet name="Richtlijnen Controle Tarieven " sheetId="7" r:id="rId7"/>
  </sheets>
  <definedNames>
    <definedName name="_xlnm.Print_Area" localSheetId="4">'Deelmarktgrenzen Transport'!$A$1:$M$28</definedName>
    <definedName name="_xlnm.Print_Area" localSheetId="5">'Elementen EAV tarieven'!$A$1:$K$46</definedName>
    <definedName name="_xlnm.Print_Area" localSheetId="6">'Richtlijnen Controle Tarieven '!$A$1:$J$43</definedName>
    <definedName name="_xlnm.Print_Area" localSheetId="3">'Tarievenvoorstel'!$A$1:$T$98</definedName>
    <definedName name="_xlnm.Print_Area" localSheetId="2">'Toelichting'!$A$1:$H$74</definedName>
    <definedName name="AS2DocOpenMode" hidden="1">"AS2DocumentEdit"</definedName>
  </definedNames>
  <calcPr fullCalcOnLoad="1"/>
</workbook>
</file>

<file path=xl/sharedStrings.xml><?xml version="1.0" encoding="utf-8"?>
<sst xmlns="http://schemas.openxmlformats.org/spreadsheetml/2006/main" count="285" uniqueCount="182">
  <si>
    <t>Transporttarieven</t>
  </si>
  <si>
    <t>Vastrecht transportdienst</t>
  </si>
  <si>
    <t>kW gecontracteerd per jaar</t>
  </si>
  <si>
    <t>kW max per maand</t>
  </si>
  <si>
    <t>kWh tarief normaal</t>
  </si>
  <si>
    <t>kWh tarief laag</t>
  </si>
  <si>
    <t>Aansluittarieven</t>
  </si>
  <si>
    <t>TARIEVENMANDJE</t>
  </si>
  <si>
    <t>NETTARIEVEN ELEKTRICITEIT</t>
  </si>
  <si>
    <t>TOELICHTING</t>
  </si>
  <si>
    <t>TRANSPORTTARIEVEN</t>
  </si>
  <si>
    <t>AANSLUITTARIEVEN</t>
  </si>
  <si>
    <t>CONTROLE</t>
  </si>
  <si>
    <t>OVERIGE OPMERKINGEN</t>
  </si>
  <si>
    <t>Afnemers HS (110-150 kV)</t>
  </si>
  <si>
    <t>Afnemers HS (110-150 kV) maximaal 600 uur p/jr</t>
  </si>
  <si>
    <t>Afnemers TS (25-50 kV)</t>
  </si>
  <si>
    <t>Afnemers TS (25-50 kV) maximaal 600 uur p/jr</t>
  </si>
  <si>
    <t xml:space="preserve">Afnemers Trafo HS+TS/MS </t>
  </si>
  <si>
    <t>Afnemers Trafo HS+TS/MS maximaal 600 uur p/jr</t>
  </si>
  <si>
    <t>Afnemers Trafo MS/LS</t>
  </si>
  <si>
    <t xml:space="preserve">Afnemers LS </t>
  </si>
  <si>
    <t>Periodieke aansluitvergoeding</t>
  </si>
  <si>
    <t>Eénmalige aansluitvergoeding t/m 25 meter</t>
  </si>
  <si>
    <t>Eénmalige aansluitvergoeding per meter &gt; 25 meter</t>
  </si>
  <si>
    <t>kW max per week</t>
  </si>
  <si>
    <t>BEOORDELING</t>
  </si>
  <si>
    <t>TARIEVENVOORSTEL</t>
  </si>
  <si>
    <t>Code bedrijf</t>
  </si>
  <si>
    <t>Naam bedrijf</t>
  </si>
  <si>
    <t>Adres</t>
  </si>
  <si>
    <t>Postcode</t>
  </si>
  <si>
    <t>Plaats</t>
  </si>
  <si>
    <t>Contactpersoon</t>
  </si>
  <si>
    <t>Telefoonnummer</t>
  </si>
  <si>
    <t>E-mailadres</t>
  </si>
  <si>
    <t>Postbus 16326</t>
  </si>
  <si>
    <t>2500 BH  Den Haag</t>
  </si>
  <si>
    <t>Totaal Rekenvolume</t>
  </si>
  <si>
    <t>Rekenvolume</t>
  </si>
  <si>
    <t>Controle Rekenvolume</t>
  </si>
  <si>
    <t>Totaal Rekenvolume aangepast</t>
  </si>
  <si>
    <t>Telefoonnummer: 070 - 330 3330</t>
  </si>
  <si>
    <t>Controle Toegestane Totale Inkomsten</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</si>
  <si>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</si>
  <si>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</si>
  <si>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</si>
  <si>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</si>
  <si>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</si>
  <si>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Is het tarievenvoorstel voor Periodieke aansluitvergoeding meerlengte per meter &gt; 25 meter voor aansluitingen 3-10 MVA volgens artikel 2.3.2.B van de TarievenCode Elektriciteit?</t>
  </si>
  <si>
    <t>- is het tarief voor kWgecontracteerd van de 600-uurs tarieven 0,5 maal het tarief voor kWgecontracteerd van de "normale" deelmarkt?</t>
  </si>
  <si>
    <t>Ja / Nee</t>
  </si>
  <si>
    <t>Toelichting</t>
  </si>
  <si>
    <t>Nr.</t>
  </si>
  <si>
    <t>Onderwerp</t>
  </si>
  <si>
    <t>Richtlijnen Controle Tarieven</t>
  </si>
  <si>
    <t>Zijn de tarievenvoorstellen in de deelmarkt Afnemers Trafo MS/LS volgens artikel 3.7.10. van de TarievenCode Elektriciteit?</t>
  </si>
  <si>
    <t>Deelmarktgrenzen Transporttarieven</t>
  </si>
  <si>
    <t>Deelmarkt</t>
  </si>
  <si>
    <t>Deelmarktgrens</t>
  </si>
  <si>
    <t>Zijn de capaciteitsgrenzen in het tarievenvoorstel aangeduid bij alle (aanwezige) periodieke en éénmalige aansluittarieven? Let op: hier dient geen overlap in de grenzen te zijn (artikel 2.3.3. van de TarievenCode Elektriciteit).</t>
  </si>
  <si>
    <t xml:space="preserve">Indien dit niet het geval is, heeft u aangeven waarom er geen tarievenvoorstel is voor bepaalde categorieën? </t>
  </si>
  <si>
    <t>Als verklaring zou bijvoorbeeld kunnen gelden dat de betreffende categorie in het gebied waar u netbeheerder bent, niet voorkomt en komend jaar ook niet zal voorkomen.</t>
  </si>
  <si>
    <t>- is het tarief voor kWmax per week van de 600-uurs tarieven 18/52 maal het tarief voor kWmax per maand van de "normale" deelmarkt?</t>
  </si>
  <si>
    <t>Zijn de tarievenvoorstellen voor 600-uurs tarieven volgens artikel 3.7.5. A van de TarievenCode Elektriciteit?</t>
  </si>
  <si>
    <t>TOTALE INKOMSTEN</t>
  </si>
  <si>
    <t>Kleinverbruikers (t/m 3*80 A op LS)</t>
  </si>
  <si>
    <t>t/m 1*6A op het geschakeld net</t>
  </si>
  <si>
    <t>&gt; 3*25A t/m 3*35A</t>
  </si>
  <si>
    <t>&gt; 3*35A t/m 3*50A</t>
  </si>
  <si>
    <t>&gt; 3*50A t/m 3*63A</t>
  </si>
  <si>
    <t>&gt; 3*63A t/m 3*80A</t>
  </si>
  <si>
    <t>Rekencapaciteit</t>
  </si>
  <si>
    <t># Aansluitingen</t>
  </si>
  <si>
    <t>kW tarief</t>
  </si>
  <si>
    <t>Kleinverbruikers (t/m 3*80 A op LS) capaciteitstarieven per afnemerscategorie</t>
  </si>
  <si>
    <t>Transporttarieven kleinverbruikers</t>
  </si>
  <si>
    <t>Is er een tariefvoorstel voor blindenergie (artikel 3.9.2 van de TarievenCode Elektriciteit)? Zo nee, waarom niet?</t>
  </si>
  <si>
    <t>Is het werkblad "Deelmarktgrenzen Transport" juist ingevuld en is dit toegelicht in het werkblad Toelichting? Let op: ook hier dient geen overlap in de grenzen te zijn (artikel 3.7.2 van de TarievenCode Elektriciteit).</t>
  </si>
  <si>
    <t>Afnemerscategorieën capaciteitstarieven</t>
  </si>
  <si>
    <t>Vastrecht transportdienst t/m 3*80A</t>
  </si>
  <si>
    <t>Vastrecht transportdienst t/m 1*6A op geschakeld net</t>
  </si>
  <si>
    <t>t/m 1*6A op geschakeld net</t>
  </si>
  <si>
    <t>DEELMARKTGRENZEN TRANSPORT</t>
  </si>
  <si>
    <t>kVArh blindvermogen MS en hoger</t>
  </si>
  <si>
    <t>Afnemers MS en hoger, lager dan MS</t>
  </si>
  <si>
    <t>kVArh blindvermogen lager dan MS</t>
  </si>
  <si>
    <t>Transporttarieven blindenergie</t>
  </si>
  <si>
    <t>Elementen EAV-tarieven</t>
  </si>
  <si>
    <t>Knip</t>
  </si>
  <si>
    <t>Beveiliging</t>
  </si>
  <si>
    <t>Verbinding</t>
  </si>
  <si>
    <t>Controle</t>
  </si>
  <si>
    <t>ELEMENTEN EAV TARIEVEN</t>
  </si>
  <si>
    <t>CONTROLE RICHTLIJNEN</t>
  </si>
  <si>
    <t>Is de uitsplitsing van de elementen van de EAV-tarieven in het werkblad 'Elementen EAV tarieven' ingevuld voor elke categorie waarvoor u een tarief voorstelt en resulteert de controlecel in een waarde van nul?</t>
  </si>
  <si>
    <r>
      <t>t/m 3*25A + alle 1-fase aansluitingen</t>
    </r>
    <r>
      <rPr>
        <vertAlign val="superscript"/>
        <sz val="8"/>
        <rFont val="Arial"/>
        <family val="2"/>
      </rPr>
      <t>1</t>
    </r>
  </si>
  <si>
    <r>
      <t>1</t>
    </r>
    <r>
      <rPr>
        <sz val="8"/>
        <rFont val="Arial"/>
        <family val="2"/>
      </rPr>
      <t xml:space="preserve"> Met uitzondering van de 1*6A aansluitingen op het geschakeld net.</t>
    </r>
  </si>
  <si>
    <t>%</t>
  </si>
  <si>
    <t>Invuldatum:</t>
  </si>
  <si>
    <t>Telefaxnummer: 070 - 330 3370</t>
  </si>
  <si>
    <t>Energiekamer NMa</t>
  </si>
  <si>
    <t>CONTACTGEGEVENS</t>
  </si>
  <si>
    <t>Afnemers MS (1-20 kV)</t>
  </si>
  <si>
    <t xml:space="preserve">Zo nee, zijn de stappen uit de invulinstructie gevolgd bij het hoofdstuk "Nieuwe deelmarkten"? </t>
  </si>
  <si>
    <t>Voldoen de voorgestelde tarieven aan het maximum van het aantal decimalen? Voor vastrecht-, EAV-, PAV- en kW-tarieven (ook het kW-tarief voor kleinverbruikers t/m 3*80A op LS) worden maximaal twee decimalen gehanteerd en voor capaciteits-, kWh- en kVAhr-tarieven worden maximaal vier decimalen gehanteerd.</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</si>
  <si>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</si>
  <si>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</si>
  <si>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</si>
  <si>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EUR, pp 2012</t>
  </si>
  <si>
    <t>Verwachte tariefmutatie</t>
  </si>
  <si>
    <t>Toegestane Totale Inkomsten 2012 (incl. correcties)</t>
  </si>
  <si>
    <t>Toegestane Totale Inkomsten 2012 (incl. correcties) excl. Vastrecht</t>
  </si>
  <si>
    <t>Verwachte mutatie vastrechttarieven</t>
  </si>
  <si>
    <t>Verwachte mutatie niet-vastrechttarieven</t>
  </si>
  <si>
    <t>Rekencapaciteiten kleinverbruikers (t/m 3*80 A op LS) per afnemerscategorie</t>
  </si>
  <si>
    <t>Paul Adriaansen</t>
  </si>
  <si>
    <t>070 - 330 1349</t>
  </si>
  <si>
    <t>Legenda celkleuren</t>
  </si>
  <si>
    <t>Berekende waarde</t>
  </si>
  <si>
    <t>Berekende of overgenomen waarde en tevens resultaat</t>
  </si>
  <si>
    <t>Cel in te vullen of te wijzigen cel door de netbeheerder</t>
  </si>
  <si>
    <t>Informatie die is ingevuld door de Energiekamer NMa</t>
  </si>
  <si>
    <t>Waarde of berekening die speciale aandacht vraagt (toelichting in opmerking)</t>
  </si>
  <si>
    <t>Waarde die zonder berekening wordt overgenomen uit een andere cel</t>
  </si>
  <si>
    <t>Tarievenmandje nettarieven elektriciteit 2013</t>
  </si>
  <si>
    <t>Informatieverzoek tarievenmandje nettarieven elektriciteit 2013</t>
  </si>
  <si>
    <t>TARIEVENVOORSTEL 2013</t>
  </si>
  <si>
    <t>Toegestane Totale inkomsten 2013 inclusief correcties</t>
  </si>
  <si>
    <t>Beoordeling</t>
  </si>
  <si>
    <t>EUR, pp 2013</t>
  </si>
  <si>
    <r>
      <t>t/m 3*25A + alle 1-fase aansluitingen</t>
    </r>
    <r>
      <rPr>
        <vertAlign val="superscript"/>
        <sz val="10"/>
        <rFont val="Arial"/>
        <family val="2"/>
      </rPr>
      <t>1</t>
    </r>
  </si>
  <si>
    <r>
      <t>1</t>
    </r>
    <r>
      <rPr>
        <sz val="10"/>
        <rFont val="Arial"/>
        <family val="2"/>
      </rPr>
      <t xml:space="preserve"> Met uitzondering van de 1*6A aansluitingen op het geschakeld net.</t>
    </r>
  </si>
  <si>
    <t xml:space="preserve">   waarvan toegewezen aan vastrecht tarieven</t>
  </si>
  <si>
    <t>Toegestane Totale Inkomsten 2013 (incl. correcties)</t>
  </si>
  <si>
    <t>Toegestane Totale Inkomsten 2013 (incl. correcties) excl. Vastrecht</t>
  </si>
  <si>
    <t>PAV meerlengte per meter &gt; 25 meter voor aansluitingen 3-10 MVA</t>
  </si>
  <si>
    <t>Tarief 2013 (EUR)</t>
  </si>
  <si>
    <t>Is het bedrag "Totale Inkomsten 2013 inclusief correcties" in het tabblad Tarievenvoorstel ongewijzigd? Zo nee, waarom niet?</t>
  </si>
  <si>
    <t>Zijn de rekenvolumes per tariefdrager gelijk aan de door de Energiekamer NMa ingevulde rekenvolumes?</t>
  </si>
  <si>
    <t>Zijn in het tarievenvoorstel alle decimalen van alle tarieven zichtbaar?</t>
  </si>
  <si>
    <t>- is het vastrechttarief van de 600-uurs tarieven gelijk aan het vastrechttarief van de "normale" deelmarkt?</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</si>
  <si>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</si>
  <si>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Energiekamer NMa.</t>
  </si>
  <si>
    <t>NB2</t>
  </si>
  <si>
    <t>Zijn de vastrechttarieven uniform? Ofwel, zijn de vastrechttarieven gelijk aan de door de Energiekamer ingevulde vastrechttarieven in de mandjes (artikel 3.8.4 van de TarievenCode Elektriciteit)?</t>
  </si>
  <si>
    <t>De Energiekamer NMa houdt zich het recht voor om de tarieven ook op andere punten te toetsen dan de punten die op dit werkblad zijn opgenoemd.</t>
  </si>
  <si>
    <t>Wijken de afzonderlijke tarieven meer af dan 4 procentpunt t.o.v. het tarief van vorig jaar inclusief de verwachte tariefmutatie?</t>
  </si>
  <si>
    <t>Stedin B.V.</t>
  </si>
  <si>
    <t>104092_8 STED</t>
  </si>
  <si>
    <t>t/m 1*6 A</t>
  </si>
  <si>
    <t>&gt; 1*6A t/m 3*25A</t>
  </si>
  <si>
    <t>&gt; 3*25A t/m 3*80A</t>
  </si>
  <si>
    <t>&gt; 3*80A t/m 175 kVA</t>
  </si>
  <si>
    <t>&gt; 175kVA t/m 1750kVA</t>
  </si>
  <si>
    <t>&gt; 1.750kVA t/m 3.000kVA</t>
  </si>
  <si>
    <t>&gt; 3.000kVA t/m 10.000kVA</t>
  </si>
  <si>
    <t>3-10 MVA</t>
  </si>
  <si>
    <t>1*6 A op geschakeld net</t>
  </si>
  <si>
    <t>&gt;1*6A t/m 3*25A</t>
  </si>
  <si>
    <t>&gt;3*25A en t/m 3*35A</t>
  </si>
  <si>
    <t>&gt;3*35A en t/m 3*63A</t>
  </si>
  <si>
    <t>&gt; 3*63 A t/m 3*80A</t>
  </si>
  <si>
    <t>&gt;3*80A t/m 3*125 A</t>
  </si>
  <si>
    <t>&gt;3*125 Amp t/m 175 kVA</t>
  </si>
  <si>
    <t>&gt; 175kVA t/m 630kVA</t>
  </si>
  <si>
    <t>&gt; 630kVA t/m 1.000kVA</t>
  </si>
  <si>
    <t>&gt; 1.000kVA t/m 1.750kVA</t>
  </si>
  <si>
    <t>E-mailadres: Helpdeskcodata@nma.nl</t>
  </si>
  <si>
    <t>Totale Omzet 2013 op basis van Rekenvolume</t>
  </si>
  <si>
    <t>werkelijk spanningsniveau (&gt; 1,5 MW)</t>
  </si>
  <si>
    <t>151 t/m 1.500 kW</t>
  </si>
  <si>
    <t>51 t/m 150 kW</t>
  </si>
  <si>
    <t>&gt; 3*80A , ≤ 50 kW</t>
  </si>
  <si>
    <t>50 kW</t>
  </si>
  <si>
    <t>40 kW</t>
  </si>
  <si>
    <t>30 kW</t>
  </si>
  <si>
    <t>20 kW</t>
  </si>
  <si>
    <t>15 kW</t>
  </si>
  <si>
    <t>0,5 kW</t>
  </si>
  <si>
    <t>ja</t>
  </si>
  <si>
    <t>nee</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</si>
</sst>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f&quot;\ * #,##0_-;_-&quot;f&quot;\ * #,##0\-;_-&quot;f&quot;\ * &quot;-&quot;_-;_-@_-"/>
    <numFmt numFmtId="173" formatCode="_-&quot;f&quot;\ * #,##0.00_-;_-&quot;f&quot;\ * #,##0.00\-;_-&quot;f&quot;\ * &quot;-&quot;??_-;_-@_-"/>
    <numFmt numFmtId="174" formatCode="_(&quot;fl&quot;\ * #,##0.00_);_(&quot;fl&quot;\ * \(#,##0.00\);_(&quot;fl&quot;\ * &quot;-&quot;??_);_(@_)"/>
    <numFmt numFmtId="175" formatCode="#,##0.0"/>
    <numFmt numFmtId="176" formatCode="#,##0.0000_-;#,##0.0000\-"/>
    <numFmt numFmtId="177" formatCode="_-* #,##0.0000_-;_-* #,##0.0000\-;_-* &quot;-&quot;??_-;_-@_-"/>
    <numFmt numFmtId="178" formatCode="_-* #,##0.000_-;_-* #,##0.000\-;_-* &quot;-&quot;??_-;_-@_-"/>
    <numFmt numFmtId="179" formatCode="d\ mmmm\ yyyy"/>
    <numFmt numFmtId="180" formatCode="0.0;\-0.0;0.0"/>
    <numFmt numFmtId="181" formatCode="0;\-0;0"/>
    <numFmt numFmtId="182" formatCode="#,##0.000_-;#,##0.000\-"/>
    <numFmt numFmtId="183" formatCode="#,##0.0_-;#,##0.0\-"/>
    <numFmt numFmtId="184" formatCode="0.0000"/>
    <numFmt numFmtId="185" formatCode="&quot;Ja&quot;;&quot;Ja&quot;;&quot;Nee&quot;"/>
    <numFmt numFmtId="186" formatCode="&quot;Waar&quot;;&quot;Waar&quot;;&quot;Niet waar&quot;"/>
    <numFmt numFmtId="187" formatCode="&quot;Aan&quot;;&quot;Aan&quot;;&quot;Uit&quot;"/>
    <numFmt numFmtId="188" formatCode="[$€-2]\ #.##000_);[Red]\([$€-2]\ #.##000\)"/>
    <numFmt numFmtId="189" formatCode="_-[$€]\ * #,##0.00_-;_-[$€]\ * #,##0.00\-;_-[$€]\ * &quot;-&quot;??_-;_-@_-"/>
    <numFmt numFmtId="190" formatCode="_-&quot;fl&quot;\ * #,##0.00_-;_-&quot;fl&quot;\ * #,##0.00\-;_-&quot;fl&quot;\ * &quot;-&quot;??_-;_-@_-"/>
    <numFmt numFmtId="191" formatCode="_-[$€-2]\ * #,##0.00_-;_-[$€-2]\ * #,##0.00\-;_-[$€-2]\ * &quot;-&quot;??_-;_-@_-"/>
    <numFmt numFmtId="192" formatCode="&quot;fl&quot;\ #,##0_-;&quot;fl&quot;\ #,##0\-"/>
    <numFmt numFmtId="193" formatCode="&quot;fl&quot;\ #,##0_-;[Red]&quot;fl&quot;\ #,##0\-"/>
    <numFmt numFmtId="194" formatCode="&quot;fl&quot;\ #,##0.00_-;&quot;fl&quot;\ #,##0.00\-"/>
    <numFmt numFmtId="195" formatCode="&quot;fl&quot;\ #,##0.00_-;[Red]&quot;fl&quot;\ #,##0.00\-"/>
    <numFmt numFmtId="196" formatCode="_-&quot;fl&quot;\ * #,##0_-;_-&quot;fl&quot;\ * #,##0\-;_-&quot;fl&quot;\ * &quot;-&quot;_-;_-@_-"/>
    <numFmt numFmtId="197" formatCode="0.000%"/>
    <numFmt numFmtId="198" formatCode="0.0%"/>
    <numFmt numFmtId="199" formatCode="_-* #,##0.00\ [$€-81D]_-;\-* #,##0.00\ [$€-81D]_-;_-* &quot;-&quot;??\ [$€-81D]_-;_-@_-"/>
    <numFmt numFmtId="200" formatCode="_-* #,##0_-;_-* #,##0\-;_-* &quot;-&quot;??_-;_-@_-"/>
    <numFmt numFmtId="201" formatCode="#,##0.000"/>
    <numFmt numFmtId="202" formatCode="#,##0.0000"/>
    <numFmt numFmtId="203" formatCode="_-* #,##0.0_-;_-* #,##0.0\-;_-* &quot;-&quot;??_-;_-@_-"/>
    <numFmt numFmtId="204" formatCode="#,##0.000;\-#,##0.000"/>
    <numFmt numFmtId="205" formatCode="#,##0.0000;\-#,##0.0000"/>
    <numFmt numFmtId="206" formatCode="0.000"/>
    <numFmt numFmtId="207" formatCode="#,##0.00000"/>
    <numFmt numFmtId="208" formatCode="#,##0.000000"/>
    <numFmt numFmtId="209" formatCode="#,##0.00000;\-#,##0.00000"/>
  </numFmts>
  <fonts count="59">
    <font>
      <sz val="10"/>
      <name val="Arial"/>
      <family val="0"/>
    </font>
    <font>
      <u val="single"/>
      <sz val="10"/>
      <color indexed="36"/>
      <name val="Arial"/>
      <family val="0"/>
    </font>
    <font>
      <u val="single"/>
      <sz val="10"/>
      <color indexed="12"/>
      <name val="Arial"/>
      <family val="0"/>
    </font>
    <font>
      <sz val="12"/>
      <name val="Times New Roman"/>
      <family val="0"/>
    </font>
    <font>
      <sz val="10"/>
      <name val="Comic Sans MS"/>
      <family val="0"/>
    </font>
    <font>
      <b/>
      <sz val="10"/>
      <color indexed="9"/>
      <name val="Arial"/>
      <family val="2"/>
    </font>
    <font>
      <sz val="8"/>
      <name val="Arial"/>
      <family val="0"/>
    </font>
    <font>
      <b/>
      <sz val="10"/>
      <name val="Arial"/>
      <family val="2"/>
    </font>
    <font>
      <sz val="10"/>
      <color indexed="8"/>
      <name val="MS Sans Serif"/>
      <family val="0"/>
    </font>
    <font>
      <b/>
      <sz val="48"/>
      <name val="Arial"/>
      <family val="2"/>
    </font>
    <font>
      <sz val="10"/>
      <color indexed="10"/>
      <name val="Arial"/>
      <family val="2"/>
    </font>
    <font>
      <b/>
      <sz val="24"/>
      <color indexed="9"/>
      <name val="Arial"/>
      <family val="2"/>
    </font>
    <font>
      <b/>
      <sz val="12"/>
      <color indexed="9"/>
      <name val="Arial"/>
      <family val="2"/>
    </font>
    <font>
      <sz val="10"/>
      <color indexed="9"/>
      <name val="Arial"/>
      <family val="2"/>
    </font>
    <font>
      <b/>
      <sz val="16"/>
      <color indexed="9"/>
      <name val="Arial"/>
      <family val="2"/>
    </font>
    <font>
      <b/>
      <sz val="36"/>
      <name val="Arial"/>
      <family val="2"/>
    </font>
    <font>
      <b/>
      <sz val="8"/>
      <name val="Arial"/>
      <family val="2"/>
    </font>
    <font>
      <vertAlign val="superscript"/>
      <sz val="8"/>
      <name val="Arial"/>
      <family val="2"/>
    </font>
    <font>
      <sz val="20"/>
      <color indexed="9"/>
      <name val="Arial"/>
      <family val="2"/>
    </font>
    <font>
      <b/>
      <sz val="18"/>
      <color indexed="9"/>
      <name val="Arial"/>
      <family val="2"/>
    </font>
    <font>
      <b/>
      <sz val="18"/>
      <name val="Arial"/>
      <family val="2"/>
    </font>
    <font>
      <b/>
      <sz val="12"/>
      <name val="Arial"/>
      <family val="2"/>
    </font>
    <font>
      <sz val="10"/>
      <color indexed="8"/>
      <name val="Arial"/>
      <family val="2"/>
    </font>
    <font>
      <vertAlign val="superscript"/>
      <sz val="10"/>
      <name val="Arial"/>
      <family val="2"/>
    </font>
    <font>
      <sz val="10"/>
      <name val="ScalaSans"/>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style="medium"/>
      <top style="medium"/>
      <bottom style="medium"/>
    </border>
    <border>
      <left style="hair"/>
      <right style="hair"/>
      <top style="hair"/>
      <bottom style="hair"/>
    </border>
    <border>
      <left style="hair"/>
      <right style="hair"/>
      <top>
        <color indexed="63"/>
      </top>
      <bottom>
        <color indexed="63"/>
      </bottom>
    </border>
    <border>
      <left>
        <color indexed="63"/>
      </left>
      <right>
        <color indexed="63"/>
      </right>
      <top style="hair"/>
      <bottom>
        <color indexed="63"/>
      </bottom>
    </border>
    <border>
      <left style="thin">
        <color indexed="32"/>
      </left>
      <right style="thin">
        <color indexed="32"/>
      </right>
      <top style="thin">
        <color indexed="32"/>
      </top>
      <bottom style="thin">
        <color indexed="3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hair"/>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89" fontId="0" fillId="0" borderId="0" applyFont="0" applyFill="0" applyBorder="0" applyAlignment="0" applyProtection="0"/>
    <xf numFmtId="0" fontId="46" fillId="0" borderId="3" applyNumberFormat="0" applyFill="0" applyAlignment="0" applyProtection="0"/>
    <xf numFmtId="0" fontId="1" fillId="0" borderId="0" applyNumberFormat="0" applyFill="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0" fontId="4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4" fillId="0" borderId="0">
      <alignment/>
      <protection/>
    </xf>
    <xf numFmtId="37" fontId="0" fillId="0" borderId="0" applyFill="0" applyBorder="0" applyProtection="0">
      <alignment/>
    </xf>
    <xf numFmtId="0" fontId="0" fillId="31" borderId="7" applyNumberFormat="0" applyFont="0" applyAlignment="0" applyProtection="0"/>
    <xf numFmtId="0" fontId="53" fillId="32" borderId="0" applyNumberFormat="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3" fillId="0" borderId="0">
      <alignment/>
      <protection/>
    </xf>
    <xf numFmtId="0" fontId="0" fillId="0" borderId="0">
      <alignment/>
      <protection/>
    </xf>
    <xf numFmtId="0" fontId="54" fillId="0" borderId="0" applyNumberFormat="0" applyFill="0" applyBorder="0" applyAlignment="0" applyProtection="0"/>
    <xf numFmtId="0" fontId="55" fillId="0" borderId="8" applyNumberFormat="0" applyFill="0" applyAlignment="0" applyProtection="0"/>
    <xf numFmtId="0" fontId="56" fillId="26" borderId="9"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391">
    <xf numFmtId="0" fontId="0" fillId="0" borderId="0" xfId="0" applyAlignment="1">
      <alignment/>
    </xf>
    <xf numFmtId="0" fontId="5" fillId="33" borderId="10" xfId="63" applyFont="1" applyFill="1" applyBorder="1" applyProtection="1">
      <alignment/>
      <protection/>
    </xf>
    <xf numFmtId="0" fontId="0" fillId="34" borderId="11" xfId="0" applyFont="1" applyFill="1" applyBorder="1" applyAlignment="1">
      <alignment/>
    </xf>
    <xf numFmtId="0" fontId="0" fillId="33" borderId="0" xfId="0" applyFont="1" applyFill="1" applyBorder="1" applyAlignment="1">
      <alignment/>
    </xf>
    <xf numFmtId="0" fontId="7" fillId="33" borderId="0" xfId="63" applyFont="1" applyFill="1" applyProtection="1">
      <alignment/>
      <protection/>
    </xf>
    <xf numFmtId="0" fontId="7" fillId="0" borderId="0" xfId="63" applyFont="1" applyFill="1" applyProtection="1">
      <alignment/>
      <protection/>
    </xf>
    <xf numFmtId="39" fontId="0" fillId="33" borderId="0" xfId="0" applyNumberFormat="1" applyFont="1" applyFill="1" applyBorder="1" applyAlignment="1">
      <alignment/>
    </xf>
    <xf numFmtId="0" fontId="7" fillId="33" borderId="0" xfId="63" applyFont="1" applyFill="1" applyBorder="1" applyAlignment="1" applyProtection="1">
      <alignment/>
      <protection/>
    </xf>
    <xf numFmtId="0" fontId="0" fillId="33" borderId="0" xfId="63" applyFont="1" applyFill="1" applyBorder="1" applyAlignment="1" applyProtection="1">
      <alignment/>
      <protection locked="0"/>
    </xf>
    <xf numFmtId="0" fontId="7" fillId="34" borderId="0" xfId="63" applyFont="1" applyFill="1" applyProtection="1">
      <alignment/>
      <protection/>
    </xf>
    <xf numFmtId="0" fontId="7" fillId="0" borderId="0" xfId="61" applyFont="1">
      <alignment/>
      <protection/>
    </xf>
    <xf numFmtId="0" fontId="0" fillId="0"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4" borderId="0" xfId="0" applyFont="1" applyFill="1" applyAlignment="1">
      <alignment/>
    </xf>
    <xf numFmtId="39" fontId="10" fillId="33" borderId="0" xfId="0" applyNumberFormat="1" applyFont="1" applyFill="1" applyBorder="1" applyAlignment="1">
      <alignment/>
    </xf>
    <xf numFmtId="0" fontId="11" fillId="33" borderId="0" xfId="50" applyNumberFormat="1" applyFont="1" applyFill="1" applyBorder="1" applyAlignment="1" applyProtection="1">
      <alignment/>
      <protection/>
    </xf>
    <xf numFmtId="37" fontId="11" fillId="33" borderId="0" xfId="57" applyNumberFormat="1" applyFont="1" applyFill="1" applyBorder="1" applyAlignment="1" applyProtection="1">
      <alignment/>
      <protection/>
    </xf>
    <xf numFmtId="37" fontId="11" fillId="33" borderId="0" xfId="57" applyFont="1" applyFill="1" applyBorder="1" applyAlignment="1" applyProtection="1">
      <alignment horizontal="left"/>
      <protection/>
    </xf>
    <xf numFmtId="37" fontId="0" fillId="33" borderId="0" xfId="57" applyFont="1" applyFill="1" applyBorder="1" applyAlignment="1" applyProtection="1">
      <alignment/>
      <protection/>
    </xf>
    <xf numFmtId="37" fontId="11" fillId="33" borderId="0" xfId="57" applyFont="1" applyFill="1" applyBorder="1" applyAlignment="1" applyProtection="1">
      <alignment/>
      <protection/>
    </xf>
    <xf numFmtId="178" fontId="0" fillId="33" borderId="0" xfId="48" applyNumberFormat="1" applyFont="1" applyFill="1" applyBorder="1" applyAlignment="1">
      <alignment/>
    </xf>
    <xf numFmtId="0" fontId="11" fillId="33" borderId="0" xfId="50" applyNumberFormat="1" applyFont="1" applyFill="1" applyBorder="1" applyAlignment="1" applyProtection="1">
      <alignment horizontal="right"/>
      <protection/>
    </xf>
    <xf numFmtId="39" fontId="0" fillId="0" borderId="0" xfId="0" applyNumberFormat="1" applyFont="1" applyFill="1" applyBorder="1" applyAlignment="1">
      <alignment/>
    </xf>
    <xf numFmtId="0" fontId="12" fillId="33" borderId="11" xfId="63" applyFont="1" applyFill="1" applyBorder="1" applyAlignment="1" applyProtection="1">
      <alignment horizontal="centerContinuous" vertical="top"/>
      <protection/>
    </xf>
    <xf numFmtId="0" fontId="7" fillId="33" borderId="11" xfId="63" applyFont="1" applyFill="1" applyBorder="1" applyAlignment="1" applyProtection="1">
      <alignment/>
      <protection/>
    </xf>
    <xf numFmtId="0" fontId="7" fillId="33" borderId="12" xfId="63" applyFont="1" applyFill="1" applyBorder="1" applyAlignment="1" applyProtection="1">
      <alignment/>
      <protection/>
    </xf>
    <xf numFmtId="0" fontId="7" fillId="0" borderId="0" xfId="63" applyFont="1" applyFill="1" applyBorder="1" applyAlignment="1" applyProtection="1">
      <alignment/>
      <protection/>
    </xf>
    <xf numFmtId="22" fontId="12" fillId="33" borderId="13" xfId="63" applyNumberFormat="1" applyFont="1" applyFill="1" applyBorder="1" applyAlignment="1" applyProtection="1">
      <alignment horizontal="left" vertical="top"/>
      <protection/>
    </xf>
    <xf numFmtId="0" fontId="12" fillId="33" borderId="13" xfId="63" applyFont="1" applyFill="1" applyBorder="1" applyAlignment="1" applyProtection="1">
      <alignment horizontal="centerContinuous" vertical="top"/>
      <protection/>
    </xf>
    <xf numFmtId="0" fontId="7" fillId="33" borderId="14" xfId="63" applyFont="1" applyFill="1" applyBorder="1" applyAlignment="1" applyProtection="1">
      <alignment/>
      <protection/>
    </xf>
    <xf numFmtId="0" fontId="7" fillId="0" borderId="10" xfId="63" applyFont="1" applyFill="1" applyBorder="1" applyAlignment="1" applyProtection="1">
      <alignment horizontal="left"/>
      <protection/>
    </xf>
    <xf numFmtId="0" fontId="7" fillId="0" borderId="0" xfId="63" applyFont="1" applyFill="1" applyBorder="1" applyAlignment="1" applyProtection="1">
      <alignment horizontal="left"/>
      <protection/>
    </xf>
    <xf numFmtId="0" fontId="7" fillId="0" borderId="14" xfId="63" applyFont="1" applyFill="1" applyBorder="1" applyAlignment="1" applyProtection="1">
      <alignment/>
      <protection/>
    </xf>
    <xf numFmtId="0" fontId="7" fillId="0" borderId="13" xfId="63" applyFont="1" applyFill="1" applyBorder="1" applyAlignment="1" applyProtection="1">
      <alignment horizontal="left"/>
      <protection/>
    </xf>
    <xf numFmtId="0" fontId="7" fillId="0" borderId="13" xfId="63" applyFont="1" applyFill="1" applyBorder="1" applyAlignment="1" applyProtection="1">
      <alignment/>
      <protection/>
    </xf>
    <xf numFmtId="0" fontId="7" fillId="0" borderId="15" xfId="63" applyFont="1" applyFill="1" applyBorder="1" applyAlignment="1" applyProtection="1">
      <alignment/>
      <protection/>
    </xf>
    <xf numFmtId="0" fontId="7" fillId="0" borderId="16" xfId="63" applyFont="1" applyFill="1" applyBorder="1" applyProtection="1">
      <alignment/>
      <protection/>
    </xf>
    <xf numFmtId="0" fontId="0" fillId="0" borderId="17" xfId="63" applyFont="1" applyFill="1" applyBorder="1" applyAlignment="1" applyProtection="1">
      <alignment/>
      <protection locked="0"/>
    </xf>
    <xf numFmtId="0" fontId="7" fillId="0" borderId="17" xfId="63" applyFont="1" applyFill="1" applyBorder="1" applyAlignment="1" applyProtection="1">
      <alignment/>
      <protection locked="0"/>
    </xf>
    <xf numFmtId="0" fontId="0" fillId="0" borderId="18" xfId="63" applyFont="1" applyFill="1" applyBorder="1" applyAlignment="1" applyProtection="1">
      <alignment/>
      <protection locked="0"/>
    </xf>
    <xf numFmtId="0" fontId="0" fillId="0" borderId="0" xfId="63" applyFont="1" applyFill="1" applyBorder="1" applyAlignment="1" applyProtection="1">
      <alignment/>
      <protection locked="0"/>
    </xf>
    <xf numFmtId="0" fontId="0" fillId="35" borderId="19" xfId="63" applyFont="1" applyFill="1" applyBorder="1" applyAlignment="1" applyProtection="1">
      <alignment/>
      <protection locked="0"/>
    </xf>
    <xf numFmtId="0" fontId="0" fillId="35" borderId="20" xfId="63" applyFont="1" applyFill="1" applyBorder="1" applyAlignment="1" applyProtection="1">
      <alignment/>
      <protection locked="0"/>
    </xf>
    <xf numFmtId="0" fontId="7" fillId="35" borderId="20" xfId="63" applyFont="1" applyFill="1" applyBorder="1" applyAlignment="1" applyProtection="1">
      <alignment/>
      <protection locked="0"/>
    </xf>
    <xf numFmtId="0" fontId="0" fillId="35" borderId="21" xfId="63" applyFont="1" applyFill="1" applyBorder="1" applyAlignment="1" applyProtection="1">
      <alignment/>
      <protection locked="0"/>
    </xf>
    <xf numFmtId="0" fontId="7" fillId="0" borderId="22" xfId="63" applyFont="1" applyFill="1" applyBorder="1" applyAlignment="1" applyProtection="1">
      <alignment horizontal="left"/>
      <protection/>
    </xf>
    <xf numFmtId="0" fontId="0" fillId="35" borderId="23" xfId="63" applyFont="1" applyFill="1" applyBorder="1" applyAlignment="1" applyProtection="1">
      <alignment/>
      <protection locked="0"/>
    </xf>
    <xf numFmtId="0" fontId="7" fillId="35" borderId="23" xfId="63" applyFont="1" applyFill="1" applyBorder="1" applyAlignment="1" applyProtection="1">
      <alignment/>
      <protection locked="0"/>
    </xf>
    <xf numFmtId="0" fontId="0" fillId="35" borderId="24" xfId="63" applyFont="1" applyFill="1" applyBorder="1" applyAlignment="1" applyProtection="1">
      <alignment/>
      <protection locked="0"/>
    </xf>
    <xf numFmtId="0" fontId="7" fillId="0" borderId="0" xfId="63" applyFont="1" applyFill="1" applyBorder="1" applyProtection="1">
      <alignment/>
      <protection/>
    </xf>
    <xf numFmtId="0" fontId="7" fillId="0" borderId="14" xfId="63" applyFont="1" applyFill="1" applyBorder="1" applyProtection="1">
      <alignment/>
      <protection/>
    </xf>
    <xf numFmtId="0" fontId="7" fillId="0" borderId="10" xfId="63" applyFont="1" applyFill="1" applyBorder="1" applyProtection="1">
      <alignment/>
      <protection/>
    </xf>
    <xf numFmtId="0" fontId="5" fillId="33" borderId="25" xfId="63" applyFont="1" applyFill="1" applyBorder="1" applyProtection="1">
      <alignment/>
      <protection/>
    </xf>
    <xf numFmtId="0" fontId="5" fillId="33" borderId="11" xfId="63" applyFont="1" applyFill="1" applyBorder="1" applyProtection="1">
      <alignment/>
      <protection/>
    </xf>
    <xf numFmtId="0" fontId="7" fillId="33" borderId="0" xfId="63" applyFont="1" applyFill="1" applyBorder="1" applyProtection="1">
      <alignment/>
      <protection/>
    </xf>
    <xf numFmtId="0" fontId="7" fillId="33" borderId="14" xfId="63" applyFont="1" applyFill="1" applyBorder="1" applyProtection="1">
      <alignment/>
      <protection/>
    </xf>
    <xf numFmtId="0" fontId="13" fillId="33" borderId="10" xfId="63" applyFont="1" applyFill="1" applyBorder="1" applyProtection="1">
      <alignment/>
      <protection/>
    </xf>
    <xf numFmtId="0" fontId="13" fillId="33" borderId="0" xfId="63" applyFont="1" applyFill="1" applyBorder="1" applyProtection="1">
      <alignment/>
      <protection/>
    </xf>
    <xf numFmtId="0" fontId="5" fillId="33" borderId="0" xfId="63" applyFont="1" applyFill="1" applyBorder="1" applyProtection="1">
      <alignment/>
      <protection/>
    </xf>
    <xf numFmtId="0" fontId="5" fillId="33" borderId="22" xfId="63" applyFont="1" applyFill="1" applyBorder="1" applyProtection="1">
      <alignment/>
      <protection/>
    </xf>
    <xf numFmtId="0" fontId="5" fillId="33" borderId="13" xfId="63" applyFont="1" applyFill="1" applyBorder="1" applyProtection="1">
      <alignment/>
      <protection/>
    </xf>
    <xf numFmtId="0" fontId="7" fillId="0" borderId="13" xfId="63" applyFont="1" applyFill="1" applyBorder="1" applyProtection="1">
      <alignment/>
      <protection/>
    </xf>
    <xf numFmtId="0" fontId="7" fillId="0" borderId="15" xfId="63" applyFont="1" applyFill="1" applyBorder="1" applyProtection="1">
      <alignment/>
      <protection/>
    </xf>
    <xf numFmtId="0" fontId="0" fillId="0" borderId="0" xfId="0" applyFont="1" applyFill="1" applyBorder="1" applyAlignment="1">
      <alignment/>
    </xf>
    <xf numFmtId="37" fontId="11" fillId="33" borderId="0" xfId="57" applyFont="1" applyFill="1" applyBorder="1" applyAlignment="1" applyProtection="1">
      <alignment horizontal="right"/>
      <protection/>
    </xf>
    <xf numFmtId="0" fontId="6" fillId="33" borderId="0" xfId="0" applyFont="1" applyFill="1" applyBorder="1" applyAlignment="1">
      <alignment/>
    </xf>
    <xf numFmtId="39" fontId="11" fillId="33" borderId="0" xfId="0" applyNumberFormat="1" applyFont="1" applyFill="1" applyBorder="1" applyAlignment="1">
      <alignment horizontal="left" vertical="center"/>
    </xf>
    <xf numFmtId="39" fontId="11" fillId="33" borderId="0" xfId="0" applyNumberFormat="1" applyFont="1" applyFill="1" applyBorder="1" applyAlignment="1">
      <alignment horizontal="center" vertical="center"/>
    </xf>
    <xf numFmtId="0" fontId="6" fillId="0" borderId="0" xfId="0" applyFont="1" applyFill="1" applyBorder="1" applyAlignment="1">
      <alignment/>
    </xf>
    <xf numFmtId="39" fontId="14" fillId="0" borderId="0"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NumberFormat="1" applyFont="1" applyFill="1" applyBorder="1" applyAlignment="1">
      <alignment vertical="top"/>
    </xf>
    <xf numFmtId="0" fontId="0" fillId="0" borderId="0" xfId="0" applyNumberFormat="1" applyFont="1" applyFill="1" applyBorder="1" applyAlignment="1">
      <alignment vertical="top"/>
    </xf>
    <xf numFmtId="0" fontId="15" fillId="0" borderId="0" xfId="0" applyNumberFormat="1" applyFont="1" applyFill="1" applyBorder="1" applyAlignment="1">
      <alignment vertical="top"/>
    </xf>
    <xf numFmtId="39" fontId="5" fillId="33" borderId="26" xfId="0" applyNumberFormat="1" applyFont="1" applyFill="1" applyBorder="1" applyAlignment="1">
      <alignment horizontal="left" vertical="center"/>
    </xf>
    <xf numFmtId="39" fontId="5" fillId="33" borderId="27" xfId="0" applyNumberFormat="1" applyFont="1" applyFill="1" applyBorder="1" applyAlignment="1">
      <alignment horizontal="left" vertical="center"/>
    </xf>
    <xf numFmtId="39" fontId="5" fillId="33" borderId="28" xfId="0" applyNumberFormat="1" applyFont="1" applyFill="1" applyBorder="1" applyAlignment="1">
      <alignment horizontal="left" vertical="center"/>
    </xf>
    <xf numFmtId="39" fontId="5" fillId="34" borderId="0" xfId="0" applyNumberFormat="1" applyFont="1" applyFill="1" applyBorder="1" applyAlignment="1">
      <alignment horizontal="left" vertical="center"/>
    </xf>
    <xf numFmtId="0" fontId="7" fillId="0" borderId="29" xfId="0" applyNumberFormat="1" applyFont="1" applyFill="1" applyBorder="1" applyAlignment="1">
      <alignment vertical="top"/>
    </xf>
    <xf numFmtId="49" fontId="7" fillId="34" borderId="29" xfId="0" applyNumberFormat="1" applyFont="1" applyFill="1" applyBorder="1" applyAlignment="1">
      <alignment vertical="top"/>
    </xf>
    <xf numFmtId="0" fontId="0" fillId="34" borderId="0" xfId="0" applyNumberFormat="1" applyFont="1" applyFill="1" applyBorder="1" applyAlignment="1">
      <alignment vertical="top"/>
    </xf>
    <xf numFmtId="0" fontId="6" fillId="34" borderId="0" xfId="0" applyFont="1" applyFill="1" applyBorder="1" applyAlignment="1">
      <alignment/>
    </xf>
    <xf numFmtId="0" fontId="6" fillId="0" borderId="0" xfId="0" applyFont="1" applyFill="1" applyBorder="1" applyAlignment="1">
      <alignment horizontal="left"/>
    </xf>
    <xf numFmtId="39" fontId="7" fillId="0" borderId="29" xfId="0" applyNumberFormat="1" applyFont="1" applyFill="1" applyBorder="1" applyAlignment="1">
      <alignment horizontal="center"/>
    </xf>
    <xf numFmtId="39" fontId="7" fillId="0" borderId="0" xfId="0" applyNumberFormat="1" applyFont="1" applyFill="1" applyBorder="1" applyAlignment="1">
      <alignment horizontal="center"/>
    </xf>
    <xf numFmtId="39" fontId="7" fillId="0" borderId="30" xfId="0" applyNumberFormat="1" applyFont="1" applyFill="1" applyBorder="1" applyAlignment="1">
      <alignment horizontal="right"/>
    </xf>
    <xf numFmtId="0" fontId="7" fillId="0" borderId="29" xfId="0" applyFont="1" applyFill="1" applyBorder="1" applyAlignment="1">
      <alignment horizontal="left"/>
    </xf>
    <xf numFmtId="39" fontId="7" fillId="34" borderId="29" xfId="0" applyNumberFormat="1" applyFont="1" applyFill="1" applyBorder="1" applyAlignment="1">
      <alignment vertical="top"/>
    </xf>
    <xf numFmtId="3" fontId="7" fillId="0" borderId="0" xfId="0" applyNumberFormat="1" applyFont="1" applyFill="1" applyBorder="1" applyAlignment="1" applyProtection="1">
      <alignment/>
      <protection/>
    </xf>
    <xf numFmtId="39" fontId="7" fillId="0" borderId="29" xfId="0" applyNumberFormat="1" applyFont="1" applyBorder="1" applyAlignment="1">
      <alignment vertical="top"/>
    </xf>
    <xf numFmtId="39" fontId="5" fillId="0" borderId="0" xfId="0" applyNumberFormat="1" applyFont="1" applyFill="1" applyBorder="1" applyAlignment="1">
      <alignment horizontal="center"/>
    </xf>
    <xf numFmtId="0" fontId="0" fillId="33" borderId="0" xfId="0" applyFont="1" applyFill="1" applyBorder="1" applyAlignment="1">
      <alignment horizontal="left"/>
    </xf>
    <xf numFmtId="0" fontId="0" fillId="0" borderId="0" xfId="0" applyFont="1" applyFill="1" applyAlignment="1">
      <alignment horizontal="left"/>
    </xf>
    <xf numFmtId="0" fontId="6" fillId="0" borderId="0" xfId="0" applyFont="1" applyFill="1" applyAlignment="1">
      <alignment/>
    </xf>
    <xf numFmtId="3" fontId="6" fillId="0" borderId="0" xfId="0" applyNumberFormat="1" applyFont="1" applyFill="1" applyBorder="1" applyAlignment="1" applyProtection="1">
      <alignment/>
      <protection locked="0"/>
    </xf>
    <xf numFmtId="39" fontId="16" fillId="0" borderId="31" xfId="64" applyNumberFormat="1" applyFont="1" applyFill="1" applyBorder="1" applyAlignment="1" applyProtection="1">
      <alignment horizontal="center"/>
      <protection locked="0"/>
    </xf>
    <xf numFmtId="3" fontId="16" fillId="0" borderId="32" xfId="64" applyNumberFormat="1" applyFont="1" applyFill="1" applyBorder="1" applyAlignment="1" applyProtection="1">
      <alignment horizontal="center"/>
      <protection locked="0"/>
    </xf>
    <xf numFmtId="3" fontId="6" fillId="0" borderId="0" xfId="0" applyNumberFormat="1" applyFont="1" applyFill="1" applyAlignment="1">
      <alignment/>
    </xf>
    <xf numFmtId="39" fontId="6" fillId="34" borderId="0" xfId="0" applyNumberFormat="1" applyFont="1" applyFill="1" applyBorder="1" applyAlignment="1" applyProtection="1">
      <alignment/>
      <protection locked="0"/>
    </xf>
    <xf numFmtId="39" fontId="17" fillId="34" borderId="0" xfId="64" applyNumberFormat="1" applyFont="1" applyFill="1" applyBorder="1" applyAlignment="1">
      <alignment/>
      <protection/>
    </xf>
    <xf numFmtId="0" fontId="6" fillId="0" borderId="0" xfId="0" applyFont="1" applyFill="1" applyBorder="1" applyAlignment="1" applyProtection="1">
      <alignment/>
      <protection locked="0"/>
    </xf>
    <xf numFmtId="0" fontId="18" fillId="33" borderId="0" xfId="0" applyFont="1" applyFill="1" applyBorder="1" applyAlignment="1">
      <alignment/>
    </xf>
    <xf numFmtId="39" fontId="14" fillId="34" borderId="0" xfId="0" applyNumberFormat="1" applyFont="1" applyFill="1" applyBorder="1" applyAlignment="1">
      <alignment horizontal="center"/>
    </xf>
    <xf numFmtId="0" fontId="0" fillId="34" borderId="0" xfId="0" applyFont="1" applyFill="1" applyBorder="1" applyAlignment="1">
      <alignment/>
    </xf>
    <xf numFmtId="0" fontId="0" fillId="34" borderId="0" xfId="0" applyFont="1" applyFill="1" applyAlignment="1">
      <alignment horizontal="left"/>
    </xf>
    <xf numFmtId="0" fontId="6" fillId="34" borderId="0" xfId="0" applyFont="1" applyFill="1" applyAlignment="1">
      <alignment horizontal="left"/>
    </xf>
    <xf numFmtId="39" fontId="6" fillId="34" borderId="0" xfId="0" applyNumberFormat="1" applyFont="1" applyFill="1" applyBorder="1" applyAlignment="1">
      <alignment/>
    </xf>
    <xf numFmtId="3" fontId="6" fillId="34" borderId="0" xfId="0" applyNumberFormat="1" applyFont="1" applyFill="1" applyBorder="1" applyAlignment="1" applyProtection="1">
      <alignment/>
      <protection locked="0"/>
    </xf>
    <xf numFmtId="39" fontId="6" fillId="35" borderId="0" xfId="64" applyNumberFormat="1" applyFont="1" applyFill="1" applyBorder="1" applyAlignment="1">
      <alignment/>
      <protection/>
    </xf>
    <xf numFmtId="0" fontId="0" fillId="35" borderId="0" xfId="0" applyFont="1" applyFill="1" applyBorder="1" applyAlignment="1">
      <alignment/>
    </xf>
    <xf numFmtId="176" fontId="6" fillId="34" borderId="0" xfId="0" applyNumberFormat="1" applyFont="1" applyFill="1" applyBorder="1" applyAlignment="1" applyProtection="1">
      <alignment/>
      <protection locked="0"/>
    </xf>
    <xf numFmtId="39" fontId="6" fillId="34" borderId="13" xfId="0" applyNumberFormat="1" applyFont="1" applyFill="1" applyBorder="1" applyAlignment="1" applyProtection="1">
      <alignment/>
      <protection locked="0"/>
    </xf>
    <xf numFmtId="176" fontId="6" fillId="34" borderId="13" xfId="0" applyNumberFormat="1" applyFont="1" applyFill="1" applyBorder="1" applyAlignment="1" applyProtection="1">
      <alignment/>
      <protection locked="0"/>
    </xf>
    <xf numFmtId="3" fontId="6" fillId="34" borderId="13" xfId="0" applyNumberFormat="1" applyFont="1" applyFill="1" applyBorder="1" applyAlignment="1" applyProtection="1">
      <alignment/>
      <protection locked="0"/>
    </xf>
    <xf numFmtId="39" fontId="6" fillId="35" borderId="13" xfId="64" applyNumberFormat="1" applyFont="1" applyFill="1" applyBorder="1" applyAlignment="1">
      <alignment/>
      <protection/>
    </xf>
    <xf numFmtId="0" fontId="0" fillId="35" borderId="13" xfId="0" applyFont="1" applyFill="1" applyBorder="1" applyAlignment="1">
      <alignment/>
    </xf>
    <xf numFmtId="0" fontId="0" fillId="34" borderId="33" xfId="0" applyFont="1" applyFill="1" applyBorder="1" applyAlignment="1">
      <alignment/>
    </xf>
    <xf numFmtId="0" fontId="0" fillId="34" borderId="13" xfId="0" applyFont="1" applyFill="1" applyBorder="1" applyAlignment="1">
      <alignment/>
    </xf>
    <xf numFmtId="39" fontId="6" fillId="34" borderId="11" xfId="64" applyNumberFormat="1" applyFont="1" applyFill="1" applyBorder="1" applyAlignment="1">
      <alignment/>
      <protection/>
    </xf>
    <xf numFmtId="39" fontId="6" fillId="35" borderId="11" xfId="64" applyNumberFormat="1" applyFont="1" applyFill="1" applyBorder="1" applyAlignment="1">
      <alignment/>
      <protection/>
    </xf>
    <xf numFmtId="0" fontId="0" fillId="35" borderId="11" xfId="0" applyFont="1" applyFill="1" applyBorder="1" applyAlignment="1">
      <alignment/>
    </xf>
    <xf numFmtId="39" fontId="6" fillId="34" borderId="13" xfId="0" applyNumberFormat="1" applyFont="1" applyFill="1" applyBorder="1" applyAlignment="1">
      <alignment/>
    </xf>
    <xf numFmtId="0" fontId="0" fillId="33" borderId="0" xfId="61" applyFont="1" applyFill="1">
      <alignment/>
      <protection/>
    </xf>
    <xf numFmtId="39" fontId="11" fillId="33" borderId="0" xfId="61" applyNumberFormat="1" applyFont="1" applyFill="1" applyBorder="1" applyAlignment="1">
      <alignment horizontal="left" vertical="center"/>
      <protection/>
    </xf>
    <xf numFmtId="0" fontId="0" fillId="0" borderId="0" xfId="61" applyFont="1">
      <alignment/>
      <protection/>
    </xf>
    <xf numFmtId="39" fontId="16" fillId="0" borderId="34" xfId="61" applyNumberFormat="1" applyFont="1" applyBorder="1" applyAlignment="1">
      <alignment horizontal="left"/>
      <protection/>
    </xf>
    <xf numFmtId="39" fontId="16" fillId="0" borderId="31" xfId="61" applyNumberFormat="1" applyFont="1" applyBorder="1" applyAlignment="1">
      <alignment horizontal="left"/>
      <protection/>
    </xf>
    <xf numFmtId="3" fontId="16" fillId="0" borderId="0" xfId="64" applyNumberFormat="1" applyFont="1" applyFill="1" applyBorder="1" applyAlignment="1" applyProtection="1">
      <alignment horizontal="center"/>
      <protection locked="0"/>
    </xf>
    <xf numFmtId="0" fontId="6" fillId="34" borderId="10" xfId="61" applyFont="1" applyFill="1" applyBorder="1" applyAlignment="1">
      <alignment/>
      <protection/>
    </xf>
    <xf numFmtId="0" fontId="6" fillId="34" borderId="12" xfId="61" applyFont="1" applyFill="1" applyBorder="1" applyAlignment="1">
      <alignment/>
      <protection/>
    </xf>
    <xf numFmtId="4" fontId="6" fillId="0" borderId="0" xfId="61" applyNumberFormat="1" applyFont="1" applyFill="1" applyBorder="1" applyAlignment="1" applyProtection="1">
      <alignment/>
      <protection locked="0"/>
    </xf>
    <xf numFmtId="0" fontId="6" fillId="34" borderId="14" xfId="61" applyFont="1" applyFill="1" applyBorder="1" applyAlignment="1">
      <alignment/>
      <protection/>
    </xf>
    <xf numFmtId="0" fontId="6" fillId="34" borderId="15" xfId="61" applyFont="1" applyFill="1" applyBorder="1" applyAlignment="1">
      <alignment/>
      <protection/>
    </xf>
    <xf numFmtId="0" fontId="6" fillId="0" borderId="31" xfId="61" applyFont="1" applyFill="1" applyBorder="1" applyAlignment="1">
      <alignment/>
      <protection/>
    </xf>
    <xf numFmtId="3" fontId="6" fillId="0" borderId="32" xfId="61" applyNumberFormat="1" applyFont="1" applyFill="1" applyBorder="1" applyAlignment="1" applyProtection="1">
      <alignment/>
      <protection locked="0"/>
    </xf>
    <xf numFmtId="0" fontId="6" fillId="0" borderId="0" xfId="61" applyFont="1" applyFill="1" applyBorder="1" applyAlignment="1">
      <alignment/>
      <protection/>
    </xf>
    <xf numFmtId="0" fontId="6" fillId="0" borderId="0" xfId="61" applyFont="1" applyFill="1" applyAlignment="1">
      <alignment/>
      <protection/>
    </xf>
    <xf numFmtId="4" fontId="0" fillId="0" borderId="0" xfId="61" applyNumberFormat="1" applyFont="1" applyFill="1">
      <alignment/>
      <protection/>
    </xf>
    <xf numFmtId="4" fontId="16" fillId="0" borderId="0" xfId="64" applyNumberFormat="1" applyFont="1" applyFill="1" applyBorder="1" applyAlignment="1" applyProtection="1">
      <alignment horizontal="center"/>
      <protection locked="0"/>
    </xf>
    <xf numFmtId="0" fontId="6" fillId="0" borderId="31" xfId="61" applyFont="1" applyFill="1" applyBorder="1" applyAlignment="1" applyProtection="1">
      <alignment/>
      <protection locked="0"/>
    </xf>
    <xf numFmtId="3" fontId="6" fillId="0" borderId="0" xfId="61" applyNumberFormat="1" applyFont="1" applyFill="1" applyBorder="1" applyAlignment="1" applyProtection="1">
      <alignment/>
      <protection locked="0"/>
    </xf>
    <xf numFmtId="39" fontId="10" fillId="34" borderId="0" xfId="0" applyNumberFormat="1" applyFont="1" applyFill="1" applyBorder="1" applyAlignment="1">
      <alignment/>
    </xf>
    <xf numFmtId="39" fontId="5" fillId="33" borderId="26" xfId="0" applyNumberFormat="1" applyFont="1" applyFill="1" applyBorder="1" applyAlignment="1">
      <alignment horizontal="center" vertical="center"/>
    </xf>
    <xf numFmtId="39" fontId="5" fillId="33" borderId="35" xfId="0" applyNumberFormat="1" applyFont="1" applyFill="1" applyBorder="1" applyAlignment="1">
      <alignment horizontal="left" vertical="center"/>
    </xf>
    <xf numFmtId="0" fontId="0" fillId="34" borderId="0" xfId="0" applyFont="1" applyFill="1" applyAlignment="1">
      <alignment horizontal="center" vertical="top"/>
    </xf>
    <xf numFmtId="0" fontId="0" fillId="34" borderId="0" xfId="0" applyFont="1" applyFill="1" applyAlignment="1">
      <alignment wrapText="1"/>
    </xf>
    <xf numFmtId="0" fontId="0" fillId="35" borderId="36" xfId="0" applyFont="1" applyFill="1" applyBorder="1" applyAlignment="1">
      <alignment/>
    </xf>
    <xf numFmtId="0" fontId="0" fillId="34" borderId="37" xfId="0" applyFont="1" applyFill="1" applyBorder="1" applyAlignment="1">
      <alignment/>
    </xf>
    <xf numFmtId="0" fontId="0" fillId="34" borderId="38" xfId="0" applyFont="1" applyFill="1" applyBorder="1" applyAlignment="1">
      <alignment/>
    </xf>
    <xf numFmtId="0" fontId="0" fillId="34" borderId="17" xfId="0" applyFont="1" applyFill="1" applyBorder="1" applyAlignment="1">
      <alignment/>
    </xf>
    <xf numFmtId="22" fontId="12" fillId="33" borderId="0" xfId="63" applyNumberFormat="1" applyFont="1" applyFill="1" applyBorder="1" applyAlignment="1" applyProtection="1">
      <alignment horizontal="left" vertical="top"/>
      <protection/>
    </xf>
    <xf numFmtId="0" fontId="12" fillId="33" borderId="0" xfId="63" applyFont="1" applyFill="1" applyBorder="1" applyAlignment="1" applyProtection="1">
      <alignment horizontal="centerContinuous" vertical="top"/>
      <protection/>
    </xf>
    <xf numFmtId="0" fontId="19" fillId="33" borderId="25" xfId="63" applyFont="1" applyFill="1" applyBorder="1" applyAlignment="1" applyProtection="1">
      <alignment horizontal="left" vertical="top"/>
      <protection/>
    </xf>
    <xf numFmtId="0" fontId="19" fillId="33" borderId="11" xfId="63" applyFont="1" applyFill="1" applyBorder="1" applyAlignment="1" applyProtection="1">
      <alignment horizontal="left" vertical="top"/>
      <protection/>
    </xf>
    <xf numFmtId="0" fontId="19" fillId="33" borderId="11" xfId="63" applyFont="1" applyFill="1" applyBorder="1" applyAlignment="1" applyProtection="1">
      <alignment horizontal="centerContinuous" vertical="top"/>
      <protection/>
    </xf>
    <xf numFmtId="17" fontId="12" fillId="33" borderId="10" xfId="63" applyNumberFormat="1" applyFont="1" applyFill="1" applyBorder="1" applyAlignment="1" applyProtection="1" quotePrefix="1">
      <alignment horizontal="left" vertical="top"/>
      <protection/>
    </xf>
    <xf numFmtId="0" fontId="0" fillId="33" borderId="0" xfId="0" applyNumberFormat="1" applyFont="1" applyFill="1" applyBorder="1" applyAlignment="1">
      <alignment/>
    </xf>
    <xf numFmtId="0" fontId="19" fillId="33" borderId="0" xfId="0" applyNumberFormat="1" applyFont="1" applyFill="1" applyBorder="1" applyAlignment="1">
      <alignment horizontal="right"/>
    </xf>
    <xf numFmtId="17" fontId="12" fillId="33" borderId="22" xfId="63" applyNumberFormat="1" applyFont="1" applyFill="1" applyBorder="1" applyAlignment="1" applyProtection="1" quotePrefix="1">
      <alignment horizontal="left" vertical="top"/>
      <protection/>
    </xf>
    <xf numFmtId="0" fontId="0" fillId="33" borderId="13" xfId="0" applyNumberFormat="1" applyFont="1" applyFill="1" applyBorder="1" applyAlignment="1">
      <alignment/>
    </xf>
    <xf numFmtId="0" fontId="7" fillId="33" borderId="13" xfId="63" applyFont="1" applyFill="1" applyBorder="1" applyAlignment="1" applyProtection="1">
      <alignment/>
      <protection/>
    </xf>
    <xf numFmtId="0" fontId="7" fillId="33" borderId="15" xfId="63" applyFont="1" applyFill="1" applyBorder="1" applyAlignment="1" applyProtection="1">
      <alignment/>
      <protection/>
    </xf>
    <xf numFmtId="0" fontId="7" fillId="33" borderId="39" xfId="63" applyFont="1" applyFill="1" applyBorder="1" applyProtection="1">
      <alignment/>
      <protection/>
    </xf>
    <xf numFmtId="4" fontId="6" fillId="35" borderId="12" xfId="61" applyNumberFormat="1" applyFont="1" applyFill="1" applyBorder="1" applyAlignment="1" applyProtection="1">
      <alignment/>
      <protection/>
    </xf>
    <xf numFmtId="4" fontId="6" fillId="36" borderId="12" xfId="61" applyNumberFormat="1" applyFont="1" applyFill="1" applyBorder="1" applyAlignment="1" applyProtection="1">
      <alignment/>
      <protection/>
    </xf>
    <xf numFmtId="4" fontId="6" fillId="35" borderId="14" xfId="61" applyNumberFormat="1" applyFont="1" applyFill="1" applyBorder="1" applyAlignment="1" applyProtection="1">
      <alignment/>
      <protection/>
    </xf>
    <xf numFmtId="4" fontId="6" fillId="36" borderId="14" xfId="61" applyNumberFormat="1" applyFont="1" applyFill="1" applyBorder="1" applyAlignment="1" applyProtection="1">
      <alignment/>
      <protection/>
    </xf>
    <xf numFmtId="4" fontId="6" fillId="0" borderId="31" xfId="61" applyNumberFormat="1" applyFont="1" applyFill="1" applyBorder="1" applyAlignment="1" applyProtection="1">
      <alignment/>
      <protection/>
    </xf>
    <xf numFmtId="3" fontId="6" fillId="0" borderId="32" xfId="61" applyNumberFormat="1" applyFont="1" applyFill="1" applyBorder="1" applyAlignment="1" applyProtection="1">
      <alignment/>
      <protection/>
    </xf>
    <xf numFmtId="4" fontId="6" fillId="0" borderId="32" xfId="61" applyNumberFormat="1" applyFont="1" applyFill="1" applyBorder="1" applyAlignment="1" applyProtection="1">
      <alignment/>
      <protection/>
    </xf>
    <xf numFmtId="4" fontId="6" fillId="0" borderId="0" xfId="61" applyNumberFormat="1" applyFont="1" applyFill="1" applyAlignment="1" applyProtection="1">
      <alignment/>
      <protection/>
    </xf>
    <xf numFmtId="3" fontId="6" fillId="0" borderId="0" xfId="61" applyNumberFormat="1" applyFont="1" applyFill="1" applyAlignment="1" applyProtection="1">
      <alignment/>
      <protection/>
    </xf>
    <xf numFmtId="0" fontId="0" fillId="0" borderId="0" xfId="61" applyFont="1" applyProtection="1">
      <alignment/>
      <protection/>
    </xf>
    <xf numFmtId="4" fontId="0" fillId="0" borderId="0" xfId="61" applyNumberFormat="1" applyFont="1" applyProtection="1">
      <alignment/>
      <protection/>
    </xf>
    <xf numFmtId="3" fontId="16" fillId="0" borderId="32" xfId="64" applyNumberFormat="1" applyFont="1" applyFill="1" applyBorder="1" applyAlignment="1" applyProtection="1">
      <alignment horizontal="center"/>
      <protection/>
    </xf>
    <xf numFmtId="4" fontId="16" fillId="0" borderId="32" xfId="64" applyNumberFormat="1" applyFont="1" applyFill="1" applyBorder="1" applyAlignment="1" applyProtection="1">
      <alignment horizontal="center"/>
      <protection/>
    </xf>
    <xf numFmtId="2" fontId="6" fillId="35" borderId="12" xfId="61" applyNumberFormat="1" applyFont="1" applyFill="1" applyBorder="1" applyAlignment="1" applyProtection="1">
      <alignment/>
      <protection/>
    </xf>
    <xf numFmtId="2" fontId="6" fillId="35" borderId="14" xfId="61" applyNumberFormat="1" applyFont="1" applyFill="1" applyBorder="1" applyAlignment="1" applyProtection="1">
      <alignment/>
      <protection/>
    </xf>
    <xf numFmtId="0" fontId="7" fillId="0" borderId="0" xfId="0" applyFont="1" applyFill="1" applyBorder="1" applyAlignment="1">
      <alignment horizontal="left"/>
    </xf>
    <xf numFmtId="3" fontId="0" fillId="0" borderId="0" xfId="0" applyNumberFormat="1" applyFont="1" applyFill="1" applyBorder="1" applyAlignment="1">
      <alignment horizontal="right"/>
    </xf>
    <xf numFmtId="39" fontId="5" fillId="33" borderId="40" xfId="0" applyNumberFormat="1" applyFont="1" applyFill="1" applyBorder="1" applyAlignment="1">
      <alignment horizontal="left" vertical="center"/>
    </xf>
    <xf numFmtId="39" fontId="5" fillId="33" borderId="41" xfId="0" applyNumberFormat="1" applyFont="1" applyFill="1" applyBorder="1" applyAlignment="1">
      <alignment horizontal="left" vertical="center"/>
    </xf>
    <xf numFmtId="39" fontId="5" fillId="33" borderId="42" xfId="0" applyNumberFormat="1" applyFont="1" applyFill="1" applyBorder="1" applyAlignment="1">
      <alignment horizontal="left" vertical="center"/>
    </xf>
    <xf numFmtId="39" fontId="0" fillId="0" borderId="29" xfId="0" applyNumberFormat="1" applyFont="1" applyFill="1" applyBorder="1" applyAlignment="1">
      <alignment horizontal="left"/>
    </xf>
    <xf numFmtId="39" fontId="0" fillId="0" borderId="0" xfId="0" applyNumberFormat="1" applyFont="1" applyFill="1" applyBorder="1" applyAlignment="1">
      <alignment horizontal="left"/>
    </xf>
    <xf numFmtId="39" fontId="7" fillId="0" borderId="0" xfId="0" applyNumberFormat="1" applyFont="1" applyFill="1" applyBorder="1" applyAlignment="1">
      <alignment horizontal="left"/>
    </xf>
    <xf numFmtId="0" fontId="0" fillId="35" borderId="17" xfId="63" applyFont="1" applyFill="1" applyBorder="1" applyAlignment="1" applyProtection="1">
      <alignment/>
      <protection locked="0"/>
    </xf>
    <xf numFmtId="0" fontId="7" fillId="35" borderId="17" xfId="63" applyFont="1" applyFill="1" applyBorder="1" applyAlignment="1" applyProtection="1">
      <alignment/>
      <protection locked="0"/>
    </xf>
    <xf numFmtId="0" fontId="0" fillId="35" borderId="18" xfId="63" applyFont="1" applyFill="1" applyBorder="1" applyAlignment="1" applyProtection="1">
      <alignment/>
      <protection locked="0"/>
    </xf>
    <xf numFmtId="22" fontId="21" fillId="35" borderId="32" xfId="63" applyNumberFormat="1" applyFont="1" applyFill="1" applyBorder="1" applyAlignment="1" applyProtection="1">
      <alignment horizontal="center" vertical="top"/>
      <protection/>
    </xf>
    <xf numFmtId="0" fontId="0" fillId="35" borderId="36" xfId="0" applyFont="1" applyFill="1" applyBorder="1" applyAlignment="1">
      <alignment wrapText="1"/>
    </xf>
    <xf numFmtId="0" fontId="0" fillId="34" borderId="0" xfId="0" applyFont="1" applyFill="1" applyBorder="1" applyAlignment="1">
      <alignment wrapText="1"/>
    </xf>
    <xf numFmtId="0" fontId="0" fillId="34" borderId="38" xfId="0" applyFont="1" applyFill="1" applyBorder="1" applyAlignment="1">
      <alignment wrapText="1"/>
    </xf>
    <xf numFmtId="0" fontId="0" fillId="34" borderId="17" xfId="0" applyFont="1" applyFill="1" applyBorder="1" applyAlignment="1">
      <alignment wrapText="1"/>
    </xf>
    <xf numFmtId="0" fontId="8" fillId="37" borderId="33" xfId="15" applyFill="1" applyBorder="1">
      <alignment/>
      <protection/>
    </xf>
    <xf numFmtId="0" fontId="7" fillId="37" borderId="33" xfId="15" applyFont="1" applyFill="1" applyBorder="1">
      <alignment/>
      <protection/>
    </xf>
    <xf numFmtId="0" fontId="8" fillId="0" borderId="0" xfId="15">
      <alignment/>
      <protection/>
    </xf>
    <xf numFmtId="0" fontId="0" fillId="35" borderId="32" xfId="62" applyFont="1" applyFill="1" applyBorder="1">
      <alignment/>
      <protection/>
    </xf>
    <xf numFmtId="0" fontId="0" fillId="34" borderId="0" xfId="62" applyFont="1" applyFill="1" applyBorder="1">
      <alignment/>
      <protection/>
    </xf>
    <xf numFmtId="0" fontId="0" fillId="36" borderId="32" xfId="62" applyFont="1" applyFill="1" applyBorder="1">
      <alignment/>
      <protection/>
    </xf>
    <xf numFmtId="0" fontId="22" fillId="34" borderId="0" xfId="62" applyFont="1" applyFill="1" applyBorder="1">
      <alignment/>
      <protection/>
    </xf>
    <xf numFmtId="0" fontId="0" fillId="38" borderId="32" xfId="62" applyFont="1" applyFill="1" applyBorder="1">
      <alignment/>
      <protection/>
    </xf>
    <xf numFmtId="0" fontId="8" fillId="35" borderId="33" xfId="15" applyFill="1" applyBorder="1">
      <alignment/>
      <protection/>
    </xf>
    <xf numFmtId="0" fontId="8" fillId="35" borderId="31" xfId="15" applyFill="1" applyBorder="1">
      <alignment/>
      <protection/>
    </xf>
    <xf numFmtId="0" fontId="0" fillId="34" borderId="32" xfId="62" applyFont="1" applyFill="1" applyBorder="1">
      <alignment/>
      <protection/>
    </xf>
    <xf numFmtId="0" fontId="8" fillId="34" borderId="33" xfId="15" applyFill="1" applyBorder="1">
      <alignment/>
      <protection/>
    </xf>
    <xf numFmtId="0" fontId="8" fillId="34" borderId="31" xfId="15" applyFill="1" applyBorder="1">
      <alignment/>
      <protection/>
    </xf>
    <xf numFmtId="0" fontId="8" fillId="36" borderId="33" xfId="15" applyFill="1" applyBorder="1">
      <alignment/>
      <protection/>
    </xf>
    <xf numFmtId="0" fontId="8" fillId="36" borderId="31" xfId="15" applyFill="1" applyBorder="1">
      <alignment/>
      <protection/>
    </xf>
    <xf numFmtId="0" fontId="8" fillId="38" borderId="33" xfId="15" applyFill="1" applyBorder="1">
      <alignment/>
      <protection/>
    </xf>
    <xf numFmtId="0" fontId="8" fillId="38" borderId="31" xfId="15" applyFill="1" applyBorder="1">
      <alignment/>
      <protection/>
    </xf>
    <xf numFmtId="0" fontId="0" fillId="39" borderId="32" xfId="62" applyFont="1" applyFill="1" applyBorder="1">
      <alignment/>
      <protection/>
    </xf>
    <xf numFmtId="0" fontId="0" fillId="40" borderId="32" xfId="62" applyFont="1" applyFill="1" applyBorder="1">
      <alignment/>
      <protection/>
    </xf>
    <xf numFmtId="0" fontId="8" fillId="40" borderId="33" xfId="15" applyFill="1" applyBorder="1">
      <alignment/>
      <protection/>
    </xf>
    <xf numFmtId="0" fontId="8" fillId="40" borderId="31" xfId="15" applyFill="1" applyBorder="1">
      <alignment/>
      <protection/>
    </xf>
    <xf numFmtId="0" fontId="8" fillId="39" borderId="33" xfId="15" applyFill="1" applyBorder="1">
      <alignment/>
      <protection/>
    </xf>
    <xf numFmtId="0" fontId="8" fillId="39" borderId="31" xfId="15" applyFill="1" applyBorder="1">
      <alignment/>
      <protection/>
    </xf>
    <xf numFmtId="39" fontId="7" fillId="34" borderId="0" xfId="0" applyNumberFormat="1" applyFont="1" applyFill="1" applyBorder="1" applyAlignment="1">
      <alignment vertical="top"/>
    </xf>
    <xf numFmtId="3" fontId="0" fillId="0" borderId="0" xfId="0" applyNumberFormat="1" applyFont="1" applyFill="1" applyBorder="1" applyAlignment="1" applyProtection="1">
      <alignment horizontal="right"/>
      <protection/>
    </xf>
    <xf numFmtId="0" fontId="0" fillId="0" borderId="0" xfId="0" applyFont="1" applyFill="1" applyBorder="1" applyAlignment="1">
      <alignment horizontal="center"/>
    </xf>
    <xf numFmtId="39" fontId="0" fillId="34" borderId="0" xfId="0" applyNumberFormat="1" applyFont="1" applyFill="1" applyBorder="1" applyAlignment="1">
      <alignment vertical="top"/>
    </xf>
    <xf numFmtId="0" fontId="0" fillId="0" borderId="0" xfId="0" applyFont="1" applyFill="1" applyBorder="1" applyAlignment="1">
      <alignment/>
    </xf>
    <xf numFmtId="49" fontId="7" fillId="34" borderId="29" xfId="0" applyNumberFormat="1" applyFont="1" applyFill="1" applyBorder="1" applyAlignment="1">
      <alignment horizontal="left" vertical="top"/>
    </xf>
    <xf numFmtId="0" fontId="7" fillId="0" borderId="29" xfId="0" applyFont="1" applyFill="1" applyBorder="1" applyAlignment="1">
      <alignment/>
    </xf>
    <xf numFmtId="39" fontId="7" fillId="0" borderId="43" xfId="0" applyNumberFormat="1" applyFont="1" applyBorder="1" applyAlignment="1">
      <alignment vertical="top"/>
    </xf>
    <xf numFmtId="0" fontId="0" fillId="0" borderId="44" xfId="0" applyNumberFormat="1" applyFont="1" applyFill="1" applyBorder="1" applyAlignment="1">
      <alignment vertical="top"/>
    </xf>
    <xf numFmtId="39" fontId="7" fillId="0" borderId="30" xfId="0" applyNumberFormat="1" applyFont="1" applyFill="1" applyBorder="1" applyAlignment="1">
      <alignment horizontal="right" vertical="top"/>
    </xf>
    <xf numFmtId="39" fontId="5" fillId="0" borderId="0" xfId="0" applyNumberFormat="1" applyFont="1" applyFill="1" applyBorder="1" applyAlignment="1">
      <alignment horizontal="left" vertical="center"/>
    </xf>
    <xf numFmtId="39" fontId="7" fillId="0" borderId="29" xfId="0" applyNumberFormat="1" applyFont="1" applyFill="1" applyBorder="1" applyAlignment="1">
      <alignment horizontal="left"/>
    </xf>
    <xf numFmtId="3" fontId="0" fillId="0" borderId="44" xfId="0" applyNumberFormat="1" applyFont="1" applyFill="1" applyBorder="1" applyAlignment="1" applyProtection="1">
      <alignment horizontal="right"/>
      <protection/>
    </xf>
    <xf numFmtId="200" fontId="0" fillId="36" borderId="30" xfId="48" applyNumberFormat="1" applyFont="1" applyFill="1" applyBorder="1" applyAlignment="1">
      <alignment horizontal="right"/>
    </xf>
    <xf numFmtId="10" fontId="7" fillId="0" borderId="30" xfId="60" applyNumberFormat="1" applyFont="1" applyFill="1" applyBorder="1" applyAlignment="1">
      <alignment horizontal="right" vertical="top"/>
    </xf>
    <xf numFmtId="10" fontId="7" fillId="38" borderId="30" xfId="60" applyNumberFormat="1" applyFont="1" applyFill="1" applyBorder="1" applyAlignment="1">
      <alignment horizontal="right" vertical="top"/>
    </xf>
    <xf numFmtId="0" fontId="0" fillId="33" borderId="0" xfId="0" applyFont="1" applyFill="1" applyBorder="1" applyAlignment="1">
      <alignment/>
    </xf>
    <xf numFmtId="39" fontId="5" fillId="0" borderId="30" xfId="0" applyNumberFormat="1" applyFont="1" applyFill="1" applyBorder="1" applyAlignment="1">
      <alignment horizontal="center"/>
    </xf>
    <xf numFmtId="39" fontId="5" fillId="0" borderId="29" xfId="0" applyNumberFormat="1" applyFont="1" applyFill="1" applyBorder="1" applyAlignment="1">
      <alignment horizontal="center"/>
    </xf>
    <xf numFmtId="0" fontId="0" fillId="0" borderId="30" xfId="0" applyFont="1" applyFill="1" applyBorder="1" applyAlignment="1">
      <alignment/>
    </xf>
    <xf numFmtId="0" fontId="0" fillId="0" borderId="29" xfId="0" applyFont="1" applyFill="1" applyBorder="1" applyAlignment="1">
      <alignment/>
    </xf>
    <xf numFmtId="0" fontId="0" fillId="34" borderId="0" xfId="0" applyFont="1" applyFill="1" applyBorder="1" applyAlignment="1">
      <alignment/>
    </xf>
    <xf numFmtId="0" fontId="0" fillId="0" borderId="0" xfId="0" applyFont="1" applyFill="1" applyBorder="1" applyAlignment="1">
      <alignment horizontal="left"/>
    </xf>
    <xf numFmtId="0" fontId="0" fillId="34" borderId="0" xfId="0" applyFont="1" applyFill="1" applyBorder="1" applyAlignment="1">
      <alignment horizontal="left"/>
    </xf>
    <xf numFmtId="0" fontId="0" fillId="0" borderId="44" xfId="0" applyFont="1" applyFill="1" applyBorder="1" applyAlignment="1">
      <alignment/>
    </xf>
    <xf numFmtId="0" fontId="0" fillId="0" borderId="45" xfId="0" applyFont="1" applyFill="1" applyBorder="1" applyAlignment="1">
      <alignment/>
    </xf>
    <xf numFmtId="0" fontId="0" fillId="0" borderId="43" xfId="0" applyFont="1" applyFill="1" applyBorder="1" applyAlignment="1">
      <alignment horizontal="left"/>
    </xf>
    <xf numFmtId="0" fontId="0" fillId="0" borderId="43" xfId="0" applyFont="1" applyFill="1" applyBorder="1" applyAlignment="1">
      <alignment/>
    </xf>
    <xf numFmtId="39" fontId="7" fillId="0" borderId="0" xfId="64" applyNumberFormat="1" applyFont="1" applyFill="1" applyBorder="1" applyAlignment="1">
      <alignment horizontal="left"/>
      <protection/>
    </xf>
    <xf numFmtId="3" fontId="7" fillId="0" borderId="0" xfId="64" applyNumberFormat="1" applyFont="1" applyFill="1" applyBorder="1" applyAlignment="1">
      <alignment horizontal="left"/>
      <protection/>
    </xf>
    <xf numFmtId="39" fontId="7" fillId="0" borderId="34" xfId="64" applyNumberFormat="1" applyFont="1" applyFill="1" applyBorder="1" applyAlignment="1">
      <alignment/>
      <protection/>
    </xf>
    <xf numFmtId="39" fontId="0" fillId="0" borderId="31" xfId="0" applyNumberFormat="1" applyFont="1" applyFill="1" applyBorder="1" applyAlignment="1">
      <alignment/>
    </xf>
    <xf numFmtId="39" fontId="0" fillId="0" borderId="31" xfId="0" applyNumberFormat="1" applyFont="1" applyFill="1" applyBorder="1" applyAlignment="1" applyProtection="1">
      <alignment/>
      <protection locked="0"/>
    </xf>
    <xf numFmtId="3" fontId="0" fillId="0" borderId="31" xfId="0" applyNumberFormat="1" applyFont="1" applyFill="1" applyBorder="1" applyAlignment="1" applyProtection="1">
      <alignment/>
      <protection locked="0"/>
    </xf>
    <xf numFmtId="3" fontId="0" fillId="0" borderId="0" xfId="0" applyNumberFormat="1" applyFont="1" applyFill="1" applyBorder="1" applyAlignment="1" applyProtection="1">
      <alignment/>
      <protection locked="0"/>
    </xf>
    <xf numFmtId="0" fontId="0" fillId="0" borderId="0" xfId="0" applyFont="1" applyFill="1" applyAlignment="1">
      <alignment/>
    </xf>
    <xf numFmtId="39" fontId="0" fillId="0" borderId="0" xfId="0" applyNumberFormat="1" applyFont="1" applyFill="1" applyBorder="1" applyAlignment="1" applyProtection="1">
      <alignment/>
      <protection locked="0"/>
    </xf>
    <xf numFmtId="39" fontId="7" fillId="0" borderId="34" xfId="64" applyNumberFormat="1" applyFont="1" applyFill="1" applyBorder="1" applyAlignment="1">
      <alignment horizontal="left"/>
      <protection/>
    </xf>
    <xf numFmtId="39" fontId="7" fillId="0" borderId="31" xfId="64" applyNumberFormat="1" applyFont="1" applyFill="1" applyBorder="1" applyAlignment="1">
      <alignment horizontal="center"/>
      <protection/>
    </xf>
    <xf numFmtId="39" fontId="7" fillId="0" borderId="31" xfId="64" applyNumberFormat="1" applyFont="1" applyFill="1" applyBorder="1" applyAlignment="1" applyProtection="1">
      <alignment horizontal="center"/>
      <protection locked="0"/>
    </xf>
    <xf numFmtId="3" fontId="7" fillId="0" borderId="32" xfId="64" applyNumberFormat="1" applyFont="1" applyFill="1" applyBorder="1" applyAlignment="1" applyProtection="1">
      <alignment horizontal="center"/>
      <protection locked="0"/>
    </xf>
    <xf numFmtId="39" fontId="0" fillId="0" borderId="10" xfId="64" applyNumberFormat="1" applyFont="1" applyFill="1" applyBorder="1" applyAlignment="1">
      <alignment/>
      <protection/>
    </xf>
    <xf numFmtId="39" fontId="0" fillId="0" borderId="14" xfId="0" applyNumberFormat="1" applyFont="1" applyFill="1" applyBorder="1" applyAlignment="1">
      <alignment/>
    </xf>
    <xf numFmtId="39" fontId="0" fillId="34" borderId="14" xfId="0" applyNumberFormat="1" applyFont="1" applyFill="1" applyBorder="1" applyAlignment="1" applyProtection="1">
      <alignment/>
      <protection locked="0"/>
    </xf>
    <xf numFmtId="3" fontId="0" fillId="34" borderId="14" xfId="0" applyNumberFormat="1" applyFont="1" applyFill="1" applyBorder="1" applyAlignment="1">
      <alignment/>
    </xf>
    <xf numFmtId="39" fontId="0" fillId="0" borderId="0" xfId="64" applyNumberFormat="1" applyFont="1" applyFill="1" applyBorder="1" applyAlignment="1">
      <alignment/>
      <protection/>
    </xf>
    <xf numFmtId="3" fontId="0" fillId="0" borderId="0" xfId="0" applyNumberFormat="1" applyFont="1" applyFill="1" applyBorder="1" applyAlignment="1">
      <alignment/>
    </xf>
    <xf numFmtId="0" fontId="0" fillId="35" borderId="10" xfId="0" applyFont="1" applyFill="1" applyBorder="1" applyAlignment="1">
      <alignment/>
    </xf>
    <xf numFmtId="0" fontId="0" fillId="35" borderId="14" xfId="0" applyFont="1" applyFill="1" applyBorder="1" applyAlignment="1">
      <alignment/>
    </xf>
    <xf numFmtId="3" fontId="0" fillId="34" borderId="12" xfId="0" applyNumberFormat="1" applyFont="1" applyFill="1" applyBorder="1" applyAlignment="1" applyProtection="1">
      <alignment/>
      <protection locked="0"/>
    </xf>
    <xf numFmtId="39" fontId="0" fillId="35" borderId="14" xfId="0" applyNumberFormat="1" applyFont="1" applyFill="1" applyBorder="1" applyAlignment="1" applyProtection="1">
      <alignment/>
      <protection locked="0"/>
    </xf>
    <xf numFmtId="2" fontId="0" fillId="35" borderId="14" xfId="0" applyNumberFormat="1" applyFont="1" applyFill="1" applyBorder="1" applyAlignment="1" applyProtection="1">
      <alignment/>
      <protection locked="0"/>
    </xf>
    <xf numFmtId="3" fontId="0" fillId="34" borderId="14" xfId="0" applyNumberFormat="1" applyFont="1" applyFill="1" applyBorder="1" applyAlignment="1" applyProtection="1">
      <alignment/>
      <protection locked="0"/>
    </xf>
    <xf numFmtId="39" fontId="0" fillId="0" borderId="34" xfId="64" applyNumberFormat="1" applyFont="1" applyFill="1" applyBorder="1" applyAlignment="1">
      <alignment/>
      <protection/>
    </xf>
    <xf numFmtId="3" fontId="0" fillId="34" borderId="31" xfId="0" applyNumberFormat="1" applyFont="1" applyFill="1" applyBorder="1" applyAlignment="1">
      <alignment/>
    </xf>
    <xf numFmtId="3"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0" fillId="34" borderId="0" xfId="0" applyNumberFormat="1" applyFont="1" applyFill="1" applyAlignment="1">
      <alignment/>
    </xf>
    <xf numFmtId="39" fontId="0" fillId="0" borderId="13" xfId="0" applyNumberFormat="1" applyFont="1" applyFill="1" applyBorder="1" applyAlignment="1">
      <alignment/>
    </xf>
    <xf numFmtId="3" fontId="0" fillId="34" borderId="0" xfId="0" applyNumberFormat="1" applyFont="1" applyFill="1" applyBorder="1" applyAlignment="1">
      <alignment/>
    </xf>
    <xf numFmtId="39" fontId="0" fillId="0" borderId="10" xfId="0" applyNumberFormat="1" applyFont="1" applyFill="1" applyBorder="1" applyAlignment="1">
      <alignment/>
    </xf>
    <xf numFmtId="0" fontId="0" fillId="0" borderId="34" xfId="0" applyFont="1" applyFill="1" applyBorder="1" applyAlignment="1">
      <alignment/>
    </xf>
    <xf numFmtId="0" fontId="0" fillId="0" borderId="31" xfId="0" applyFont="1" applyFill="1" applyBorder="1" applyAlignment="1">
      <alignment/>
    </xf>
    <xf numFmtId="0" fontId="0" fillId="0" borderId="31" xfId="0" applyFont="1" applyFill="1" applyBorder="1" applyAlignment="1" applyProtection="1">
      <alignment/>
      <protection locked="0"/>
    </xf>
    <xf numFmtId="3" fontId="0" fillId="0" borderId="32" xfId="0" applyNumberFormat="1" applyFont="1" applyFill="1" applyBorder="1" applyAlignment="1" applyProtection="1">
      <alignment/>
      <protection locked="0"/>
    </xf>
    <xf numFmtId="39" fontId="7" fillId="0" borderId="34" xfId="0" applyNumberFormat="1" applyFont="1" applyBorder="1" applyAlignment="1">
      <alignment horizontal="left"/>
    </xf>
    <xf numFmtId="0" fontId="0" fillId="0" borderId="10" xfId="0" applyFont="1" applyFill="1" applyBorder="1" applyAlignment="1">
      <alignment/>
    </xf>
    <xf numFmtId="0" fontId="0" fillId="0" borderId="14" xfId="0" applyFont="1" applyFill="1" applyBorder="1" applyAlignment="1">
      <alignment/>
    </xf>
    <xf numFmtId="3" fontId="0" fillId="0" borderId="0" xfId="0" applyNumberFormat="1" applyFont="1" applyFill="1" applyAlignment="1">
      <alignment/>
    </xf>
    <xf numFmtId="1" fontId="0" fillId="0" borderId="14" xfId="48" applyNumberFormat="1" applyFont="1" applyFill="1" applyBorder="1" applyAlignment="1">
      <alignment/>
    </xf>
    <xf numFmtId="39" fontId="0" fillId="0" borderId="25" xfId="64" applyNumberFormat="1" applyFont="1" applyFill="1" applyBorder="1" applyAlignment="1">
      <alignment/>
      <protection/>
    </xf>
    <xf numFmtId="39" fontId="0" fillId="0" borderId="12" xfId="0" applyNumberFormat="1" applyFont="1" applyFill="1" applyBorder="1" applyAlignment="1">
      <alignment/>
    </xf>
    <xf numFmtId="39" fontId="0" fillId="34" borderId="16" xfId="0" applyNumberFormat="1" applyFont="1" applyFill="1" applyBorder="1" applyAlignment="1" applyProtection="1">
      <alignment/>
      <protection locked="0"/>
    </xf>
    <xf numFmtId="3" fontId="0" fillId="34" borderId="16" xfId="0" applyNumberFormat="1" applyFont="1" applyFill="1" applyBorder="1" applyAlignment="1">
      <alignment/>
    </xf>
    <xf numFmtId="39" fontId="0" fillId="34" borderId="46" xfId="0" applyNumberFormat="1" applyFont="1" applyFill="1" applyBorder="1" applyAlignment="1" applyProtection="1">
      <alignment/>
      <protection locked="0"/>
    </xf>
    <xf numFmtId="3" fontId="0" fillId="34" borderId="46" xfId="0" applyNumberFormat="1" applyFont="1" applyFill="1" applyBorder="1" applyAlignment="1">
      <alignment/>
    </xf>
    <xf numFmtId="39" fontId="0" fillId="0" borderId="22" xfId="64" applyNumberFormat="1" applyFont="1" applyFill="1" applyBorder="1" applyAlignment="1">
      <alignment/>
      <protection/>
    </xf>
    <xf numFmtId="39" fontId="0" fillId="0" borderId="15" xfId="0" applyNumberFormat="1" applyFont="1" applyFill="1" applyBorder="1" applyAlignment="1">
      <alignment/>
    </xf>
    <xf numFmtId="3" fontId="0" fillId="36" borderId="15" xfId="15" applyNumberFormat="1" applyFont="1" applyFill="1" applyBorder="1" applyAlignment="1">
      <alignment/>
      <protection/>
    </xf>
    <xf numFmtId="39" fontId="0" fillId="0" borderId="15" xfId="0" applyNumberFormat="1" applyFont="1" applyFill="1" applyBorder="1" applyAlignment="1" applyProtection="1">
      <alignment/>
      <protection locked="0"/>
    </xf>
    <xf numFmtId="3" fontId="0" fillId="34" borderId="15" xfId="0" applyNumberFormat="1" applyFont="1" applyFill="1" applyBorder="1" applyAlignment="1">
      <alignment/>
    </xf>
    <xf numFmtId="39" fontId="0" fillId="34" borderId="0" xfId="64" applyNumberFormat="1" applyFont="1" applyFill="1" applyBorder="1" applyAlignment="1">
      <alignment/>
      <protection/>
    </xf>
    <xf numFmtId="39" fontId="0" fillId="34" borderId="0" xfId="0" applyNumberFormat="1" applyFont="1" applyFill="1" applyBorder="1" applyAlignment="1" applyProtection="1">
      <alignment/>
      <protection locked="0"/>
    </xf>
    <xf numFmtId="39" fontId="7" fillId="0" borderId="25" xfId="64" applyNumberFormat="1" applyFont="1" applyFill="1" applyBorder="1" applyAlignment="1">
      <alignment/>
      <protection/>
    </xf>
    <xf numFmtId="3" fontId="0" fillId="36" borderId="14" xfId="0" applyNumberFormat="1" applyFont="1" applyFill="1" applyBorder="1" applyAlignment="1">
      <alignment/>
    </xf>
    <xf numFmtId="3" fontId="0" fillId="0" borderId="10" xfId="0" applyNumberFormat="1" applyFont="1" applyFill="1" applyBorder="1" applyAlignment="1" applyProtection="1">
      <alignment/>
      <protection locked="0"/>
    </xf>
    <xf numFmtId="3" fontId="0" fillId="36" borderId="47" xfId="0" applyNumberFormat="1" applyFont="1" applyFill="1" applyBorder="1" applyAlignment="1">
      <alignment/>
    </xf>
    <xf numFmtId="39" fontId="23" fillId="34" borderId="0" xfId="64" applyNumberFormat="1" applyFont="1" applyFill="1" applyBorder="1" applyAlignment="1">
      <alignment/>
      <protection/>
    </xf>
    <xf numFmtId="1" fontId="0" fillId="34" borderId="14" xfId="0" applyNumberFormat="1" applyFont="1" applyFill="1" applyBorder="1" applyAlignment="1" applyProtection="1">
      <alignment/>
      <protection locked="0"/>
    </xf>
    <xf numFmtId="1" fontId="0" fillId="0" borderId="32" xfId="0" applyNumberFormat="1" applyFont="1" applyFill="1" applyBorder="1" applyAlignment="1" applyProtection="1">
      <alignment/>
      <protection locked="0"/>
    </xf>
    <xf numFmtId="0" fontId="0" fillId="34" borderId="0" xfId="0" applyFont="1" applyFill="1" applyAlignment="1">
      <alignment/>
    </xf>
    <xf numFmtId="1" fontId="0" fillId="0" borderId="0" xfId="0" applyNumberFormat="1" applyFont="1" applyFill="1" applyAlignment="1" applyProtection="1">
      <alignment/>
      <protection locked="0"/>
    </xf>
    <xf numFmtId="1" fontId="7" fillId="0" borderId="32" xfId="64" applyNumberFormat="1" applyFont="1" applyFill="1" applyBorder="1" applyAlignment="1" applyProtection="1">
      <alignment horizontal="center"/>
      <protection locked="0"/>
    </xf>
    <xf numFmtId="1" fontId="0" fillId="34" borderId="12" xfId="0" applyNumberFormat="1" applyFont="1" applyFill="1" applyBorder="1" applyAlignment="1" applyProtection="1">
      <alignment/>
      <protection locked="0"/>
    </xf>
    <xf numFmtId="37" fontId="0" fillId="34" borderId="14" xfId="0" applyNumberFormat="1" applyFont="1" applyFill="1" applyBorder="1" applyAlignment="1" applyProtection="1">
      <alignment/>
      <protection locked="0"/>
    </xf>
    <xf numFmtId="37" fontId="0" fillId="34" borderId="15" xfId="0" applyNumberFormat="1" applyFont="1" applyFill="1" applyBorder="1" applyAlignment="1" applyProtection="1">
      <alignment/>
      <protection locked="0"/>
    </xf>
    <xf numFmtId="3" fontId="0" fillId="34" borderId="15"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200" fontId="0" fillId="38" borderId="30" xfId="48" applyNumberFormat="1" applyFont="1" applyFill="1" applyBorder="1" applyAlignment="1" applyProtection="1">
      <alignment horizontal="right"/>
      <protection/>
    </xf>
    <xf numFmtId="200" fontId="0" fillId="0" borderId="30" xfId="48" applyNumberFormat="1" applyFont="1" applyFill="1" applyBorder="1" applyAlignment="1">
      <alignment/>
    </xf>
    <xf numFmtId="0" fontId="0" fillId="34" borderId="0" xfId="0" applyFont="1" applyFill="1" applyBorder="1" applyAlignment="1">
      <alignment horizontal="center" vertical="top"/>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34" borderId="0" xfId="0" applyFont="1" applyFill="1" applyAlignment="1">
      <alignment horizontal="left" vertical="top"/>
    </xf>
    <xf numFmtId="0" fontId="0" fillId="34" borderId="0" xfId="0" applyFont="1" applyFill="1" applyBorder="1" applyAlignment="1">
      <alignment horizontal="left" vertical="top" wrapText="1"/>
    </xf>
    <xf numFmtId="0" fontId="0" fillId="0" borderId="0" xfId="0" applyFont="1" applyFill="1" applyBorder="1" applyAlignment="1" quotePrefix="1">
      <alignment horizontal="left" vertical="top" wrapText="1"/>
    </xf>
    <xf numFmtId="0" fontId="0" fillId="34" borderId="0" xfId="0" applyFont="1" applyFill="1" applyAlignment="1">
      <alignment horizontal="left" vertical="top" wrapText="1"/>
    </xf>
    <xf numFmtId="0" fontId="0" fillId="34" borderId="40" xfId="0" applyFont="1" applyFill="1" applyBorder="1" applyAlignment="1">
      <alignment horizontal="center" vertical="top"/>
    </xf>
    <xf numFmtId="0" fontId="24" fillId="34" borderId="0" xfId="0" applyFont="1" applyFill="1" applyAlignment="1">
      <alignment/>
    </xf>
    <xf numFmtId="0" fontId="0" fillId="34" borderId="29" xfId="0" applyFont="1" applyFill="1" applyBorder="1" applyAlignment="1">
      <alignment horizontal="center" vertical="top"/>
    </xf>
    <xf numFmtId="0" fontId="0" fillId="34" borderId="43" xfId="0" applyFont="1" applyFill="1" applyBorder="1" applyAlignment="1">
      <alignment horizontal="center" vertical="top"/>
    </xf>
    <xf numFmtId="0" fontId="24" fillId="34" borderId="44" xfId="0" applyNumberFormat="1" applyFont="1" applyFill="1" applyBorder="1" applyAlignment="1">
      <alignment horizontal="left" vertical="top" wrapText="1"/>
    </xf>
    <xf numFmtId="0" fontId="0" fillId="34" borderId="26" xfId="0" applyFont="1" applyFill="1" applyBorder="1" applyAlignment="1">
      <alignment horizontal="center" vertical="top"/>
    </xf>
    <xf numFmtId="0" fontId="0" fillId="34" borderId="28" xfId="0" applyFont="1" applyFill="1" applyBorder="1" applyAlignment="1">
      <alignment wrapText="1"/>
    </xf>
    <xf numFmtId="0" fontId="0" fillId="35" borderId="48" xfId="63" applyFont="1" applyFill="1" applyBorder="1" applyAlignment="1" applyProtection="1">
      <alignment/>
      <protection locked="0"/>
    </xf>
    <xf numFmtId="0" fontId="0" fillId="0" borderId="48" xfId="63" applyFont="1" applyFill="1" applyBorder="1" applyAlignment="1" applyProtection="1">
      <alignment/>
      <protection locked="0"/>
    </xf>
    <xf numFmtId="200" fontId="0" fillId="0" borderId="30" xfId="48" applyNumberFormat="1" applyFont="1" applyFill="1" applyBorder="1" applyAlignment="1">
      <alignment horizontal="right"/>
    </xf>
    <xf numFmtId="39" fontId="7" fillId="0" borderId="0" xfId="64" applyNumberFormat="1" applyFont="1" applyFill="1" applyBorder="1" applyAlignment="1">
      <alignment/>
      <protection/>
    </xf>
    <xf numFmtId="176" fontId="0" fillId="0" borderId="0" xfId="0" applyNumberFormat="1" applyFont="1" applyFill="1" applyBorder="1" applyAlignment="1" applyProtection="1">
      <alignment/>
      <protection locked="0"/>
    </xf>
    <xf numFmtId="39" fontId="16" fillId="34" borderId="41" xfId="64" applyNumberFormat="1" applyFont="1" applyFill="1" applyBorder="1" applyAlignment="1">
      <alignment horizontal="left"/>
      <protection/>
    </xf>
    <xf numFmtId="3" fontId="16" fillId="34" borderId="41" xfId="64" applyNumberFormat="1" applyFont="1" applyFill="1" applyBorder="1" applyAlignment="1">
      <alignment horizontal="left"/>
      <protection/>
    </xf>
    <xf numFmtId="0" fontId="0" fillId="34" borderId="41" xfId="0" applyFont="1" applyFill="1" applyBorder="1" applyAlignment="1">
      <alignment/>
    </xf>
    <xf numFmtId="39" fontId="6" fillId="34" borderId="11" xfId="0" applyNumberFormat="1" applyFont="1" applyFill="1" applyBorder="1" applyAlignment="1" applyProtection="1">
      <alignment/>
      <protection locked="0"/>
    </xf>
    <xf numFmtId="176" fontId="6" fillId="34" borderId="11" xfId="0" applyNumberFormat="1" applyFont="1" applyFill="1" applyBorder="1" applyAlignment="1" applyProtection="1">
      <alignment/>
      <protection locked="0"/>
    </xf>
    <xf numFmtId="3" fontId="6" fillId="34" borderId="11" xfId="0" applyNumberFormat="1" applyFont="1" applyFill="1" applyBorder="1" applyAlignment="1" applyProtection="1">
      <alignment/>
      <protection locked="0"/>
    </xf>
    <xf numFmtId="39" fontId="6" fillId="34" borderId="25" xfId="64" applyNumberFormat="1" applyFont="1" applyFill="1" applyBorder="1" applyAlignment="1">
      <alignment/>
      <protection/>
    </xf>
    <xf numFmtId="39" fontId="6" fillId="34" borderId="11" xfId="0" applyNumberFormat="1" applyFont="1" applyFill="1" applyBorder="1" applyAlignment="1">
      <alignment/>
    </xf>
    <xf numFmtId="0" fontId="0" fillId="35" borderId="12" xfId="0" applyFont="1" applyFill="1" applyBorder="1" applyAlignment="1">
      <alignment/>
    </xf>
    <xf numFmtId="39" fontId="6" fillId="34" borderId="10" xfId="64" applyNumberFormat="1" applyFont="1" applyFill="1" applyBorder="1" applyAlignment="1">
      <alignment/>
      <protection/>
    </xf>
    <xf numFmtId="0" fontId="0" fillId="35" borderId="14" xfId="0" applyFont="1" applyFill="1" applyBorder="1" applyAlignment="1">
      <alignment/>
    </xf>
    <xf numFmtId="39" fontId="6" fillId="34" borderId="22" xfId="64" applyNumberFormat="1" applyFont="1" applyFill="1" applyBorder="1" applyAlignment="1">
      <alignment/>
      <protection/>
    </xf>
    <xf numFmtId="0" fontId="0" fillId="35" borderId="15" xfId="0" applyFont="1" applyFill="1" applyBorder="1" applyAlignment="1">
      <alignment/>
    </xf>
    <xf numFmtId="3" fontId="6" fillId="34" borderId="12" xfId="0" applyNumberFormat="1" applyFont="1" applyFill="1" applyBorder="1" applyAlignment="1" applyProtection="1">
      <alignment/>
      <protection locked="0"/>
    </xf>
    <xf numFmtId="39" fontId="6" fillId="34" borderId="34" xfId="64" applyNumberFormat="1" applyFont="1" applyFill="1" applyBorder="1" applyAlignment="1">
      <alignment/>
      <protection/>
    </xf>
    <xf numFmtId="0" fontId="0" fillId="35" borderId="33" xfId="0" applyFont="1" applyFill="1" applyBorder="1" applyAlignment="1">
      <alignment/>
    </xf>
    <xf numFmtId="0" fontId="0" fillId="35" borderId="31" xfId="0" applyFont="1" applyFill="1" applyBorder="1" applyAlignment="1">
      <alignment/>
    </xf>
    <xf numFmtId="39" fontId="5" fillId="33" borderId="49" xfId="0" applyNumberFormat="1" applyFont="1" applyFill="1" applyBorder="1" applyAlignment="1">
      <alignment horizontal="left" vertical="center"/>
    </xf>
    <xf numFmtId="39" fontId="5" fillId="33" borderId="50" xfId="0" applyNumberFormat="1" applyFont="1" applyFill="1" applyBorder="1" applyAlignment="1">
      <alignment horizontal="left" vertical="center"/>
    </xf>
    <xf numFmtId="39" fontId="5" fillId="33" borderId="51" xfId="0" applyNumberFormat="1" applyFont="1" applyFill="1" applyBorder="1" applyAlignment="1">
      <alignment horizontal="left" vertical="center"/>
    </xf>
    <xf numFmtId="39" fontId="6" fillId="34" borderId="10" xfId="0" applyNumberFormat="1" applyFont="1" applyFill="1" applyBorder="1" applyAlignment="1">
      <alignment/>
    </xf>
    <xf numFmtId="0" fontId="0" fillId="34" borderId="14" xfId="0" applyFont="1" applyFill="1" applyBorder="1" applyAlignment="1">
      <alignment/>
    </xf>
    <xf numFmtId="39" fontId="6" fillId="34" borderId="22" xfId="0" applyNumberFormat="1" applyFont="1" applyFill="1" applyBorder="1" applyAlignment="1">
      <alignment/>
    </xf>
    <xf numFmtId="0" fontId="0" fillId="34" borderId="15" xfId="0" applyFont="1" applyFill="1" applyBorder="1" applyAlignment="1">
      <alignment/>
    </xf>
    <xf numFmtId="2" fontId="6" fillId="40" borderId="14" xfId="61" applyNumberFormat="1" applyFont="1" applyFill="1" applyBorder="1" applyAlignment="1" applyProtection="1">
      <alignment/>
      <protection/>
    </xf>
    <xf numFmtId="4" fontId="6" fillId="40" borderId="14" xfId="61" applyNumberFormat="1" applyFont="1" applyFill="1" applyBorder="1" applyAlignment="1" applyProtection="1">
      <alignment/>
      <protection/>
    </xf>
    <xf numFmtId="205" fontId="0" fillId="35" borderId="16" xfId="0" applyNumberFormat="1" applyFont="1" applyFill="1" applyBorder="1" applyAlignment="1" applyProtection="1">
      <alignment/>
      <protection locked="0"/>
    </xf>
    <xf numFmtId="205" fontId="0" fillId="35" borderId="47" xfId="0" applyNumberFormat="1" applyFont="1" applyFill="1" applyBorder="1" applyAlignment="1" applyProtection="1">
      <alignment/>
      <protection locked="0"/>
    </xf>
    <xf numFmtId="205" fontId="0" fillId="35" borderId="46" xfId="0" applyNumberFormat="1" applyFont="1" applyFill="1" applyBorder="1" applyAlignment="1" applyProtection="1">
      <alignment/>
      <protection locked="0"/>
    </xf>
    <xf numFmtId="2" fontId="0" fillId="35" borderId="47" xfId="0" applyNumberFormat="1" applyFont="1" applyFill="1" applyBorder="1" applyAlignment="1" applyProtection="1">
      <alignment/>
      <protection locked="0"/>
    </xf>
    <xf numFmtId="0" fontId="2" fillId="35" borderId="52" xfId="46" applyFill="1" applyBorder="1" applyAlignment="1" applyProtection="1">
      <alignment/>
      <protection locked="0"/>
    </xf>
    <xf numFmtId="4" fontId="6" fillId="35" borderId="46" xfId="61" applyNumberFormat="1" applyFont="1" applyFill="1" applyBorder="1" applyAlignment="1" applyProtection="1">
      <alignment/>
      <protection/>
    </xf>
    <xf numFmtId="4" fontId="0" fillId="0" borderId="0" xfId="61" applyNumberFormat="1" applyFont="1">
      <alignment/>
      <protection/>
    </xf>
    <xf numFmtId="4" fontId="0" fillId="0" borderId="0" xfId="0" applyNumberFormat="1" applyFont="1" applyFill="1" applyAlignment="1" applyProtection="1">
      <alignment/>
      <protection locked="0"/>
    </xf>
    <xf numFmtId="4" fontId="0" fillId="35" borderId="12" xfId="0" applyNumberFormat="1" applyFont="1" applyFill="1" applyBorder="1" applyAlignment="1" applyProtection="1">
      <alignment/>
      <protection locked="0"/>
    </xf>
    <xf numFmtId="4" fontId="0" fillId="35" borderId="14" xfId="0" applyNumberFormat="1" applyFont="1" applyFill="1" applyBorder="1" applyAlignment="1" applyProtection="1">
      <alignment/>
      <protection locked="0"/>
    </xf>
    <xf numFmtId="4" fontId="0" fillId="0" borderId="31" xfId="0" applyNumberFormat="1" applyFont="1" applyFill="1" applyBorder="1" applyAlignment="1" applyProtection="1">
      <alignment/>
      <protection locked="0"/>
    </xf>
    <xf numFmtId="4" fontId="7" fillId="0" borderId="31" xfId="64" applyNumberFormat="1" applyFont="1" applyFill="1" applyBorder="1" applyAlignment="1" applyProtection="1">
      <alignment horizontal="center"/>
      <protection locked="0"/>
    </xf>
    <xf numFmtId="202" fontId="0" fillId="36" borderId="14" xfId="0" applyNumberFormat="1" applyFont="1" applyFill="1" applyBorder="1" applyAlignment="1" applyProtection="1">
      <alignment/>
      <protection locked="0"/>
    </xf>
    <xf numFmtId="202" fontId="0" fillId="36" borderId="15" xfId="0" applyNumberFormat="1" applyFont="1" applyFill="1" applyBorder="1" applyAlignment="1" applyProtection="1">
      <alignment/>
      <protection locked="0"/>
    </xf>
    <xf numFmtId="4" fontId="6" fillId="40" borderId="11" xfId="61" applyNumberFormat="1" applyFont="1" applyFill="1" applyBorder="1" applyAlignment="1" applyProtection="1">
      <alignment/>
      <protection/>
    </xf>
    <xf numFmtId="4" fontId="6" fillId="40" borderId="0" xfId="61" applyNumberFormat="1" applyFont="1" applyFill="1" applyBorder="1" applyAlignment="1" applyProtection="1">
      <alignment/>
      <protection/>
    </xf>
    <xf numFmtId="4" fontId="16" fillId="0" borderId="31" xfId="64" applyNumberFormat="1" applyFont="1" applyFill="1" applyBorder="1" applyAlignment="1" applyProtection="1">
      <alignment horizontal="center"/>
      <protection/>
    </xf>
    <xf numFmtId="4" fontId="6" fillId="40" borderId="12" xfId="61" applyNumberFormat="1" applyFont="1" applyFill="1" applyBorder="1" applyAlignment="1" applyProtection="1">
      <alignment/>
      <protection/>
    </xf>
    <xf numFmtId="0" fontId="9" fillId="0" borderId="0" xfId="63" applyFont="1" applyFill="1" applyBorder="1" applyAlignment="1" applyProtection="1">
      <alignment horizontal="center" vertical="top"/>
      <protection/>
    </xf>
    <xf numFmtId="0" fontId="0" fillId="0" borderId="0" xfId="0" applyFont="1" applyAlignment="1">
      <alignment/>
    </xf>
    <xf numFmtId="0" fontId="9" fillId="0" borderId="0" xfId="63" applyFont="1" applyFill="1" applyBorder="1" applyAlignment="1" applyProtection="1" quotePrefix="1">
      <alignment horizontal="center" vertical="top"/>
      <protection/>
    </xf>
    <xf numFmtId="17" fontId="19" fillId="33" borderId="10" xfId="63" applyNumberFormat="1" applyFont="1" applyFill="1" applyBorder="1" applyAlignment="1" applyProtection="1" quotePrefix="1">
      <alignment horizontal="left" vertical="top"/>
      <protection/>
    </xf>
    <xf numFmtId="0" fontId="20" fillId="0" borderId="0" xfId="0" applyNumberFormat="1" applyFont="1" applyBorder="1" applyAlignment="1">
      <alignment/>
    </xf>
    <xf numFmtId="0" fontId="7" fillId="35" borderId="0" xfId="63" applyFont="1" applyFill="1" applyAlignment="1" applyProtection="1">
      <alignment wrapText="1"/>
      <protection/>
    </xf>
    <xf numFmtId="0" fontId="0" fillId="34" borderId="42" xfId="0" applyNumberFormat="1" applyFont="1" applyFill="1" applyBorder="1" applyAlignment="1">
      <alignment horizontal="left" vertical="top" wrapText="1"/>
    </xf>
    <xf numFmtId="0" fontId="0" fillId="34" borderId="30" xfId="0" applyNumberFormat="1" applyFont="1" applyFill="1" applyBorder="1" applyAlignment="1">
      <alignment horizontal="left" vertical="top" wrapText="1"/>
    </xf>
    <xf numFmtId="0" fontId="0" fillId="34" borderId="45" xfId="0" applyNumberFormat="1" applyFont="1" applyFill="1" applyBorder="1" applyAlignment="1">
      <alignment horizontal="left" vertical="top" wrapText="1"/>
    </xf>
  </cellXfs>
  <cellStyles count="58">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erekening" xfId="40"/>
    <cellStyle name="Controlecel" xfId="41"/>
    <cellStyle name="Euro" xfId="42"/>
    <cellStyle name="Gekoppelde cel" xfId="43"/>
    <cellStyle name="Followed Hyperlink" xfId="44"/>
    <cellStyle name="Goed" xfId="45"/>
    <cellStyle name="Hyperlink" xfId="46"/>
    <cellStyle name="Invoer" xfId="47"/>
    <cellStyle name="Comma" xfId="48"/>
    <cellStyle name="Comma [0]" xfId="49"/>
    <cellStyle name="Komma_Tarievenmandje - definitief3" xfId="50"/>
    <cellStyle name="Kop 1" xfId="51"/>
    <cellStyle name="Kop 2" xfId="52"/>
    <cellStyle name="Kop 3" xfId="53"/>
    <cellStyle name="Kop 4" xfId="54"/>
    <cellStyle name="Neutraal" xfId="55"/>
    <cellStyle name="Normal_# klanten" xfId="56"/>
    <cellStyle name="Normal_Data_2_wrm1_30" xfId="57"/>
    <cellStyle name="Notitie" xfId="58"/>
    <cellStyle name="Ongeldig" xfId="59"/>
    <cellStyle name="Percent" xfId="60"/>
    <cellStyle name="Standaard_103321_3 Cogas Elementen EAV-tarieven" xfId="61"/>
    <cellStyle name="Standaard_20100727 Rekenmodel NE5R v1.9" xfId="62"/>
    <cellStyle name="Standaard_Handboek TSO (260202)" xfId="63"/>
    <cellStyle name="Standaard_Tabellen - CIV2" xfId="64"/>
    <cellStyle name="Titel" xfId="65"/>
    <cellStyle name="Totaal" xfId="66"/>
    <cellStyle name="Uitvoer" xfId="67"/>
    <cellStyle name="Currency" xfId="68"/>
    <cellStyle name="Currency [0]" xfId="69"/>
    <cellStyle name="Verklarende tekst" xfId="70"/>
    <cellStyle name="Waarschuwingstekst" xfId="71"/>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V45"/>
  <sheetViews>
    <sheetView showGridLines="0" zoomScale="70" zoomScaleNormal="70" zoomScaleSheetLayoutView="40" zoomScalePageLayoutView="0" workbookViewId="0" topLeftCell="A1">
      <selection activeCell="C14" sqref="C14"/>
    </sheetView>
  </sheetViews>
  <sheetFormatPr defaultColWidth="9.140625" defaultRowHeight="12.75"/>
  <cols>
    <col min="1" max="17" width="10.8515625" style="11" customWidth="1"/>
    <col min="18" max="16384" width="9.140625" style="11" customWidth="1"/>
  </cols>
  <sheetData>
    <row r="2" ht="12.75">
      <c r="A2" s="11" t="s">
        <v>101</v>
      </c>
    </row>
    <row r="3" ht="12.75">
      <c r="A3" s="11" t="s">
        <v>125</v>
      </c>
    </row>
    <row r="11" spans="1:22" ht="60">
      <c r="A11" s="382" t="s">
        <v>7</v>
      </c>
      <c r="B11" s="383"/>
      <c r="C11" s="383"/>
      <c r="D11" s="383"/>
      <c r="E11" s="383"/>
      <c r="F11" s="383"/>
      <c r="G11" s="383"/>
      <c r="H11" s="383"/>
      <c r="I11" s="383"/>
      <c r="J11" s="383"/>
      <c r="K11" s="383"/>
      <c r="L11" s="383"/>
      <c r="M11" s="383"/>
      <c r="N11" s="383"/>
      <c r="O11" s="383"/>
      <c r="P11" s="383"/>
      <c r="Q11" s="383"/>
      <c r="R11" s="383"/>
      <c r="S11" s="383"/>
      <c r="T11" s="383"/>
      <c r="U11" s="383"/>
      <c r="V11" s="383"/>
    </row>
    <row r="13" spans="1:22" ht="60">
      <c r="A13" s="382" t="s">
        <v>8</v>
      </c>
      <c r="B13" s="383"/>
      <c r="C13" s="383"/>
      <c r="D13" s="383"/>
      <c r="E13" s="383"/>
      <c r="F13" s="383"/>
      <c r="G13" s="383"/>
      <c r="H13" s="383"/>
      <c r="I13" s="383"/>
      <c r="J13" s="383"/>
      <c r="K13" s="383"/>
      <c r="L13" s="383"/>
      <c r="M13" s="383"/>
      <c r="N13" s="383"/>
      <c r="O13" s="383"/>
      <c r="P13" s="383"/>
      <c r="Q13" s="383"/>
      <c r="R13" s="383"/>
      <c r="S13" s="383"/>
      <c r="T13" s="383"/>
      <c r="U13" s="383"/>
      <c r="V13" s="383"/>
    </row>
    <row r="15" spans="1:22" ht="60">
      <c r="A15" s="384">
        <v>2013</v>
      </c>
      <c r="B15" s="383"/>
      <c r="C15" s="383"/>
      <c r="D15" s="383"/>
      <c r="E15" s="383"/>
      <c r="F15" s="383"/>
      <c r="G15" s="383"/>
      <c r="H15" s="383"/>
      <c r="I15" s="383"/>
      <c r="J15" s="383"/>
      <c r="K15" s="383"/>
      <c r="L15" s="383"/>
      <c r="M15" s="383"/>
      <c r="N15" s="383"/>
      <c r="O15" s="383"/>
      <c r="P15" s="383"/>
      <c r="Q15" s="383"/>
      <c r="R15" s="383"/>
      <c r="S15" s="383"/>
      <c r="T15" s="383"/>
      <c r="U15" s="383"/>
      <c r="V15" s="383"/>
    </row>
    <row r="16" spans="3:9" ht="32.25" customHeight="1">
      <c r="C16" s="12"/>
      <c r="D16" s="12"/>
      <c r="E16" s="12"/>
      <c r="F16" s="12"/>
      <c r="G16" s="12"/>
      <c r="H16" s="12"/>
      <c r="I16" s="13"/>
    </row>
    <row r="17" spans="3:9" ht="32.25" customHeight="1">
      <c r="C17" s="12"/>
      <c r="D17" s="12"/>
      <c r="E17" s="12"/>
      <c r="F17" s="12"/>
      <c r="G17" s="12"/>
      <c r="H17" s="12"/>
      <c r="I17" s="13"/>
    </row>
    <row r="18" spans="3:9" ht="32.25" customHeight="1">
      <c r="C18" s="12"/>
      <c r="D18" s="12"/>
      <c r="E18" s="12"/>
      <c r="F18" s="12"/>
      <c r="G18" s="12"/>
      <c r="H18" s="12"/>
      <c r="I18" s="13"/>
    </row>
    <row r="19" spans="3:9" ht="32.25" customHeight="1">
      <c r="C19" s="12"/>
      <c r="D19" s="12"/>
      <c r="E19" s="12"/>
      <c r="F19" s="12"/>
      <c r="G19" s="12"/>
      <c r="H19" s="12"/>
      <c r="I19" s="13"/>
    </row>
    <row r="20" spans="3:9" ht="15.75" customHeight="1">
      <c r="C20" s="12"/>
      <c r="D20" s="12"/>
      <c r="E20" s="12"/>
      <c r="F20" s="12"/>
      <c r="G20" s="12"/>
      <c r="H20" s="12"/>
      <c r="I20" s="13"/>
    </row>
    <row r="21" spans="3:9" ht="15.75" customHeight="1">
      <c r="C21" s="12"/>
      <c r="D21" s="12"/>
      <c r="E21" s="12"/>
      <c r="F21" s="12"/>
      <c r="G21" s="12"/>
      <c r="H21" s="12"/>
      <c r="I21" s="13"/>
    </row>
    <row r="22" spans="3:9" ht="15.75" customHeight="1">
      <c r="C22" s="12"/>
      <c r="D22" s="12"/>
      <c r="E22" s="12"/>
      <c r="F22" s="12"/>
      <c r="G22" s="12"/>
      <c r="H22" s="12"/>
      <c r="I22" s="13"/>
    </row>
    <row r="26" spans="1:22" s="14" customFormat="1" ht="12.75">
      <c r="A26" s="11"/>
      <c r="B26" s="11"/>
      <c r="C26" s="11"/>
      <c r="D26" s="11"/>
      <c r="E26" s="11"/>
      <c r="F26" s="11"/>
      <c r="G26" s="11"/>
      <c r="H26" s="11"/>
      <c r="I26" s="11"/>
      <c r="J26" s="11"/>
      <c r="K26" s="11"/>
      <c r="L26" s="11"/>
      <c r="M26" s="11"/>
      <c r="N26" s="11"/>
      <c r="O26" s="11"/>
      <c r="P26" s="11"/>
      <c r="Q26" s="11"/>
      <c r="R26" s="11"/>
      <c r="S26" s="11"/>
      <c r="T26" s="11"/>
      <c r="U26" s="11"/>
      <c r="V26" s="11"/>
    </row>
    <row r="27" spans="1:22" s="14" customFormat="1" ht="12.75">
      <c r="A27" s="11"/>
      <c r="B27" s="11"/>
      <c r="C27" s="11"/>
      <c r="D27" s="11"/>
      <c r="E27" s="11"/>
      <c r="F27" s="11"/>
      <c r="G27" s="11"/>
      <c r="H27" s="11"/>
      <c r="I27" s="11"/>
      <c r="J27" s="11"/>
      <c r="K27" s="11"/>
      <c r="L27" s="11"/>
      <c r="M27" s="11"/>
      <c r="N27" s="11"/>
      <c r="O27" s="11"/>
      <c r="P27" s="11"/>
      <c r="Q27" s="11"/>
      <c r="R27" s="11"/>
      <c r="S27" s="11"/>
      <c r="T27" s="11"/>
      <c r="U27" s="11"/>
      <c r="V27" s="11"/>
    </row>
    <row r="28" spans="1:22" s="14" customFormat="1" ht="12.75">
      <c r="A28" s="11"/>
      <c r="B28" s="11"/>
      <c r="C28" s="11"/>
      <c r="D28" s="11"/>
      <c r="E28" s="11"/>
      <c r="F28" s="11"/>
      <c r="G28" s="11"/>
      <c r="H28" s="11"/>
      <c r="I28" s="11"/>
      <c r="J28" s="11"/>
      <c r="K28" s="11"/>
      <c r="L28" s="11"/>
      <c r="M28" s="11"/>
      <c r="N28" s="11"/>
      <c r="O28" s="11"/>
      <c r="P28" s="11"/>
      <c r="Q28" s="11"/>
      <c r="R28" s="11"/>
      <c r="S28" s="11"/>
      <c r="T28" s="11"/>
      <c r="U28" s="11"/>
      <c r="V28" s="11"/>
    </row>
    <row r="29" spans="1:22" s="14" customFormat="1" ht="12.75">
      <c r="A29" s="11"/>
      <c r="B29" s="11"/>
      <c r="C29" s="11"/>
      <c r="D29" s="11"/>
      <c r="E29" s="11"/>
      <c r="F29" s="11"/>
      <c r="G29" s="11"/>
      <c r="H29" s="11"/>
      <c r="I29" s="11"/>
      <c r="J29" s="11"/>
      <c r="K29" s="11"/>
      <c r="L29" s="11"/>
      <c r="M29" s="11"/>
      <c r="N29" s="11"/>
      <c r="O29" s="11"/>
      <c r="P29" s="11"/>
      <c r="Q29" s="11"/>
      <c r="R29" s="11"/>
      <c r="S29" s="11"/>
      <c r="T29" s="11"/>
      <c r="U29" s="11"/>
      <c r="V29" s="11"/>
    </row>
    <row r="30" spans="1:22" s="14" customFormat="1" ht="12.75">
      <c r="A30" s="11"/>
      <c r="B30" s="11"/>
      <c r="C30" s="11"/>
      <c r="D30" s="11"/>
      <c r="E30" s="11"/>
      <c r="F30" s="11"/>
      <c r="G30" s="11"/>
      <c r="H30" s="11"/>
      <c r="I30" s="11"/>
      <c r="J30" s="11"/>
      <c r="K30" s="11"/>
      <c r="L30" s="11"/>
      <c r="M30" s="11"/>
      <c r="N30" s="11"/>
      <c r="O30" s="11"/>
      <c r="P30" s="11"/>
      <c r="Q30" s="11"/>
      <c r="R30" s="11"/>
      <c r="S30" s="11"/>
      <c r="T30" s="11"/>
      <c r="U30" s="11"/>
      <c r="V30" s="11"/>
    </row>
    <row r="31" spans="1:22" s="14" customFormat="1" ht="12.75">
      <c r="A31" s="11"/>
      <c r="B31" s="11"/>
      <c r="C31" s="11"/>
      <c r="D31" s="11"/>
      <c r="E31" s="11"/>
      <c r="F31" s="11"/>
      <c r="G31" s="11"/>
      <c r="H31" s="11"/>
      <c r="I31" s="11"/>
      <c r="J31" s="11"/>
      <c r="K31" s="11"/>
      <c r="L31" s="11"/>
      <c r="M31" s="11"/>
      <c r="N31" s="11"/>
      <c r="O31" s="11"/>
      <c r="P31" s="11"/>
      <c r="Q31" s="11"/>
      <c r="R31" s="11"/>
      <c r="S31" s="11"/>
      <c r="T31" s="11"/>
      <c r="U31" s="11"/>
      <c r="V31" s="11"/>
    </row>
    <row r="32" spans="1:22" s="14" customFormat="1" ht="12.75">
      <c r="A32" s="11"/>
      <c r="B32" s="11"/>
      <c r="C32" s="11"/>
      <c r="D32" s="11"/>
      <c r="E32" s="11"/>
      <c r="F32" s="11"/>
      <c r="G32" s="11"/>
      <c r="H32" s="11"/>
      <c r="I32" s="11"/>
      <c r="J32" s="11"/>
      <c r="K32" s="11"/>
      <c r="L32" s="11"/>
      <c r="M32" s="11"/>
      <c r="N32" s="11"/>
      <c r="O32" s="11"/>
      <c r="P32" s="11"/>
      <c r="Q32" s="11"/>
      <c r="R32" s="11"/>
      <c r="S32" s="11"/>
      <c r="T32" s="11"/>
      <c r="U32" s="11"/>
      <c r="V32" s="11"/>
    </row>
    <row r="33" s="196" customFormat="1" ht="12.75">
      <c r="B33" s="197" t="s">
        <v>118</v>
      </c>
    </row>
    <row r="34" s="198" customFormat="1" ht="12.75"/>
    <row r="35" spans="2:11" s="198" customFormat="1" ht="12.75">
      <c r="B35" s="199" t="s">
        <v>121</v>
      </c>
      <c r="C35" s="204"/>
      <c r="D35" s="204"/>
      <c r="E35" s="204"/>
      <c r="F35" s="204"/>
      <c r="G35" s="204"/>
      <c r="H35" s="204"/>
      <c r="I35" s="204"/>
      <c r="J35" s="204"/>
      <c r="K35" s="205"/>
    </row>
    <row r="36" s="198" customFormat="1" ht="12.75">
      <c r="B36" s="200"/>
    </row>
    <row r="37" spans="2:11" s="198" customFormat="1" ht="12.75">
      <c r="B37" s="206" t="s">
        <v>122</v>
      </c>
      <c r="C37" s="207"/>
      <c r="D37" s="207"/>
      <c r="E37" s="207"/>
      <c r="F37" s="207"/>
      <c r="G37" s="207"/>
      <c r="H37" s="207"/>
      <c r="I37" s="207"/>
      <c r="J37" s="207"/>
      <c r="K37" s="208"/>
    </row>
    <row r="38" s="198" customFormat="1" ht="12.75">
      <c r="B38" s="202"/>
    </row>
    <row r="39" spans="2:11" s="198" customFormat="1" ht="12.75">
      <c r="B39" s="201" t="s">
        <v>119</v>
      </c>
      <c r="C39" s="209"/>
      <c r="D39" s="209"/>
      <c r="E39" s="209"/>
      <c r="F39" s="209"/>
      <c r="G39" s="209"/>
      <c r="H39" s="209"/>
      <c r="I39" s="209"/>
      <c r="J39" s="209"/>
      <c r="K39" s="210"/>
    </row>
    <row r="40" s="198" customFormat="1" ht="12.75">
      <c r="B40" s="200"/>
    </row>
    <row r="41" spans="2:11" s="198" customFormat="1" ht="12.75">
      <c r="B41" s="214" t="s">
        <v>124</v>
      </c>
      <c r="C41" s="215"/>
      <c r="D41" s="215"/>
      <c r="E41" s="215"/>
      <c r="F41" s="215"/>
      <c r="G41" s="215"/>
      <c r="H41" s="215"/>
      <c r="I41" s="215"/>
      <c r="J41" s="215"/>
      <c r="K41" s="216"/>
    </row>
    <row r="42" s="198" customFormat="1" ht="12.75"/>
    <row r="43" spans="2:11" s="198" customFormat="1" ht="12.75">
      <c r="B43" s="203" t="s">
        <v>120</v>
      </c>
      <c r="C43" s="211"/>
      <c r="D43" s="211"/>
      <c r="E43" s="211"/>
      <c r="F43" s="211"/>
      <c r="G43" s="211"/>
      <c r="H43" s="211"/>
      <c r="I43" s="211"/>
      <c r="J43" s="211"/>
      <c r="K43" s="212"/>
    </row>
    <row r="44" s="198" customFormat="1" ht="12.75"/>
    <row r="45" spans="2:11" s="198" customFormat="1" ht="12.75">
      <c r="B45" s="213" t="s">
        <v>123</v>
      </c>
      <c r="C45" s="217"/>
      <c r="D45" s="217"/>
      <c r="E45" s="217"/>
      <c r="F45" s="217"/>
      <c r="G45" s="217"/>
      <c r="H45" s="217"/>
      <c r="I45" s="217"/>
      <c r="J45" s="217"/>
      <c r="K45" s="218"/>
    </row>
  </sheetData>
  <sheetProtection/>
  <mergeCells count="3">
    <mergeCell ref="A11:V11"/>
    <mergeCell ref="A13:V13"/>
    <mergeCell ref="A15:V15"/>
  </mergeCells>
  <printOptions/>
  <pageMargins left="0.7874015748031497" right="0.7874015748031497" top="0.984251968503937" bottom="0.984251968503937" header="0.5118110236220472" footer="0.5118110236220472"/>
  <pageSetup fitToHeight="1" fitToWidth="1" horizontalDpi="600" verticalDpi="600" orientation="landscape" paperSize="9" scale="56"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showGridLines="0" zoomScale="70" zoomScaleNormal="70" zoomScaleSheetLayoutView="55" zoomScalePageLayoutView="0" workbookViewId="0" topLeftCell="A1">
      <selection activeCell="E23" sqref="E23"/>
    </sheetView>
  </sheetViews>
  <sheetFormatPr defaultColWidth="10.28125" defaultRowHeight="12.75"/>
  <cols>
    <col min="1" max="1" width="7.00390625" style="65" customWidth="1"/>
    <col min="2" max="2" width="7.57421875" style="5" customWidth="1"/>
    <col min="3" max="3" width="21.00390625" style="5" customWidth="1"/>
    <col min="4" max="4" width="10.57421875" style="5" customWidth="1"/>
    <col min="5" max="5" width="9.8515625" style="5" customWidth="1"/>
    <col min="6" max="6" width="10.28125" style="5" customWidth="1"/>
    <col min="7" max="7" width="22.57421875" style="5" customWidth="1"/>
    <col min="8" max="8" width="28.00390625" style="5" customWidth="1"/>
    <col min="9" max="9" width="14.421875" style="5" customWidth="1"/>
    <col min="10" max="11" width="10.28125" style="5" customWidth="1"/>
    <col min="12" max="12" width="16.57421875" style="5" customWidth="1"/>
    <col min="13" max="18" width="10.28125" style="5" customWidth="1"/>
    <col min="19" max="19" width="7.00390625" style="9" customWidth="1"/>
    <col min="20" max="16384" width="10.28125" style="5" customWidth="1"/>
  </cols>
  <sheetData>
    <row r="1" spans="1:19" s="24" customFormat="1" ht="32.25" customHeight="1">
      <c r="A1" s="16"/>
      <c r="B1" s="16"/>
      <c r="C1" s="17" t="s">
        <v>102</v>
      </c>
      <c r="D1" s="18"/>
      <c r="E1" s="19"/>
      <c r="F1" s="20"/>
      <c r="G1" s="20"/>
      <c r="H1" s="20"/>
      <c r="I1" s="21"/>
      <c r="J1" s="21"/>
      <c r="K1" s="6"/>
      <c r="L1" s="6"/>
      <c r="M1" s="22"/>
      <c r="N1" s="6"/>
      <c r="O1" s="6"/>
      <c r="P1" s="6"/>
      <c r="Q1" s="23"/>
      <c r="R1" s="23"/>
      <c r="S1" s="6"/>
    </row>
    <row r="2" spans="1:19" ht="24" customHeight="1">
      <c r="A2" s="3"/>
      <c r="S2" s="4"/>
    </row>
    <row r="3" spans="1:19" ht="23.25">
      <c r="A3" s="3"/>
      <c r="C3" s="154" t="s">
        <v>126</v>
      </c>
      <c r="D3" s="155"/>
      <c r="E3" s="155"/>
      <c r="F3" s="156"/>
      <c r="G3" s="156"/>
      <c r="H3" s="25"/>
      <c r="I3" s="25"/>
      <c r="J3" s="26"/>
      <c r="K3" s="26"/>
      <c r="L3" s="26"/>
      <c r="M3" s="26"/>
      <c r="N3" s="26"/>
      <c r="O3" s="26"/>
      <c r="P3" s="26"/>
      <c r="Q3" s="27"/>
      <c r="R3" s="28"/>
      <c r="S3" s="7"/>
    </row>
    <row r="4" spans="1:19" ht="10.5" customHeight="1">
      <c r="A4" s="6"/>
      <c r="C4" s="385"/>
      <c r="D4" s="386"/>
      <c r="E4" s="386"/>
      <c r="F4" s="386"/>
      <c r="G4" s="386"/>
      <c r="H4" s="152"/>
      <c r="I4" s="153"/>
      <c r="J4" s="7"/>
      <c r="K4" s="7"/>
      <c r="L4" s="7"/>
      <c r="M4" s="7"/>
      <c r="N4" s="7"/>
      <c r="O4" s="7"/>
      <c r="P4" s="7"/>
      <c r="Q4" s="31"/>
      <c r="R4" s="28"/>
      <c r="S4" s="7"/>
    </row>
    <row r="5" spans="1:19" ht="30" customHeight="1">
      <c r="A5" s="6"/>
      <c r="C5" s="157"/>
      <c r="D5" s="158"/>
      <c r="E5" s="158"/>
      <c r="F5" s="158"/>
      <c r="G5" s="159" t="s">
        <v>99</v>
      </c>
      <c r="H5" s="191">
        <v>41171</v>
      </c>
      <c r="I5" s="153"/>
      <c r="J5" s="7"/>
      <c r="K5" s="7"/>
      <c r="L5" s="7"/>
      <c r="M5" s="7"/>
      <c r="N5" s="7"/>
      <c r="O5" s="7"/>
      <c r="P5" s="7"/>
      <c r="Q5" s="31"/>
      <c r="R5" s="28"/>
      <c r="S5" s="7"/>
    </row>
    <row r="6" spans="1:19" ht="10.5" customHeight="1">
      <c r="A6" s="6"/>
      <c r="C6" s="160"/>
      <c r="D6" s="161"/>
      <c r="E6" s="161"/>
      <c r="F6" s="161"/>
      <c r="G6" s="161"/>
      <c r="H6" s="29"/>
      <c r="I6" s="30"/>
      <c r="J6" s="162"/>
      <c r="K6" s="162"/>
      <c r="L6" s="162"/>
      <c r="M6" s="162"/>
      <c r="N6" s="162"/>
      <c r="O6" s="162"/>
      <c r="P6" s="162"/>
      <c r="Q6" s="163"/>
      <c r="R6" s="28"/>
      <c r="S6" s="7"/>
    </row>
    <row r="7" spans="1:19" ht="15" customHeight="1">
      <c r="A7" s="3"/>
      <c r="C7" s="32"/>
      <c r="D7" s="33"/>
      <c r="E7" s="33"/>
      <c r="F7" s="33"/>
      <c r="G7" s="33"/>
      <c r="H7" s="33"/>
      <c r="I7" s="33"/>
      <c r="J7" s="28"/>
      <c r="K7" s="28"/>
      <c r="L7" s="28"/>
      <c r="M7" s="28"/>
      <c r="N7" s="28"/>
      <c r="O7" s="28"/>
      <c r="P7" s="28"/>
      <c r="Q7" s="34"/>
      <c r="R7" s="28"/>
      <c r="S7" s="7"/>
    </row>
    <row r="8" spans="1:19" ht="15" customHeight="1">
      <c r="A8" s="3"/>
      <c r="C8" s="32"/>
      <c r="D8" s="35"/>
      <c r="E8" s="35"/>
      <c r="F8" s="35"/>
      <c r="G8" s="35"/>
      <c r="H8" s="35"/>
      <c r="I8" s="35"/>
      <c r="J8" s="36"/>
      <c r="K8" s="36"/>
      <c r="L8" s="36"/>
      <c r="M8" s="36"/>
      <c r="N8" s="36"/>
      <c r="O8" s="36"/>
      <c r="P8" s="36"/>
      <c r="Q8" s="37"/>
      <c r="R8" s="28"/>
      <c r="S8" s="7"/>
    </row>
    <row r="9" spans="1:19" ht="12.75">
      <c r="A9" s="3"/>
      <c r="C9" s="38" t="s">
        <v>28</v>
      </c>
      <c r="D9" s="334" t="s">
        <v>149</v>
      </c>
      <c r="E9" s="39"/>
      <c r="F9" s="39"/>
      <c r="G9" s="39"/>
      <c r="H9" s="39"/>
      <c r="I9" s="39"/>
      <c r="J9" s="40"/>
      <c r="K9" s="39"/>
      <c r="L9" s="39"/>
      <c r="M9" s="39"/>
      <c r="N9" s="39"/>
      <c r="O9" s="39"/>
      <c r="P9" s="40"/>
      <c r="Q9" s="41"/>
      <c r="R9" s="42"/>
      <c r="S9" s="8"/>
    </row>
    <row r="10" spans="1:19" ht="12.75">
      <c r="A10" s="3"/>
      <c r="C10" s="32" t="s">
        <v>29</v>
      </c>
      <c r="D10" s="333" t="s">
        <v>148</v>
      </c>
      <c r="E10" s="188"/>
      <c r="F10" s="188"/>
      <c r="G10" s="188"/>
      <c r="H10" s="188"/>
      <c r="I10" s="188"/>
      <c r="J10" s="189"/>
      <c r="K10" s="188"/>
      <c r="L10" s="188"/>
      <c r="M10" s="188"/>
      <c r="N10" s="188"/>
      <c r="O10" s="188"/>
      <c r="P10" s="189"/>
      <c r="Q10" s="190"/>
      <c r="R10" s="42"/>
      <c r="S10" s="8"/>
    </row>
    <row r="11" spans="1:19" ht="12.75">
      <c r="A11" s="3"/>
      <c r="C11" s="32" t="s">
        <v>30</v>
      </c>
      <c r="D11" s="43"/>
      <c r="E11" s="44"/>
      <c r="F11" s="44"/>
      <c r="G11" s="44"/>
      <c r="H11" s="44"/>
      <c r="I11" s="44"/>
      <c r="J11" s="45"/>
      <c r="K11" s="44"/>
      <c r="L11" s="44"/>
      <c r="M11" s="44"/>
      <c r="N11" s="44"/>
      <c r="O11" s="44"/>
      <c r="P11" s="45"/>
      <c r="Q11" s="46"/>
      <c r="R11" s="42"/>
      <c r="S11" s="8"/>
    </row>
    <row r="12" spans="1:19" ht="12.75">
      <c r="A12" s="3"/>
      <c r="C12" s="32" t="s">
        <v>31</v>
      </c>
      <c r="D12" s="43"/>
      <c r="E12" s="44"/>
      <c r="F12" s="44"/>
      <c r="G12" s="44"/>
      <c r="H12" s="44"/>
      <c r="I12" s="44"/>
      <c r="J12" s="45"/>
      <c r="K12" s="44"/>
      <c r="L12" s="44"/>
      <c r="M12" s="44"/>
      <c r="N12" s="44"/>
      <c r="O12" s="44"/>
      <c r="P12" s="45"/>
      <c r="Q12" s="46"/>
      <c r="R12" s="42"/>
      <c r="S12" s="8"/>
    </row>
    <row r="13" spans="1:19" ht="12.75">
      <c r="A13" s="3"/>
      <c r="C13" s="32" t="s">
        <v>32</v>
      </c>
      <c r="D13" s="43"/>
      <c r="E13" s="44"/>
      <c r="F13" s="44"/>
      <c r="G13" s="44"/>
      <c r="H13" s="44"/>
      <c r="I13" s="44"/>
      <c r="J13" s="45"/>
      <c r="K13" s="44"/>
      <c r="L13" s="44"/>
      <c r="M13" s="44"/>
      <c r="N13" s="44"/>
      <c r="O13" s="44"/>
      <c r="P13" s="45"/>
      <c r="Q13" s="46"/>
      <c r="R13" s="42"/>
      <c r="S13" s="8"/>
    </row>
    <row r="14" spans="1:19" ht="12.75">
      <c r="A14" s="3"/>
      <c r="C14" s="32" t="s">
        <v>33</v>
      </c>
      <c r="D14" s="43"/>
      <c r="E14" s="44"/>
      <c r="F14" s="44"/>
      <c r="G14" s="44"/>
      <c r="H14" s="44"/>
      <c r="I14" s="44"/>
      <c r="J14" s="45"/>
      <c r="K14" s="44"/>
      <c r="L14" s="44"/>
      <c r="M14" s="44"/>
      <c r="N14" s="44"/>
      <c r="O14" s="44"/>
      <c r="P14" s="45"/>
      <c r="Q14" s="46"/>
      <c r="R14" s="42"/>
      <c r="S14" s="8"/>
    </row>
    <row r="15" spans="1:19" ht="12.75">
      <c r="A15" s="3"/>
      <c r="C15" s="32" t="s">
        <v>34</v>
      </c>
      <c r="D15" s="43"/>
      <c r="E15" s="44"/>
      <c r="F15" s="44"/>
      <c r="G15" s="44"/>
      <c r="H15" s="44"/>
      <c r="I15" s="44"/>
      <c r="J15" s="45"/>
      <c r="K15" s="44"/>
      <c r="L15" s="44"/>
      <c r="M15" s="44"/>
      <c r="N15" s="44"/>
      <c r="O15" s="44"/>
      <c r="P15" s="45"/>
      <c r="Q15" s="46"/>
      <c r="R15" s="42"/>
      <c r="S15" s="8"/>
    </row>
    <row r="16" spans="1:19" ht="12.75">
      <c r="A16" s="3"/>
      <c r="C16" s="47" t="s">
        <v>35</v>
      </c>
      <c r="D16" s="368"/>
      <c r="E16" s="48"/>
      <c r="F16" s="48"/>
      <c r="G16" s="48"/>
      <c r="H16" s="48"/>
      <c r="I16" s="48"/>
      <c r="J16" s="49"/>
      <c r="K16" s="48"/>
      <c r="L16" s="48"/>
      <c r="M16" s="48"/>
      <c r="N16" s="48"/>
      <c r="O16" s="48"/>
      <c r="P16" s="49"/>
      <c r="Q16" s="50"/>
      <c r="R16" s="42"/>
      <c r="S16" s="8"/>
    </row>
    <row r="17" spans="1:19" ht="12.75">
      <c r="A17" s="3"/>
      <c r="C17" s="32"/>
      <c r="D17" s="51"/>
      <c r="E17" s="51"/>
      <c r="F17" s="51"/>
      <c r="G17" s="51"/>
      <c r="H17" s="51"/>
      <c r="I17" s="51"/>
      <c r="J17" s="51"/>
      <c r="K17" s="51"/>
      <c r="L17" s="51"/>
      <c r="M17" s="51"/>
      <c r="N17" s="51"/>
      <c r="O17" s="51"/>
      <c r="P17" s="51"/>
      <c r="Q17" s="52"/>
      <c r="R17" s="51"/>
      <c r="S17" s="4"/>
    </row>
    <row r="18" spans="1:19" ht="12.75">
      <c r="A18" s="3"/>
      <c r="C18" s="32"/>
      <c r="D18" s="51"/>
      <c r="E18" s="51"/>
      <c r="F18" s="51"/>
      <c r="G18" s="51"/>
      <c r="H18" s="51"/>
      <c r="I18" s="51"/>
      <c r="J18" s="51"/>
      <c r="K18" s="51"/>
      <c r="L18" s="51"/>
      <c r="M18" s="51"/>
      <c r="N18" s="51"/>
      <c r="O18" s="51"/>
      <c r="P18" s="51"/>
      <c r="Q18" s="52"/>
      <c r="R18" s="51"/>
      <c r="S18" s="4"/>
    </row>
    <row r="19" spans="1:19" ht="12.75">
      <c r="A19" s="3"/>
      <c r="C19" s="53"/>
      <c r="D19" s="51"/>
      <c r="E19" s="51"/>
      <c r="F19" s="51"/>
      <c r="G19" s="51"/>
      <c r="H19" s="51"/>
      <c r="I19" s="51"/>
      <c r="J19" s="51"/>
      <c r="K19" s="51"/>
      <c r="L19" s="51"/>
      <c r="M19" s="51"/>
      <c r="N19" s="51"/>
      <c r="O19" s="51"/>
      <c r="P19" s="51"/>
      <c r="Q19" s="52"/>
      <c r="R19" s="51"/>
      <c r="S19" s="4"/>
    </row>
    <row r="20" spans="1:19" ht="12.75">
      <c r="A20" s="3"/>
      <c r="C20" s="53"/>
      <c r="D20" s="51"/>
      <c r="E20" s="51"/>
      <c r="F20" s="51"/>
      <c r="G20" s="51"/>
      <c r="H20" s="51"/>
      <c r="I20" s="51"/>
      <c r="J20" s="51"/>
      <c r="K20" s="51"/>
      <c r="L20" s="51"/>
      <c r="M20" s="51"/>
      <c r="N20" s="51"/>
      <c r="O20" s="51"/>
      <c r="P20" s="51"/>
      <c r="Q20" s="52"/>
      <c r="R20" s="51"/>
      <c r="S20" s="4"/>
    </row>
    <row r="21" spans="1:19" ht="12.75">
      <c r="A21" s="3"/>
      <c r="C21" s="53"/>
      <c r="D21" s="51"/>
      <c r="E21" s="51"/>
      <c r="F21" s="51"/>
      <c r="G21" s="51"/>
      <c r="H21" s="51"/>
      <c r="I21" s="51"/>
      <c r="J21" s="51"/>
      <c r="K21" s="51"/>
      <c r="L21" s="51"/>
      <c r="M21" s="51"/>
      <c r="N21" s="51"/>
      <c r="O21" s="51"/>
      <c r="P21" s="51"/>
      <c r="Q21" s="52"/>
      <c r="R21" s="51"/>
      <c r="S21" s="4"/>
    </row>
    <row r="22" spans="1:19" ht="12.75">
      <c r="A22" s="3"/>
      <c r="C22" s="53"/>
      <c r="D22" s="51"/>
      <c r="E22" s="51"/>
      <c r="F22" s="51"/>
      <c r="G22" s="51"/>
      <c r="H22" s="51"/>
      <c r="I22" s="51"/>
      <c r="J22" s="51"/>
      <c r="K22" s="51"/>
      <c r="L22" s="51"/>
      <c r="M22" s="51"/>
      <c r="N22" s="51"/>
      <c r="O22" s="51"/>
      <c r="P22" s="51"/>
      <c r="Q22" s="52"/>
      <c r="R22" s="51"/>
      <c r="S22" s="4"/>
    </row>
    <row r="23" spans="1:19" ht="12.75">
      <c r="A23" s="3"/>
      <c r="C23" s="53"/>
      <c r="D23" s="51"/>
      <c r="E23" s="51"/>
      <c r="F23" s="51"/>
      <c r="G23" s="51"/>
      <c r="H23" s="51"/>
      <c r="I23" s="51"/>
      <c r="J23" s="51"/>
      <c r="K23" s="51"/>
      <c r="L23" s="51"/>
      <c r="M23" s="51"/>
      <c r="N23" s="51"/>
      <c r="O23" s="51"/>
      <c r="P23" s="51"/>
      <c r="Q23" s="52"/>
      <c r="R23" s="51"/>
      <c r="S23" s="4"/>
    </row>
    <row r="24" spans="1:19" ht="12.75">
      <c r="A24" s="3"/>
      <c r="C24" s="53"/>
      <c r="D24" s="51"/>
      <c r="E24" s="51"/>
      <c r="F24" s="51"/>
      <c r="G24" s="51"/>
      <c r="H24" s="51"/>
      <c r="I24" s="51"/>
      <c r="J24" s="51"/>
      <c r="K24" s="51"/>
      <c r="L24" s="51"/>
      <c r="M24" s="51"/>
      <c r="N24" s="51"/>
      <c r="O24" s="51"/>
      <c r="P24" s="51"/>
      <c r="Q24" s="52"/>
      <c r="R24" s="51"/>
      <c r="S24" s="4"/>
    </row>
    <row r="25" spans="1:19" ht="12.75">
      <c r="A25" s="3"/>
      <c r="C25" s="53"/>
      <c r="D25" s="51"/>
      <c r="E25" s="51"/>
      <c r="F25" s="51"/>
      <c r="G25" s="51"/>
      <c r="H25" s="51"/>
      <c r="I25" s="51"/>
      <c r="J25" s="51"/>
      <c r="K25" s="51"/>
      <c r="L25" s="51"/>
      <c r="M25" s="51"/>
      <c r="N25" s="51"/>
      <c r="O25" s="51"/>
      <c r="P25" s="51"/>
      <c r="Q25" s="52"/>
      <c r="R25" s="51"/>
      <c r="S25" s="4"/>
    </row>
    <row r="26" spans="1:19" ht="12.75">
      <c r="A26" s="3"/>
      <c r="C26" s="53"/>
      <c r="D26" s="51"/>
      <c r="E26" s="51"/>
      <c r="F26" s="51"/>
      <c r="G26" s="51"/>
      <c r="H26" s="51"/>
      <c r="I26" s="51"/>
      <c r="J26" s="51"/>
      <c r="K26" s="51"/>
      <c r="L26" s="51"/>
      <c r="M26" s="51"/>
      <c r="N26" s="51"/>
      <c r="O26" s="51"/>
      <c r="P26" s="51"/>
      <c r="Q26" s="52"/>
      <c r="R26" s="51"/>
      <c r="S26" s="4"/>
    </row>
    <row r="27" spans="1:19" ht="12.75">
      <c r="A27" s="3"/>
      <c r="C27" s="53"/>
      <c r="D27" s="51"/>
      <c r="E27" s="51"/>
      <c r="F27" s="51"/>
      <c r="G27" s="51"/>
      <c r="H27" s="51"/>
      <c r="I27" s="51"/>
      <c r="J27" s="51"/>
      <c r="K27" s="51"/>
      <c r="L27" s="51"/>
      <c r="M27" s="51"/>
      <c r="N27" s="51"/>
      <c r="O27" s="51"/>
      <c r="P27" s="51"/>
      <c r="Q27" s="52"/>
      <c r="R27" s="51"/>
      <c r="S27" s="4"/>
    </row>
    <row r="28" spans="1:19" ht="12.75">
      <c r="A28" s="3"/>
      <c r="C28" s="53"/>
      <c r="D28" s="51"/>
      <c r="E28" s="51"/>
      <c r="F28" s="51"/>
      <c r="G28" s="51"/>
      <c r="H28" s="51"/>
      <c r="I28" s="51"/>
      <c r="J28" s="51"/>
      <c r="K28" s="51"/>
      <c r="L28" s="51"/>
      <c r="M28" s="51"/>
      <c r="N28" s="51"/>
      <c r="O28" s="51"/>
      <c r="P28" s="51"/>
      <c r="Q28" s="52"/>
      <c r="R28" s="51"/>
      <c r="S28" s="4"/>
    </row>
    <row r="29" spans="1:19" ht="12.75">
      <c r="A29" s="3"/>
      <c r="C29" s="53"/>
      <c r="D29" s="51"/>
      <c r="E29" s="51"/>
      <c r="F29" s="51"/>
      <c r="G29" s="51"/>
      <c r="H29" s="51"/>
      <c r="I29" s="51"/>
      <c r="J29" s="51"/>
      <c r="K29" s="51"/>
      <c r="L29" s="51"/>
      <c r="M29" s="51"/>
      <c r="N29" s="51"/>
      <c r="O29" s="51"/>
      <c r="P29" s="51"/>
      <c r="Q29" s="52"/>
      <c r="R29" s="51"/>
      <c r="S29" s="4"/>
    </row>
    <row r="30" spans="1:19" ht="12.75">
      <c r="A30" s="3"/>
      <c r="C30" s="53"/>
      <c r="D30" s="51"/>
      <c r="E30" s="51"/>
      <c r="F30" s="51"/>
      <c r="G30" s="51"/>
      <c r="H30" s="51"/>
      <c r="I30" s="51"/>
      <c r="J30" s="51"/>
      <c r="K30" s="51"/>
      <c r="L30" s="51"/>
      <c r="M30" s="51"/>
      <c r="N30" s="51"/>
      <c r="O30" s="51"/>
      <c r="P30" s="51"/>
      <c r="Q30" s="52"/>
      <c r="R30" s="51"/>
      <c r="S30" s="4"/>
    </row>
    <row r="31" spans="1:19" ht="12.75">
      <c r="A31" s="3"/>
      <c r="C31" s="53"/>
      <c r="D31" s="51"/>
      <c r="E31" s="51"/>
      <c r="F31" s="51"/>
      <c r="G31" s="51"/>
      <c r="H31" s="51"/>
      <c r="I31" s="51"/>
      <c r="J31" s="51"/>
      <c r="K31" s="51"/>
      <c r="L31" s="51"/>
      <c r="M31" s="51"/>
      <c r="N31" s="51"/>
      <c r="O31" s="51"/>
      <c r="P31" s="51"/>
      <c r="Q31" s="52"/>
      <c r="R31" s="51"/>
      <c r="S31" s="4"/>
    </row>
    <row r="32" spans="1:19" ht="12.75">
      <c r="A32" s="3"/>
      <c r="C32" s="53"/>
      <c r="D32" s="51"/>
      <c r="E32" s="51"/>
      <c r="F32" s="51"/>
      <c r="G32" s="51"/>
      <c r="H32" s="51"/>
      <c r="I32" s="51"/>
      <c r="J32" s="51"/>
      <c r="K32" s="51"/>
      <c r="L32" s="51"/>
      <c r="M32" s="51"/>
      <c r="N32" s="51"/>
      <c r="O32" s="51"/>
      <c r="P32" s="51"/>
      <c r="Q32" s="52"/>
      <c r="R32" s="51"/>
      <c r="S32" s="4"/>
    </row>
    <row r="33" spans="1:19" ht="12.75">
      <c r="A33" s="3"/>
      <c r="C33" s="53"/>
      <c r="D33" s="51"/>
      <c r="E33" s="51"/>
      <c r="F33" s="51"/>
      <c r="G33" s="51"/>
      <c r="H33" s="51"/>
      <c r="I33" s="51"/>
      <c r="J33" s="51"/>
      <c r="K33" s="51"/>
      <c r="L33" s="51"/>
      <c r="M33" s="51"/>
      <c r="N33" s="51"/>
      <c r="O33" s="51"/>
      <c r="P33" s="51"/>
      <c r="Q33" s="52"/>
      <c r="R33" s="51"/>
      <c r="S33" s="4"/>
    </row>
    <row r="34" spans="1:19" ht="12.75">
      <c r="A34" s="3"/>
      <c r="C34" s="53"/>
      <c r="D34" s="51"/>
      <c r="E34" s="51"/>
      <c r="F34" s="51"/>
      <c r="G34" s="51"/>
      <c r="H34" s="51"/>
      <c r="I34" s="51"/>
      <c r="J34" s="51"/>
      <c r="K34" s="51"/>
      <c r="L34" s="51"/>
      <c r="M34" s="51"/>
      <c r="N34" s="51"/>
      <c r="O34" s="51"/>
      <c r="P34" s="51"/>
      <c r="Q34" s="52"/>
      <c r="R34" s="51"/>
      <c r="S34" s="4"/>
    </row>
    <row r="35" spans="1:19" ht="12.75">
      <c r="A35" s="3"/>
      <c r="C35" s="53"/>
      <c r="D35" s="51"/>
      <c r="E35" s="51"/>
      <c r="F35" s="51"/>
      <c r="G35" s="51"/>
      <c r="H35" s="51"/>
      <c r="I35" s="51"/>
      <c r="J35" s="51"/>
      <c r="K35" s="51"/>
      <c r="L35" s="51"/>
      <c r="M35" s="51"/>
      <c r="N35" s="51"/>
      <c r="O35" s="51"/>
      <c r="P35" s="51"/>
      <c r="Q35" s="52"/>
      <c r="R35" s="51"/>
      <c r="S35" s="4"/>
    </row>
    <row r="36" spans="1:19" ht="12.75">
      <c r="A36" s="3"/>
      <c r="C36" s="53"/>
      <c r="D36" s="51"/>
      <c r="E36" s="51"/>
      <c r="F36" s="51"/>
      <c r="G36" s="51"/>
      <c r="H36" s="51"/>
      <c r="I36" s="51"/>
      <c r="J36" s="51"/>
      <c r="K36" s="51"/>
      <c r="L36" s="51"/>
      <c r="M36" s="51"/>
      <c r="N36" s="51"/>
      <c r="O36" s="51"/>
      <c r="P36" s="51"/>
      <c r="Q36" s="52"/>
      <c r="R36" s="51"/>
      <c r="S36" s="4"/>
    </row>
    <row r="37" spans="1:19" ht="12.75">
      <c r="A37" s="3"/>
      <c r="C37" s="53"/>
      <c r="D37" s="51"/>
      <c r="E37" s="51"/>
      <c r="F37" s="51"/>
      <c r="G37" s="51"/>
      <c r="H37" s="51"/>
      <c r="I37" s="51"/>
      <c r="J37" s="51"/>
      <c r="K37" s="51"/>
      <c r="L37" s="51"/>
      <c r="M37" s="51"/>
      <c r="N37" s="51"/>
      <c r="O37" s="51"/>
      <c r="P37" s="51"/>
      <c r="Q37" s="52"/>
      <c r="R37" s="51"/>
      <c r="S37" s="4"/>
    </row>
    <row r="38" spans="1:19" ht="12.75">
      <c r="A38" s="3"/>
      <c r="C38" s="53"/>
      <c r="D38" s="51"/>
      <c r="E38" s="51"/>
      <c r="F38" s="51"/>
      <c r="G38" s="51"/>
      <c r="H38" s="51"/>
      <c r="I38" s="51"/>
      <c r="J38" s="51"/>
      <c r="K38" s="51"/>
      <c r="L38" s="51"/>
      <c r="M38" s="51"/>
      <c r="N38" s="51"/>
      <c r="O38" s="51"/>
      <c r="P38" s="51"/>
      <c r="Q38" s="52"/>
      <c r="R38" s="51"/>
      <c r="S38" s="4"/>
    </row>
    <row r="39" spans="1:19" ht="12.75">
      <c r="A39" s="3"/>
      <c r="C39" s="53"/>
      <c r="D39" s="51"/>
      <c r="E39" s="51"/>
      <c r="F39" s="51"/>
      <c r="G39" s="51"/>
      <c r="H39" s="51"/>
      <c r="I39" s="51"/>
      <c r="J39" s="51"/>
      <c r="K39" s="51"/>
      <c r="L39" s="51"/>
      <c r="M39" s="51"/>
      <c r="N39" s="51"/>
      <c r="O39" s="51"/>
      <c r="P39" s="51"/>
      <c r="Q39" s="52"/>
      <c r="R39" s="51"/>
      <c r="S39" s="4"/>
    </row>
    <row r="40" spans="1:19" ht="12.75">
      <c r="A40" s="3"/>
      <c r="C40" s="53"/>
      <c r="D40" s="51"/>
      <c r="E40" s="51"/>
      <c r="F40" s="51"/>
      <c r="G40" s="51"/>
      <c r="H40" s="51"/>
      <c r="I40" s="51"/>
      <c r="J40" s="51"/>
      <c r="K40" s="51"/>
      <c r="L40" s="51"/>
      <c r="M40" s="51"/>
      <c r="N40" s="51"/>
      <c r="O40" s="51"/>
      <c r="P40" s="51"/>
      <c r="Q40" s="52"/>
      <c r="R40" s="51"/>
      <c r="S40" s="4"/>
    </row>
    <row r="41" spans="1:19" ht="12.75">
      <c r="A41" s="3"/>
      <c r="C41" s="53"/>
      <c r="D41" s="51"/>
      <c r="E41" s="51"/>
      <c r="F41" s="51"/>
      <c r="G41" s="51"/>
      <c r="H41" s="51"/>
      <c r="I41" s="51"/>
      <c r="J41" s="51"/>
      <c r="K41" s="51"/>
      <c r="L41" s="51"/>
      <c r="M41" s="51"/>
      <c r="N41" s="51"/>
      <c r="O41" s="51"/>
      <c r="P41" s="51"/>
      <c r="Q41" s="52"/>
      <c r="R41" s="51"/>
      <c r="S41" s="4"/>
    </row>
    <row r="42" spans="1:19" ht="12.75">
      <c r="A42" s="3"/>
      <c r="C42" s="53"/>
      <c r="D42" s="51"/>
      <c r="E42" s="51"/>
      <c r="F42" s="51"/>
      <c r="G42" s="51"/>
      <c r="H42" s="51"/>
      <c r="I42" s="51"/>
      <c r="J42" s="51"/>
      <c r="K42" s="51"/>
      <c r="L42" s="51"/>
      <c r="M42" s="51"/>
      <c r="N42" s="51"/>
      <c r="O42" s="51"/>
      <c r="P42" s="51"/>
      <c r="Q42" s="52"/>
      <c r="R42" s="51"/>
      <c r="S42" s="4"/>
    </row>
    <row r="43" spans="1:19" ht="12.75">
      <c r="A43" s="3"/>
      <c r="C43" s="53"/>
      <c r="D43" s="51"/>
      <c r="E43" s="51"/>
      <c r="F43" s="51"/>
      <c r="G43" s="51"/>
      <c r="H43" s="51"/>
      <c r="I43" s="51"/>
      <c r="J43" s="51"/>
      <c r="K43" s="51"/>
      <c r="L43" s="51"/>
      <c r="M43" s="51"/>
      <c r="N43" s="51"/>
      <c r="O43" s="51"/>
      <c r="P43" s="51"/>
      <c r="Q43" s="52"/>
      <c r="R43" s="51"/>
      <c r="S43" s="4"/>
    </row>
    <row r="44" spans="1:19" ht="12.75">
      <c r="A44" s="3"/>
      <c r="C44" s="53"/>
      <c r="D44" s="51"/>
      <c r="E44" s="51"/>
      <c r="F44" s="51"/>
      <c r="G44" s="51"/>
      <c r="H44" s="51"/>
      <c r="I44" s="51"/>
      <c r="J44" s="51"/>
      <c r="K44" s="51"/>
      <c r="L44" s="51"/>
      <c r="M44" s="51"/>
      <c r="N44" s="51"/>
      <c r="O44" s="51"/>
      <c r="P44" s="51"/>
      <c r="Q44" s="52"/>
      <c r="R44" s="51"/>
      <c r="S44" s="4"/>
    </row>
    <row r="45" spans="1:19" ht="12.75">
      <c r="A45" s="3"/>
      <c r="C45" s="53"/>
      <c r="D45" s="51"/>
      <c r="E45" s="51"/>
      <c r="F45" s="51"/>
      <c r="G45" s="51"/>
      <c r="H45" s="51"/>
      <c r="I45" s="51"/>
      <c r="J45" s="51"/>
      <c r="K45" s="51"/>
      <c r="L45" s="51"/>
      <c r="M45" s="51"/>
      <c r="N45" s="51"/>
      <c r="O45" s="51"/>
      <c r="P45" s="51"/>
      <c r="Q45" s="52"/>
      <c r="R45" s="51"/>
      <c r="S45" s="4"/>
    </row>
    <row r="46" spans="1:19" ht="12.75">
      <c r="A46" s="3"/>
      <c r="C46" s="53"/>
      <c r="D46" s="51"/>
      <c r="E46" s="51"/>
      <c r="F46" s="51"/>
      <c r="G46" s="51"/>
      <c r="H46" s="51"/>
      <c r="I46" s="51"/>
      <c r="J46" s="51"/>
      <c r="K46" s="51"/>
      <c r="L46" s="51"/>
      <c r="M46" s="51"/>
      <c r="N46" s="51"/>
      <c r="O46" s="51"/>
      <c r="P46" s="51"/>
      <c r="Q46" s="52"/>
      <c r="R46" s="51"/>
      <c r="S46" s="4"/>
    </row>
    <row r="47" spans="1:19" ht="12.75">
      <c r="A47" s="3"/>
      <c r="C47" s="53"/>
      <c r="D47" s="51"/>
      <c r="E47" s="51"/>
      <c r="F47" s="51"/>
      <c r="G47" s="51"/>
      <c r="H47" s="51"/>
      <c r="I47" s="51"/>
      <c r="J47" s="51"/>
      <c r="K47" s="51"/>
      <c r="L47" s="51"/>
      <c r="M47" s="51"/>
      <c r="N47" s="51"/>
      <c r="O47" s="51"/>
      <c r="P47" s="51"/>
      <c r="Q47" s="52"/>
      <c r="R47" s="51"/>
      <c r="S47" s="4"/>
    </row>
    <row r="48" spans="1:19" ht="12.75">
      <c r="A48" s="3"/>
      <c r="C48" s="53"/>
      <c r="D48" s="51"/>
      <c r="E48" s="51"/>
      <c r="F48" s="51"/>
      <c r="G48" s="51"/>
      <c r="H48" s="51"/>
      <c r="I48" s="51"/>
      <c r="J48" s="51"/>
      <c r="K48" s="51"/>
      <c r="L48" s="51"/>
      <c r="M48" s="51"/>
      <c r="N48" s="51"/>
      <c r="O48" s="51"/>
      <c r="P48" s="51"/>
      <c r="Q48" s="52"/>
      <c r="R48" s="51"/>
      <c r="S48" s="4"/>
    </row>
    <row r="49" spans="1:19" ht="12.75">
      <c r="A49" s="3"/>
      <c r="C49" s="53"/>
      <c r="D49" s="51"/>
      <c r="E49" s="51"/>
      <c r="F49" s="51"/>
      <c r="G49" s="51"/>
      <c r="H49" s="51"/>
      <c r="I49" s="51"/>
      <c r="J49" s="51"/>
      <c r="K49" s="51"/>
      <c r="L49" s="51"/>
      <c r="M49" s="51"/>
      <c r="N49" s="51"/>
      <c r="O49" s="51"/>
      <c r="P49" s="51"/>
      <c r="Q49" s="52"/>
      <c r="R49" s="51"/>
      <c r="S49" s="4"/>
    </row>
    <row r="50" spans="1:19" ht="12.75">
      <c r="A50" s="3"/>
      <c r="C50" s="54" t="s">
        <v>33</v>
      </c>
      <c r="D50" s="55" t="s">
        <v>34</v>
      </c>
      <c r="E50" s="55"/>
      <c r="F50" s="55"/>
      <c r="G50" s="55"/>
      <c r="H50" s="55"/>
      <c r="I50" s="55"/>
      <c r="J50" s="56"/>
      <c r="K50" s="56"/>
      <c r="L50" s="56"/>
      <c r="M50" s="56"/>
      <c r="N50" s="56"/>
      <c r="O50" s="56"/>
      <c r="P50" s="56"/>
      <c r="Q50" s="57"/>
      <c r="R50" s="51"/>
      <c r="S50" s="4"/>
    </row>
    <row r="51" spans="1:19" ht="12.75">
      <c r="A51" s="3"/>
      <c r="C51" s="58" t="s">
        <v>116</v>
      </c>
      <c r="D51" s="59" t="s">
        <v>117</v>
      </c>
      <c r="E51" s="60"/>
      <c r="F51" s="60"/>
      <c r="G51" s="60"/>
      <c r="H51" s="60"/>
      <c r="I51" s="60"/>
      <c r="J51" s="56"/>
      <c r="K51" s="56"/>
      <c r="L51" s="56"/>
      <c r="M51" s="56"/>
      <c r="N51" s="56"/>
      <c r="O51" s="56"/>
      <c r="P51" s="56"/>
      <c r="Q51" s="57"/>
      <c r="R51" s="51"/>
      <c r="S51" s="4"/>
    </row>
    <row r="52" spans="1:19" ht="12.75">
      <c r="A52" s="3"/>
      <c r="C52" s="58"/>
      <c r="D52" s="59"/>
      <c r="E52" s="60"/>
      <c r="F52" s="60"/>
      <c r="G52" s="60"/>
      <c r="H52" s="60"/>
      <c r="I52" s="60"/>
      <c r="J52" s="56"/>
      <c r="K52" s="56"/>
      <c r="L52" s="56"/>
      <c r="M52" s="56"/>
      <c r="N52" s="56"/>
      <c r="O52" s="56"/>
      <c r="P52" s="56"/>
      <c r="Q52" s="57"/>
      <c r="R52" s="51"/>
      <c r="S52" s="4"/>
    </row>
    <row r="53" spans="1:19" ht="12.75">
      <c r="A53" s="3"/>
      <c r="C53" s="53"/>
      <c r="D53" s="51"/>
      <c r="E53" s="51"/>
      <c r="F53" s="51"/>
      <c r="G53" s="51"/>
      <c r="H53" s="51"/>
      <c r="I53" s="51"/>
      <c r="J53" s="51"/>
      <c r="K53" s="51"/>
      <c r="L53" s="51"/>
      <c r="M53" s="51"/>
      <c r="N53" s="51"/>
      <c r="O53" s="51"/>
      <c r="P53" s="51"/>
      <c r="Q53" s="52"/>
      <c r="R53" s="51"/>
      <c r="S53" s="4"/>
    </row>
    <row r="54" spans="1:19" ht="12.75">
      <c r="A54" s="3"/>
      <c r="C54" s="1" t="s">
        <v>101</v>
      </c>
      <c r="D54" s="60"/>
      <c r="E54" s="60"/>
      <c r="F54" s="60"/>
      <c r="G54" s="51"/>
      <c r="H54" s="51"/>
      <c r="I54" s="51"/>
      <c r="J54" s="51"/>
      <c r="K54" s="51"/>
      <c r="L54" s="51"/>
      <c r="M54" s="51"/>
      <c r="N54" s="51"/>
      <c r="O54" s="51"/>
      <c r="P54" s="51"/>
      <c r="Q54" s="52"/>
      <c r="R54" s="51"/>
      <c r="S54" s="4"/>
    </row>
    <row r="55" spans="1:19" ht="12.75">
      <c r="A55" s="3"/>
      <c r="C55" s="1" t="s">
        <v>36</v>
      </c>
      <c r="D55" s="60"/>
      <c r="E55" s="60"/>
      <c r="F55" s="60"/>
      <c r="G55" s="51"/>
      <c r="H55" s="51"/>
      <c r="I55" s="51"/>
      <c r="J55" s="51"/>
      <c r="K55" s="51"/>
      <c r="L55" s="51"/>
      <c r="M55" s="51"/>
      <c r="N55" s="51"/>
      <c r="O55" s="51"/>
      <c r="P55" s="51"/>
      <c r="Q55" s="52"/>
      <c r="R55" s="51"/>
      <c r="S55" s="4"/>
    </row>
    <row r="56" spans="1:19" ht="12.75">
      <c r="A56" s="3"/>
      <c r="C56" s="1" t="s">
        <v>37</v>
      </c>
      <c r="D56" s="60"/>
      <c r="E56" s="60"/>
      <c r="F56" s="60"/>
      <c r="G56" s="51"/>
      <c r="H56" s="51"/>
      <c r="I56" s="51"/>
      <c r="J56" s="51"/>
      <c r="K56" s="51"/>
      <c r="L56" s="51"/>
      <c r="M56" s="51"/>
      <c r="N56" s="51"/>
      <c r="O56" s="51"/>
      <c r="P56" s="51"/>
      <c r="Q56" s="52"/>
      <c r="R56" s="51"/>
      <c r="S56" s="4"/>
    </row>
    <row r="57" spans="1:19" ht="12.75">
      <c r="A57" s="3"/>
      <c r="C57" s="1" t="s">
        <v>42</v>
      </c>
      <c r="D57" s="60"/>
      <c r="E57" s="60"/>
      <c r="F57" s="60"/>
      <c r="G57" s="51"/>
      <c r="H57" s="51"/>
      <c r="I57" s="51"/>
      <c r="J57" s="51"/>
      <c r="K57" s="51"/>
      <c r="L57" s="51"/>
      <c r="M57" s="51"/>
      <c r="N57" s="51"/>
      <c r="O57" s="51"/>
      <c r="P57" s="51"/>
      <c r="Q57" s="52"/>
      <c r="R57" s="51"/>
      <c r="S57" s="4"/>
    </row>
    <row r="58" spans="1:19" ht="12.75">
      <c r="A58" s="3"/>
      <c r="C58" s="1" t="s">
        <v>100</v>
      </c>
      <c r="D58" s="60"/>
      <c r="E58" s="60"/>
      <c r="F58" s="60"/>
      <c r="G58" s="51"/>
      <c r="H58" s="51"/>
      <c r="I58" s="51"/>
      <c r="J58" s="51"/>
      <c r="K58" s="51"/>
      <c r="L58" s="51"/>
      <c r="M58" s="51"/>
      <c r="N58" s="51"/>
      <c r="O58" s="51"/>
      <c r="P58" s="51"/>
      <c r="Q58" s="52"/>
      <c r="R58" s="51"/>
      <c r="S58" s="4"/>
    </row>
    <row r="59" spans="1:19" ht="12.75">
      <c r="A59" s="3"/>
      <c r="C59" s="61" t="s">
        <v>168</v>
      </c>
      <c r="D59" s="62"/>
      <c r="E59" s="62"/>
      <c r="F59" s="62"/>
      <c r="G59" s="63"/>
      <c r="H59" s="63"/>
      <c r="I59" s="63"/>
      <c r="J59" s="63"/>
      <c r="K59" s="63"/>
      <c r="L59" s="63"/>
      <c r="M59" s="63"/>
      <c r="N59" s="63"/>
      <c r="O59" s="63"/>
      <c r="P59" s="63"/>
      <c r="Q59" s="64"/>
      <c r="R59" s="51"/>
      <c r="S59" s="4"/>
    </row>
    <row r="60" spans="1:19" ht="12.75">
      <c r="A60" s="3"/>
      <c r="S60" s="4"/>
    </row>
    <row r="61" spans="1:19" ht="12.75">
      <c r="A61" s="3"/>
      <c r="S61" s="4"/>
    </row>
    <row r="62" spans="1:19" ht="32.25" customHeight="1">
      <c r="A62" s="3"/>
      <c r="B62" s="4"/>
      <c r="C62" s="4"/>
      <c r="D62" s="4"/>
      <c r="E62" s="4"/>
      <c r="F62" s="4"/>
      <c r="G62" s="4"/>
      <c r="H62" s="4"/>
      <c r="I62" s="4"/>
      <c r="J62" s="4"/>
      <c r="K62" s="4"/>
      <c r="L62" s="4"/>
      <c r="M62" s="4"/>
      <c r="N62" s="4"/>
      <c r="O62" s="4"/>
      <c r="P62" s="4"/>
      <c r="Q62" s="4"/>
      <c r="R62" s="4"/>
      <c r="S62" s="164"/>
    </row>
  </sheetData>
  <sheetProtection/>
  <mergeCells count="1">
    <mergeCell ref="C4:G4"/>
  </mergeCells>
  <printOptions/>
  <pageMargins left="0.7874015748031497" right="0.7874015748031497" top="0.984251968503937" bottom="0.984251968503937" header="0.5118110236220472" footer="0.5118110236220472"/>
  <pageSetup fitToHeight="1" fitToWidth="1" horizontalDpi="600" verticalDpi="600" orientation="landscape" paperSize="9" scale="54" r:id="rId1"/>
  <headerFooter alignWithMargins="0">
    <oddFooter>&amp;L&amp;"ScalaSans,Standaard"&amp;14Energiekamer NMa&amp;C&amp;"Times New Roman,Standaard"&amp;12- &amp;P / &amp;N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74"/>
  <sheetViews>
    <sheetView showGridLines="0" showZeros="0" zoomScale="70" zoomScaleNormal="70" zoomScaleSheetLayoutView="55" zoomScalePageLayoutView="0" workbookViewId="0" topLeftCell="A22">
      <selection activeCell="N34" sqref="N34"/>
    </sheetView>
  </sheetViews>
  <sheetFormatPr defaultColWidth="9.140625" defaultRowHeight="12.75"/>
  <cols>
    <col min="1" max="1" width="4.7109375" style="65" customWidth="1"/>
    <col min="2" max="2" width="7.57421875" style="5" customWidth="1"/>
    <col min="3" max="3" width="2.8515625" style="5" customWidth="1"/>
    <col min="4" max="4" width="187.421875" style="5" customWidth="1"/>
    <col min="5" max="5" width="5.57421875" style="5" customWidth="1"/>
    <col min="6" max="6" width="6.28125" style="5" customWidth="1"/>
    <col min="7" max="16384" width="9.140625" style="5" customWidth="1"/>
  </cols>
  <sheetData>
    <row r="1" spans="1:8" s="24" customFormat="1" ht="30">
      <c r="A1" s="16"/>
      <c r="B1" s="16"/>
      <c r="C1" s="17" t="s">
        <v>9</v>
      </c>
      <c r="D1" s="18"/>
      <c r="E1" s="66">
        <v>0</v>
      </c>
      <c r="F1" s="6"/>
      <c r="G1" s="6"/>
      <c r="H1" s="6"/>
    </row>
    <row r="2" spans="1:8" ht="12.75">
      <c r="A2" s="3"/>
      <c r="H2" s="4"/>
    </row>
    <row r="3" spans="1:8" ht="12.75">
      <c r="A3" s="3"/>
      <c r="C3" s="5" t="s">
        <v>65</v>
      </c>
      <c r="H3" s="6"/>
    </row>
    <row r="4" spans="1:8" ht="12.75">
      <c r="A4" s="3"/>
      <c r="H4" s="4"/>
    </row>
    <row r="5" spans="1:8" ht="12.75">
      <c r="A5" s="3"/>
      <c r="D5" s="387"/>
      <c r="H5" s="6"/>
    </row>
    <row r="6" spans="1:8" ht="12.75">
      <c r="A6" s="3"/>
      <c r="D6" s="387"/>
      <c r="H6" s="4"/>
    </row>
    <row r="7" spans="1:8" ht="12.75">
      <c r="A7" s="3"/>
      <c r="D7" s="387"/>
      <c r="H7" s="7"/>
    </row>
    <row r="8" spans="1:8" ht="12.75">
      <c r="A8" s="3"/>
      <c r="D8" s="387"/>
      <c r="H8" s="7"/>
    </row>
    <row r="9" spans="1:8" ht="12.75">
      <c r="A9" s="3"/>
      <c r="D9" s="387"/>
      <c r="H9" s="7"/>
    </row>
    <row r="10" spans="1:8" ht="12.75">
      <c r="A10" s="3"/>
      <c r="D10" s="387"/>
      <c r="H10" s="7"/>
    </row>
    <row r="11" spans="1:8" ht="12.75">
      <c r="A11" s="3"/>
      <c r="D11" s="387"/>
      <c r="H11" s="8"/>
    </row>
    <row r="12" spans="1:8" ht="12.75">
      <c r="A12" s="3"/>
      <c r="H12" s="8"/>
    </row>
    <row r="13" spans="1:8" ht="12.75">
      <c r="A13" s="3"/>
      <c r="C13" s="5" t="s">
        <v>10</v>
      </c>
      <c r="H13" s="8"/>
    </row>
    <row r="14" spans="1:8" ht="12.75">
      <c r="A14" s="3"/>
      <c r="H14" s="8"/>
    </row>
    <row r="15" spans="1:8" ht="12.75">
      <c r="A15" s="3"/>
      <c r="D15" s="387"/>
      <c r="H15" s="8"/>
    </row>
    <row r="16" spans="1:8" ht="12.75">
      <c r="A16" s="3"/>
      <c r="D16" s="387"/>
      <c r="H16" s="8"/>
    </row>
    <row r="17" spans="1:8" ht="12.75">
      <c r="A17" s="3"/>
      <c r="D17" s="387"/>
      <c r="H17" s="8"/>
    </row>
    <row r="18" spans="1:8" ht="12.75">
      <c r="A18" s="3"/>
      <c r="D18" s="387"/>
      <c r="H18" s="8"/>
    </row>
    <row r="19" spans="1:8" ht="12.75">
      <c r="A19" s="3"/>
      <c r="D19" s="387"/>
      <c r="H19" s="4"/>
    </row>
    <row r="20" spans="1:8" ht="12.75">
      <c r="A20" s="3"/>
      <c r="D20" s="387"/>
      <c r="H20" s="4"/>
    </row>
    <row r="21" spans="1:8" ht="12.75">
      <c r="A21" s="3"/>
      <c r="D21" s="387"/>
      <c r="H21" s="4"/>
    </row>
    <row r="22" spans="1:8" ht="12.75">
      <c r="A22" s="3"/>
      <c r="H22" s="4"/>
    </row>
    <row r="23" spans="1:8" ht="12.75">
      <c r="A23" s="3"/>
      <c r="C23" s="5" t="s">
        <v>11</v>
      </c>
      <c r="H23" s="4"/>
    </row>
    <row r="24" spans="1:8" ht="12.75">
      <c r="A24" s="3"/>
      <c r="H24" s="4"/>
    </row>
    <row r="25" spans="1:8" ht="12.75">
      <c r="A25" s="3"/>
      <c r="D25" s="387"/>
      <c r="H25" s="4"/>
    </row>
    <row r="26" spans="1:8" ht="12.75">
      <c r="A26" s="3"/>
      <c r="D26" s="387"/>
      <c r="H26" s="4"/>
    </row>
    <row r="27" spans="1:8" ht="12.75">
      <c r="A27" s="3"/>
      <c r="D27" s="387"/>
      <c r="H27" s="4"/>
    </row>
    <row r="28" spans="1:8" ht="12.75">
      <c r="A28" s="3"/>
      <c r="D28" s="387"/>
      <c r="H28" s="4"/>
    </row>
    <row r="29" spans="1:8" ht="12.75">
      <c r="A29" s="3"/>
      <c r="D29" s="387"/>
      <c r="H29" s="4"/>
    </row>
    <row r="30" spans="1:8" ht="12.75">
      <c r="A30" s="3"/>
      <c r="D30" s="387"/>
      <c r="H30" s="4"/>
    </row>
    <row r="31" spans="1:8" ht="12.75">
      <c r="A31" s="3"/>
      <c r="D31" s="387"/>
      <c r="H31" s="4"/>
    </row>
    <row r="32" spans="1:8" ht="12.75">
      <c r="A32" s="3"/>
      <c r="H32" s="4"/>
    </row>
    <row r="33" spans="1:8" ht="12.75">
      <c r="A33" s="3"/>
      <c r="C33" s="5" t="s">
        <v>83</v>
      </c>
      <c r="H33" s="4"/>
    </row>
    <row r="34" spans="1:8" ht="12.75">
      <c r="A34" s="3"/>
      <c r="H34" s="4"/>
    </row>
    <row r="35" spans="1:8" ht="12.75">
      <c r="A35" s="3"/>
      <c r="D35" s="387"/>
      <c r="H35" s="4"/>
    </row>
    <row r="36" spans="1:8" ht="12.75">
      <c r="A36" s="3"/>
      <c r="D36" s="387"/>
      <c r="H36" s="4"/>
    </row>
    <row r="37" spans="1:8" ht="12.75">
      <c r="A37" s="3"/>
      <c r="D37" s="387"/>
      <c r="H37" s="4"/>
    </row>
    <row r="38" spans="1:8" ht="12.75">
      <c r="A38" s="3"/>
      <c r="D38" s="387"/>
      <c r="H38" s="4"/>
    </row>
    <row r="39" spans="1:8" ht="12.75">
      <c r="A39" s="3"/>
      <c r="D39" s="387"/>
      <c r="H39" s="4"/>
    </row>
    <row r="40" spans="1:8" ht="12.75">
      <c r="A40" s="3"/>
      <c r="D40" s="387"/>
      <c r="H40" s="4"/>
    </row>
    <row r="41" spans="1:8" ht="12.75">
      <c r="A41" s="3"/>
      <c r="D41" s="387"/>
      <c r="H41" s="4"/>
    </row>
    <row r="42" spans="1:8" ht="12.75">
      <c r="A42" s="3"/>
      <c r="H42" s="4"/>
    </row>
    <row r="43" spans="1:8" ht="12.75">
      <c r="A43" s="3"/>
      <c r="C43" s="5" t="s">
        <v>93</v>
      </c>
      <c r="H43" s="4"/>
    </row>
    <row r="44" spans="1:8" ht="12.75">
      <c r="A44" s="3"/>
      <c r="H44" s="4"/>
    </row>
    <row r="45" spans="1:8" ht="12.75">
      <c r="A45" s="3"/>
      <c r="D45" s="387"/>
      <c r="H45" s="4"/>
    </row>
    <row r="46" spans="1:8" ht="12.75">
      <c r="A46" s="3"/>
      <c r="D46" s="387"/>
      <c r="H46" s="4"/>
    </row>
    <row r="47" spans="1:8" ht="12.75">
      <c r="A47" s="3"/>
      <c r="D47" s="387"/>
      <c r="H47" s="4"/>
    </row>
    <row r="48" spans="1:8" ht="12.75">
      <c r="A48" s="3"/>
      <c r="D48" s="387"/>
      <c r="H48" s="4"/>
    </row>
    <row r="49" spans="1:8" ht="12.75">
      <c r="A49" s="3"/>
      <c r="D49" s="387"/>
      <c r="H49" s="4"/>
    </row>
    <row r="50" spans="1:8" ht="12.75">
      <c r="A50" s="3"/>
      <c r="D50" s="387"/>
      <c r="H50" s="4"/>
    </row>
    <row r="51" spans="1:8" ht="12.75">
      <c r="A51" s="3"/>
      <c r="D51" s="387"/>
      <c r="H51" s="4"/>
    </row>
    <row r="52" spans="1:8" ht="12.75">
      <c r="A52" s="3"/>
      <c r="H52" s="4"/>
    </row>
    <row r="53" spans="1:8" ht="12.75">
      <c r="A53" s="3"/>
      <c r="C53" s="5" t="s">
        <v>94</v>
      </c>
      <c r="H53" s="4"/>
    </row>
    <row r="54" spans="1:8" ht="12.75">
      <c r="A54" s="3"/>
      <c r="H54" s="4"/>
    </row>
    <row r="55" spans="1:8" ht="12.75">
      <c r="A55" s="3"/>
      <c r="D55" s="387"/>
      <c r="H55" s="4"/>
    </row>
    <row r="56" spans="1:8" ht="12.75">
      <c r="A56" s="3"/>
      <c r="D56" s="387"/>
      <c r="H56" s="4"/>
    </row>
    <row r="57" spans="1:8" ht="12.75">
      <c r="A57" s="3"/>
      <c r="D57" s="387"/>
      <c r="H57" s="4"/>
    </row>
    <row r="58" spans="1:8" ht="12.75">
      <c r="A58" s="3"/>
      <c r="D58" s="387"/>
      <c r="H58" s="4"/>
    </row>
    <row r="59" spans="1:8" ht="12.75">
      <c r="A59" s="3"/>
      <c r="D59" s="387"/>
      <c r="H59" s="4"/>
    </row>
    <row r="60" spans="1:8" ht="12.75">
      <c r="A60" s="3"/>
      <c r="D60" s="387"/>
      <c r="H60" s="4"/>
    </row>
    <row r="61" spans="1:8" ht="12.75">
      <c r="A61" s="3"/>
      <c r="D61" s="387"/>
      <c r="H61" s="4"/>
    </row>
    <row r="62" spans="1:8" ht="12.75">
      <c r="A62" s="3"/>
      <c r="H62" s="4"/>
    </row>
    <row r="63" spans="1:8" ht="12.75">
      <c r="A63" s="3"/>
      <c r="C63" s="5" t="s">
        <v>13</v>
      </c>
      <c r="H63" s="4"/>
    </row>
    <row r="64" spans="1:8" ht="12.75">
      <c r="A64" s="3"/>
      <c r="H64" s="4"/>
    </row>
    <row r="65" spans="1:8" ht="12.75">
      <c r="A65" s="3"/>
      <c r="D65" s="387"/>
      <c r="H65" s="4"/>
    </row>
    <row r="66" spans="1:8" ht="12.75">
      <c r="A66" s="3"/>
      <c r="D66" s="387"/>
      <c r="H66" s="4"/>
    </row>
    <row r="67" spans="1:8" ht="12.75">
      <c r="A67" s="3"/>
      <c r="D67" s="387"/>
      <c r="H67" s="4"/>
    </row>
    <row r="68" spans="1:8" ht="12.75">
      <c r="A68" s="3"/>
      <c r="D68" s="387"/>
      <c r="H68" s="4"/>
    </row>
    <row r="69" spans="1:8" ht="12.75">
      <c r="A69" s="3"/>
      <c r="D69" s="387"/>
      <c r="H69" s="4"/>
    </row>
    <row r="70" spans="1:8" ht="12.75">
      <c r="A70" s="3"/>
      <c r="D70" s="387"/>
      <c r="H70" s="4"/>
    </row>
    <row r="71" spans="1:8" ht="12.75">
      <c r="A71" s="3"/>
      <c r="D71" s="387"/>
      <c r="H71" s="4"/>
    </row>
    <row r="72" spans="1:8" ht="12.75">
      <c r="A72" s="3"/>
      <c r="H72" s="4"/>
    </row>
    <row r="73" spans="1:8" ht="12.75">
      <c r="A73" s="3"/>
      <c r="H73" s="4"/>
    </row>
    <row r="74" spans="1:8" ht="32.25" customHeight="1">
      <c r="A74" s="3"/>
      <c r="B74" s="4"/>
      <c r="C74" s="4"/>
      <c r="D74" s="4"/>
      <c r="E74" s="4"/>
      <c r="F74" s="4"/>
      <c r="G74" s="4"/>
      <c r="H74" s="4"/>
    </row>
  </sheetData>
  <sheetProtection/>
  <mergeCells count="7">
    <mergeCell ref="D45:D51"/>
    <mergeCell ref="D55:D61"/>
    <mergeCell ref="D65:D71"/>
    <mergeCell ref="D5:D11"/>
    <mergeCell ref="D15:D21"/>
    <mergeCell ref="D25:D31"/>
    <mergeCell ref="D35:D41"/>
  </mergeCells>
  <printOptions/>
  <pageMargins left="0.7874015748031497" right="0.7874015748031497" top="0.984251968503937" bottom="0.984251968503937" header="0.5118110236220472" footer="0.5118110236220472"/>
  <pageSetup fitToHeight="1" fitToWidth="1" horizontalDpi="600" verticalDpi="600" orientation="landscape" paperSize="9" scale="47" r:id="rId1"/>
  <headerFooter alignWithMargins="0">
    <oddFooter>&amp;L&amp;"ScalaSans,Standaard"&amp;14Energiekamer NMa&amp;C&amp;"Times New Roman,Standaard"&amp;12- &amp;P /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F100"/>
  <sheetViews>
    <sheetView showGridLines="0" zoomScale="85" zoomScaleNormal="85" zoomScaleSheetLayoutView="85" zoomScalePageLayoutView="0" workbookViewId="0" topLeftCell="A25">
      <selection activeCell="M70" sqref="M70"/>
    </sheetView>
  </sheetViews>
  <sheetFormatPr defaultColWidth="9.140625" defaultRowHeight="12.75"/>
  <cols>
    <col min="1" max="1" width="3.7109375" style="95" customWidth="1"/>
    <col min="2" max="2" width="3.00390625" style="95" customWidth="1"/>
    <col min="3" max="3" width="4.57421875" style="95" customWidth="1"/>
    <col min="4" max="4" width="31.00390625" style="95" customWidth="1"/>
    <col min="5" max="5" width="19.00390625" style="95" customWidth="1"/>
    <col min="6" max="6" width="19.00390625" style="99" customWidth="1"/>
    <col min="7" max="7" width="17.421875" style="99" customWidth="1"/>
    <col min="8" max="8" width="8.8515625" style="95" customWidth="1"/>
    <col min="9" max="9" width="5.421875" style="95" customWidth="1"/>
    <col min="10" max="10" width="45.8515625" style="95" customWidth="1"/>
    <col min="11" max="11" width="19.00390625" style="95" customWidth="1"/>
    <col min="12" max="12" width="19.00390625" style="99" customWidth="1"/>
    <col min="13" max="13" width="11.140625" style="99" customWidth="1"/>
    <col min="14" max="14" width="4.8515625" style="95" customWidth="1"/>
    <col min="15" max="15" width="15.8515625" style="95" customWidth="1"/>
    <col min="16" max="16" width="29.57421875" style="95" customWidth="1"/>
    <col min="17" max="17" width="19.00390625" style="95" customWidth="1"/>
    <col min="18" max="18" width="19.00390625" style="99" customWidth="1"/>
    <col min="19" max="19" width="3.421875" style="95" customWidth="1"/>
    <col min="20" max="20" width="3.7109375" style="95" customWidth="1"/>
    <col min="21" max="16384" width="9.140625" style="95" customWidth="1"/>
  </cols>
  <sheetData>
    <row r="1" spans="1:20" s="70" customFormat="1" ht="29.25" customHeight="1">
      <c r="A1" s="67"/>
      <c r="B1" s="67"/>
      <c r="C1" s="68" t="s">
        <v>127</v>
      </c>
      <c r="D1" s="69"/>
      <c r="E1" s="69"/>
      <c r="F1" s="69"/>
      <c r="G1" s="68" t="str">
        <f>Contactgegevens!D9</f>
        <v>104092_8 STED</v>
      </c>
      <c r="H1" s="69"/>
      <c r="I1" s="69"/>
      <c r="J1" s="69"/>
      <c r="K1" s="69"/>
      <c r="L1" s="69" t="str">
        <f>Contactgegevens!D10</f>
        <v>Stedin B.V.</v>
      </c>
      <c r="M1" s="69"/>
      <c r="N1" s="69"/>
      <c r="O1" s="69"/>
      <c r="P1" s="67"/>
      <c r="Q1" s="66"/>
      <c r="R1" s="66"/>
      <c r="S1" s="67"/>
      <c r="T1" s="67"/>
    </row>
    <row r="2" spans="1:20" s="70" customFormat="1" ht="13.5" customHeight="1">
      <c r="A2" s="67"/>
      <c r="C2" s="71"/>
      <c r="D2" s="71"/>
      <c r="E2" s="71"/>
      <c r="F2" s="71"/>
      <c r="G2" s="71"/>
      <c r="H2" s="72"/>
      <c r="I2" s="71"/>
      <c r="J2" s="71"/>
      <c r="K2" s="71"/>
      <c r="L2" s="71"/>
      <c r="M2" s="71"/>
      <c r="N2" s="72"/>
      <c r="O2" s="71"/>
      <c r="P2" s="71"/>
      <c r="Q2" s="71"/>
      <c r="R2" s="71"/>
      <c r="T2" s="67"/>
    </row>
    <row r="3" spans="1:20" s="70" customFormat="1" ht="13.5" customHeight="1">
      <c r="A3" s="67"/>
      <c r="C3" s="73"/>
      <c r="D3" s="74"/>
      <c r="E3" s="71"/>
      <c r="F3" s="71"/>
      <c r="G3" s="71"/>
      <c r="H3" s="72"/>
      <c r="I3" s="71"/>
      <c r="J3" s="71"/>
      <c r="K3" s="71"/>
      <c r="L3" s="71"/>
      <c r="M3" s="71"/>
      <c r="N3" s="72"/>
      <c r="O3" s="71"/>
      <c r="P3" s="71"/>
      <c r="Q3" s="71"/>
      <c r="R3" s="71"/>
      <c r="T3" s="67"/>
    </row>
    <row r="4" spans="1:20" s="70" customFormat="1" ht="45">
      <c r="A4" s="67"/>
      <c r="C4" s="75" t="s">
        <v>12</v>
      </c>
      <c r="D4" s="74"/>
      <c r="E4" s="71"/>
      <c r="F4" s="71"/>
      <c r="G4" s="71"/>
      <c r="H4" s="72"/>
      <c r="I4" s="71"/>
      <c r="J4" s="71"/>
      <c r="K4" s="71"/>
      <c r="L4" s="71"/>
      <c r="T4" s="67"/>
    </row>
    <row r="5" spans="1:20" s="70" customFormat="1" ht="13.5" customHeight="1" thickBot="1">
      <c r="A5" s="67"/>
      <c r="C5" s="73"/>
      <c r="D5" s="74"/>
      <c r="E5" s="71"/>
      <c r="F5" s="71"/>
      <c r="G5" s="71"/>
      <c r="H5" s="72"/>
      <c r="I5" s="71"/>
      <c r="J5" s="71"/>
      <c r="K5" s="71"/>
      <c r="L5" s="71"/>
      <c r="M5" s="71"/>
      <c r="N5" s="72"/>
      <c r="O5" s="71"/>
      <c r="P5" s="71"/>
      <c r="Q5" s="71"/>
      <c r="R5" s="71"/>
      <c r="T5" s="67"/>
    </row>
    <row r="6" spans="1:20" s="223" customFormat="1" ht="13.5" customHeight="1">
      <c r="A6" s="235"/>
      <c r="C6" s="182" t="s">
        <v>43</v>
      </c>
      <c r="D6" s="183"/>
      <c r="E6" s="183"/>
      <c r="F6" s="183"/>
      <c r="G6" s="184"/>
      <c r="H6" s="229"/>
      <c r="I6" s="182" t="s">
        <v>40</v>
      </c>
      <c r="J6" s="183"/>
      <c r="K6" s="184"/>
      <c r="L6" s="229"/>
      <c r="M6" s="182" t="s">
        <v>110</v>
      </c>
      <c r="N6" s="183"/>
      <c r="O6" s="183"/>
      <c r="P6" s="183"/>
      <c r="Q6" s="183"/>
      <c r="R6" s="184"/>
      <c r="S6" s="79"/>
      <c r="T6" s="235"/>
    </row>
    <row r="7" spans="1:20" s="223" customFormat="1" ht="13.5" customHeight="1">
      <c r="A7" s="235"/>
      <c r="C7" s="80"/>
      <c r="D7" s="92"/>
      <c r="E7" s="92"/>
      <c r="F7" s="92"/>
      <c r="G7" s="236"/>
      <c r="H7" s="221"/>
      <c r="I7" s="237"/>
      <c r="J7" s="92"/>
      <c r="K7" s="238"/>
      <c r="L7" s="92"/>
      <c r="M7" s="239"/>
      <c r="R7" s="238"/>
      <c r="T7" s="235"/>
    </row>
    <row r="8" spans="1:20" s="223" customFormat="1" ht="13.5" customHeight="1">
      <c r="A8" s="235"/>
      <c r="C8" s="89" t="s">
        <v>128</v>
      </c>
      <c r="D8" s="74"/>
      <c r="E8" s="74"/>
      <c r="F8" s="223" t="s">
        <v>130</v>
      </c>
      <c r="G8" s="318">
        <v>761632956.4352663</v>
      </c>
      <c r="H8" s="240"/>
      <c r="I8" s="230" t="s">
        <v>38</v>
      </c>
      <c r="J8" s="86"/>
      <c r="K8" s="335">
        <v>8145813248.095826</v>
      </c>
      <c r="L8" s="240"/>
      <c r="M8" s="185" t="s">
        <v>111</v>
      </c>
      <c r="N8" s="187"/>
      <c r="O8" s="241"/>
      <c r="P8" s="242"/>
      <c r="Q8" s="223" t="s">
        <v>109</v>
      </c>
      <c r="R8" s="335">
        <v>696415141.0270805</v>
      </c>
      <c r="T8" s="235"/>
    </row>
    <row r="9" spans="1:20" s="223" customFormat="1" ht="13.5" customHeight="1">
      <c r="A9" s="235"/>
      <c r="C9" s="81"/>
      <c r="D9" s="82"/>
      <c r="E9" s="82"/>
      <c r="F9" s="240"/>
      <c r="G9" s="238"/>
      <c r="H9" s="240"/>
      <c r="I9" s="85"/>
      <c r="J9" s="86"/>
      <c r="K9" s="87"/>
      <c r="M9" s="185" t="s">
        <v>133</v>
      </c>
      <c r="N9" s="186"/>
      <c r="O9" s="241"/>
      <c r="P9" s="241"/>
      <c r="Q9" s="223" t="s">
        <v>109</v>
      </c>
      <c r="R9" s="335">
        <v>40657926.3</v>
      </c>
      <c r="T9" s="235"/>
    </row>
    <row r="10" spans="1:20" s="223" customFormat="1" ht="13.5" customHeight="1">
      <c r="A10" s="235"/>
      <c r="C10" s="91" t="s">
        <v>169</v>
      </c>
      <c r="D10" s="82"/>
      <c r="E10" s="82"/>
      <c r="F10" s="223" t="s">
        <v>130</v>
      </c>
      <c r="G10" s="317">
        <f>SUMPRODUCT(E24:E71,F24:F71)+SUMPRODUCT(K23:K62,L23:L62)+SUMPRODUCT(Q24:Q94,R24:R94)</f>
        <v>761632953.2478055</v>
      </c>
      <c r="H10" s="240"/>
      <c r="I10" s="88" t="s">
        <v>41</v>
      </c>
      <c r="J10" s="86"/>
      <c r="K10" s="232">
        <f>SUM(F24:F71,L24:L61,R25:R93)</f>
        <v>8145813248.095826</v>
      </c>
      <c r="L10" s="240"/>
      <c r="M10" s="185" t="s">
        <v>112</v>
      </c>
      <c r="N10" s="187"/>
      <c r="O10" s="241"/>
      <c r="P10" s="241"/>
      <c r="Q10" s="223" t="s">
        <v>109</v>
      </c>
      <c r="R10" s="232">
        <f>R8-R9</f>
        <v>655757214.7270806</v>
      </c>
      <c r="T10" s="235"/>
    </row>
    <row r="11" spans="1:20" s="223" customFormat="1" ht="13.5" customHeight="1">
      <c r="A11" s="235"/>
      <c r="C11" s="224"/>
      <c r="D11" s="82"/>
      <c r="E11" s="82"/>
      <c r="F11" s="240"/>
      <c r="G11" s="238"/>
      <c r="H11" s="240"/>
      <c r="I11" s="239"/>
      <c r="K11" s="238"/>
      <c r="M11" s="239"/>
      <c r="R11" s="318"/>
      <c r="T11" s="235"/>
    </row>
    <row r="12" spans="1:20" s="223" customFormat="1" ht="13.5" customHeight="1">
      <c r="A12" s="235"/>
      <c r="C12" s="225" t="s">
        <v>129</v>
      </c>
      <c r="G12" s="228" t="str">
        <f>IF(G10&gt;G8,"TARIEVENVOORSTEL VOLDOET NIET","TARIEVENVOORSTEL VOLDOET")</f>
        <v>TARIEVENVOORSTEL VOLDOET</v>
      </c>
      <c r="I12" s="230" t="s">
        <v>26</v>
      </c>
      <c r="J12" s="86"/>
      <c r="K12" s="228" t="str">
        <f>IF(K10&gt;K8,"REKENVOLUME VOLDOET NIET","REKENVOLUME VOLDOET")</f>
        <v>REKENVOLUME VOLDOET</v>
      </c>
      <c r="L12" s="240"/>
      <c r="M12" s="185" t="s">
        <v>134</v>
      </c>
      <c r="N12" s="187"/>
      <c r="O12" s="241"/>
      <c r="P12" s="242"/>
      <c r="Q12" s="223" t="s">
        <v>130</v>
      </c>
      <c r="R12" s="232">
        <f>G8</f>
        <v>761632956.4352663</v>
      </c>
      <c r="T12" s="235"/>
    </row>
    <row r="13" spans="1:20" s="223" customFormat="1" ht="13.5" customHeight="1" thickBot="1">
      <c r="A13" s="235"/>
      <c r="C13" s="226"/>
      <c r="D13" s="227"/>
      <c r="E13" s="227"/>
      <c r="F13" s="243"/>
      <c r="G13" s="244"/>
      <c r="H13" s="240"/>
      <c r="I13" s="245"/>
      <c r="J13" s="231"/>
      <c r="K13" s="244"/>
      <c r="L13" s="180"/>
      <c r="M13" s="185" t="s">
        <v>133</v>
      </c>
      <c r="N13" s="186"/>
      <c r="O13" s="241"/>
      <c r="P13" s="242"/>
      <c r="Q13" s="223" t="s">
        <v>130</v>
      </c>
      <c r="R13" s="232">
        <f>SUM(E25*F25,E32*F32,E39*F39,E46*F46,E53*F53,E60*F60,K25*L25,K33*L33,K41*L41,K49*L49,K59*L59,K60*L60)</f>
        <v>40657926.3</v>
      </c>
      <c r="T13" s="235"/>
    </row>
    <row r="14" spans="1:20" s="223" customFormat="1" ht="13.5" customHeight="1">
      <c r="A14" s="235"/>
      <c r="C14" s="219"/>
      <c r="D14" s="82"/>
      <c r="E14" s="82"/>
      <c r="F14" s="240"/>
      <c r="G14" s="221"/>
      <c r="H14" s="240"/>
      <c r="I14" s="241"/>
      <c r="J14" s="220"/>
      <c r="M14" s="185" t="s">
        <v>135</v>
      </c>
      <c r="N14" s="187"/>
      <c r="O14" s="241"/>
      <c r="P14" s="241"/>
      <c r="Q14" s="223" t="s">
        <v>130</v>
      </c>
      <c r="R14" s="232">
        <f>R12-R13</f>
        <v>720975030.1352663</v>
      </c>
      <c r="T14" s="235"/>
    </row>
    <row r="15" spans="1:20" s="223" customFormat="1" ht="13.5" customHeight="1">
      <c r="A15" s="235"/>
      <c r="C15" s="219"/>
      <c r="D15" s="82"/>
      <c r="E15" s="82"/>
      <c r="F15" s="240"/>
      <c r="G15" s="221"/>
      <c r="H15" s="240"/>
      <c r="I15" s="241"/>
      <c r="J15" s="220"/>
      <c r="K15" s="90"/>
      <c r="L15" s="180"/>
      <c r="M15" s="230"/>
      <c r="N15" s="187"/>
      <c r="O15" s="241"/>
      <c r="P15" s="242"/>
      <c r="R15" s="233"/>
      <c r="T15" s="235"/>
    </row>
    <row r="16" spans="1:20" s="223" customFormat="1" ht="13.5" customHeight="1">
      <c r="A16" s="235"/>
      <c r="C16" s="222"/>
      <c r="D16" s="82"/>
      <c r="I16" s="241"/>
      <c r="J16" s="181"/>
      <c r="K16" s="90"/>
      <c r="M16" s="88" t="s">
        <v>113</v>
      </c>
      <c r="N16" s="187"/>
      <c r="O16" s="241"/>
      <c r="P16" s="241"/>
      <c r="Q16" s="223" t="s">
        <v>98</v>
      </c>
      <c r="R16" s="234">
        <f>((R13/R9)-1)*100%</f>
        <v>0</v>
      </c>
      <c r="T16" s="235"/>
    </row>
    <row r="17" spans="1:20" s="223" customFormat="1" ht="13.5" customHeight="1">
      <c r="A17" s="235"/>
      <c r="C17" s="222"/>
      <c r="D17" s="82"/>
      <c r="I17" s="241"/>
      <c r="J17" s="181"/>
      <c r="K17" s="90"/>
      <c r="M17" s="88" t="s">
        <v>114</v>
      </c>
      <c r="N17" s="187"/>
      <c r="O17" s="241"/>
      <c r="P17" s="241"/>
      <c r="Q17" s="223" t="s">
        <v>98</v>
      </c>
      <c r="R17" s="234">
        <f>((R14/R10)-1)*100%</f>
        <v>0.09945420949021311</v>
      </c>
      <c r="T17" s="235"/>
    </row>
    <row r="18" spans="1:20" s="223" customFormat="1" ht="13.5" customHeight="1" thickBot="1">
      <c r="A18" s="235"/>
      <c r="C18" s="222"/>
      <c r="D18" s="82"/>
      <c r="I18" s="241"/>
      <c r="J18" s="181"/>
      <c r="K18" s="90"/>
      <c r="M18" s="246"/>
      <c r="N18" s="243"/>
      <c r="O18" s="243"/>
      <c r="P18" s="243"/>
      <c r="Q18" s="243"/>
      <c r="R18" s="244"/>
      <c r="T18" s="235"/>
    </row>
    <row r="19" spans="1:20" s="70" customFormat="1" ht="13.5" customHeight="1">
      <c r="A19" s="67"/>
      <c r="C19" s="222"/>
      <c r="D19" s="82"/>
      <c r="I19" s="84"/>
      <c r="J19" s="181"/>
      <c r="K19" s="90"/>
      <c r="T19" s="67"/>
    </row>
    <row r="20" spans="1:20" s="70" customFormat="1" ht="45">
      <c r="A20" s="67"/>
      <c r="C20" s="75" t="s">
        <v>27</v>
      </c>
      <c r="D20" s="71"/>
      <c r="E20" s="71"/>
      <c r="F20" s="71"/>
      <c r="G20" s="71"/>
      <c r="H20" s="72"/>
      <c r="I20" s="71"/>
      <c r="J20" s="71"/>
      <c r="K20" s="71"/>
      <c r="L20" s="71"/>
      <c r="M20" s="71"/>
      <c r="N20" s="72"/>
      <c r="O20" s="71"/>
      <c r="P20" s="71"/>
      <c r="Q20" s="71"/>
      <c r="R20" s="71"/>
      <c r="T20" s="67"/>
    </row>
    <row r="21" spans="1:20" s="70" customFormat="1" ht="21" thickBot="1">
      <c r="A21" s="67"/>
      <c r="C21" s="71"/>
      <c r="D21" s="71"/>
      <c r="E21" s="71"/>
      <c r="F21" s="71"/>
      <c r="G21" s="71"/>
      <c r="H21" s="72"/>
      <c r="I21" s="71"/>
      <c r="J21" s="71"/>
      <c r="K21" s="71"/>
      <c r="L21" s="71"/>
      <c r="M21" s="71"/>
      <c r="N21" s="72"/>
      <c r="O21" s="71"/>
      <c r="P21" s="71"/>
      <c r="Q21" s="71"/>
      <c r="R21" s="71"/>
      <c r="T21" s="67"/>
    </row>
    <row r="22" spans="1:20" s="223" customFormat="1" ht="13.5" customHeight="1" thickBot="1">
      <c r="A22" s="235"/>
      <c r="C22" s="76" t="s">
        <v>0</v>
      </c>
      <c r="D22" s="77"/>
      <c r="E22" s="77" t="s">
        <v>137</v>
      </c>
      <c r="F22" s="78" t="s">
        <v>39</v>
      </c>
      <c r="G22" s="79"/>
      <c r="H22" s="79"/>
      <c r="I22" s="76" t="s">
        <v>0</v>
      </c>
      <c r="J22" s="77"/>
      <c r="K22" s="77" t="s">
        <v>137</v>
      </c>
      <c r="L22" s="78" t="s">
        <v>39</v>
      </c>
      <c r="M22" s="79"/>
      <c r="N22" s="79"/>
      <c r="O22" s="76" t="s">
        <v>6</v>
      </c>
      <c r="P22" s="77"/>
      <c r="Q22" s="77" t="s">
        <v>137</v>
      </c>
      <c r="R22" s="78" t="s">
        <v>39</v>
      </c>
      <c r="T22" s="235"/>
    </row>
    <row r="23" spans="1:20" s="94" customFormat="1" ht="12.75" customHeight="1">
      <c r="A23" s="93"/>
      <c r="C23" s="247"/>
      <c r="D23" s="247"/>
      <c r="E23" s="247"/>
      <c r="F23" s="248"/>
      <c r="G23" s="248"/>
      <c r="H23" s="247"/>
      <c r="I23" s="247"/>
      <c r="J23" s="247"/>
      <c r="K23" s="247"/>
      <c r="L23" s="248"/>
      <c r="M23" s="248"/>
      <c r="N23" s="248"/>
      <c r="O23" s="247"/>
      <c r="P23" s="247"/>
      <c r="Q23" s="247"/>
      <c r="R23" s="248"/>
      <c r="T23" s="93"/>
    </row>
    <row r="24" spans="1:20" s="94" customFormat="1" ht="12.75" customHeight="1">
      <c r="A24" s="93"/>
      <c r="C24" s="249" t="s">
        <v>14</v>
      </c>
      <c r="D24" s="250"/>
      <c r="E24" s="251"/>
      <c r="F24" s="252"/>
      <c r="G24" s="253"/>
      <c r="H24" s="254"/>
      <c r="I24" s="336"/>
      <c r="J24" s="24"/>
      <c r="K24" s="255"/>
      <c r="L24" s="253"/>
      <c r="M24" s="253"/>
      <c r="N24" s="254"/>
      <c r="O24" s="256" t="s">
        <v>22</v>
      </c>
      <c r="P24" s="257"/>
      <c r="Q24" s="258"/>
      <c r="R24" s="259"/>
      <c r="T24" s="93"/>
    </row>
    <row r="25" spans="1:20" s="254" customFormat="1" ht="12.75">
      <c r="A25" s="235"/>
      <c r="C25" s="260"/>
      <c r="D25" s="261" t="s">
        <v>1</v>
      </c>
      <c r="E25" s="262">
        <v>2760</v>
      </c>
      <c r="F25" s="263">
        <v>2</v>
      </c>
      <c r="G25" s="253"/>
      <c r="I25" s="264"/>
      <c r="J25" s="24"/>
      <c r="K25" s="255"/>
      <c r="L25" s="265"/>
      <c r="M25" s="253"/>
      <c r="O25" s="266" t="s">
        <v>150</v>
      </c>
      <c r="P25" s="267"/>
      <c r="Q25" s="372">
        <v>8.540000000000001</v>
      </c>
      <c r="R25" s="268">
        <v>562228</v>
      </c>
      <c r="T25" s="235"/>
    </row>
    <row r="26" spans="1:20" s="254" customFormat="1" ht="12.75">
      <c r="A26" s="235"/>
      <c r="C26" s="260"/>
      <c r="D26" s="261" t="s">
        <v>2</v>
      </c>
      <c r="E26" s="269">
        <v>12</v>
      </c>
      <c r="F26" s="263">
        <v>268264</v>
      </c>
      <c r="G26" s="253"/>
      <c r="I26" s="264"/>
      <c r="J26" s="24"/>
      <c r="K26" s="255"/>
      <c r="L26" s="265"/>
      <c r="M26" s="253"/>
      <c r="O26" s="266" t="s">
        <v>151</v>
      </c>
      <c r="P26" s="267"/>
      <c r="Q26" s="373">
        <v>19.630000000000003</v>
      </c>
      <c r="R26" s="271">
        <v>1838375</v>
      </c>
      <c r="T26" s="235"/>
    </row>
    <row r="27" spans="1:20" s="254" customFormat="1" ht="12.75">
      <c r="A27" s="235"/>
      <c r="C27" s="260"/>
      <c r="D27" s="261" t="s">
        <v>3</v>
      </c>
      <c r="E27" s="269">
        <v>1.17</v>
      </c>
      <c r="F27" s="263">
        <v>2714119</v>
      </c>
      <c r="G27" s="253"/>
      <c r="I27" s="264"/>
      <c r="J27" s="24"/>
      <c r="K27" s="255"/>
      <c r="L27" s="265"/>
      <c r="M27" s="253"/>
      <c r="O27" s="266" t="s">
        <v>152</v>
      </c>
      <c r="P27" s="267"/>
      <c r="Q27" s="373">
        <v>39.050000000000004</v>
      </c>
      <c r="R27" s="271">
        <v>79147</v>
      </c>
      <c r="T27" s="235"/>
    </row>
    <row r="28" spans="1:20" s="254" customFormat="1" ht="12.75">
      <c r="A28" s="235"/>
      <c r="C28" s="272"/>
      <c r="D28" s="250"/>
      <c r="E28" s="251"/>
      <c r="F28" s="273"/>
      <c r="G28" s="253"/>
      <c r="I28" s="264"/>
      <c r="J28" s="24"/>
      <c r="K28" s="337"/>
      <c r="L28" s="265"/>
      <c r="M28" s="253"/>
      <c r="O28" s="266" t="s">
        <v>153</v>
      </c>
      <c r="P28" s="267"/>
      <c r="Q28" s="373">
        <v>72</v>
      </c>
      <c r="R28" s="271">
        <v>14041</v>
      </c>
      <c r="T28" s="235"/>
    </row>
    <row r="29" spans="1:20" s="254" customFormat="1" ht="12.75">
      <c r="A29" s="235"/>
      <c r="G29" s="274"/>
      <c r="I29" s="264"/>
      <c r="J29" s="24"/>
      <c r="K29" s="255"/>
      <c r="L29" s="265"/>
      <c r="M29" s="253"/>
      <c r="O29" s="266" t="s">
        <v>154</v>
      </c>
      <c r="P29" s="267"/>
      <c r="Q29" s="373">
        <v>644.5</v>
      </c>
      <c r="R29" s="271">
        <v>4663</v>
      </c>
      <c r="T29" s="235"/>
    </row>
    <row r="30" spans="1:20" s="254" customFormat="1" ht="12.75">
      <c r="A30" s="235"/>
      <c r="E30" s="275"/>
      <c r="F30" s="276"/>
      <c r="G30" s="253"/>
      <c r="M30" s="253"/>
      <c r="O30" s="266" t="s">
        <v>155</v>
      </c>
      <c r="P30" s="267"/>
      <c r="Q30" s="373">
        <v>1471.5</v>
      </c>
      <c r="R30" s="271">
        <v>36</v>
      </c>
      <c r="T30" s="235"/>
    </row>
    <row r="31" spans="1:20" s="254" customFormat="1" ht="12.75">
      <c r="A31" s="235"/>
      <c r="C31" s="249" t="s">
        <v>15</v>
      </c>
      <c r="D31" s="250"/>
      <c r="E31" s="251"/>
      <c r="F31" s="252"/>
      <c r="G31" s="253"/>
      <c r="I31" s="264"/>
      <c r="J31" s="277"/>
      <c r="K31" s="255"/>
      <c r="L31" s="278"/>
      <c r="M31" s="253"/>
      <c r="O31" s="266" t="s">
        <v>156</v>
      </c>
      <c r="P31" s="267"/>
      <c r="Q31" s="373">
        <v>8166</v>
      </c>
      <c r="R31" s="271">
        <v>155</v>
      </c>
      <c r="T31" s="235"/>
    </row>
    <row r="32" spans="1:20" s="254" customFormat="1" ht="12.75">
      <c r="A32" s="235"/>
      <c r="C32" s="260"/>
      <c r="D32" s="261" t="s">
        <v>1</v>
      </c>
      <c r="E32" s="262">
        <v>2760</v>
      </c>
      <c r="F32" s="263">
        <v>6</v>
      </c>
      <c r="G32" s="253"/>
      <c r="I32" s="249" t="s">
        <v>103</v>
      </c>
      <c r="J32" s="250"/>
      <c r="K32" s="251"/>
      <c r="L32" s="252"/>
      <c r="M32" s="253"/>
      <c r="O32" s="266"/>
      <c r="P32" s="267"/>
      <c r="Q32" s="373"/>
      <c r="R32" s="271"/>
      <c r="T32" s="235"/>
    </row>
    <row r="33" spans="1:20" s="254" customFormat="1" ht="12.75">
      <c r="A33" s="235"/>
      <c r="C33" s="260"/>
      <c r="D33" s="261" t="s">
        <v>2</v>
      </c>
      <c r="E33" s="269">
        <v>6</v>
      </c>
      <c r="F33" s="263">
        <v>26235</v>
      </c>
      <c r="G33" s="253"/>
      <c r="I33" s="260"/>
      <c r="J33" s="261" t="s">
        <v>1</v>
      </c>
      <c r="K33" s="262">
        <v>441</v>
      </c>
      <c r="L33" s="263">
        <v>3040</v>
      </c>
      <c r="M33" s="253"/>
      <c r="O33" s="266"/>
      <c r="P33" s="267"/>
      <c r="Q33" s="373"/>
      <c r="R33" s="271"/>
      <c r="T33" s="235"/>
    </row>
    <row r="34" spans="1:20" s="254" customFormat="1" ht="12.75">
      <c r="A34" s="235"/>
      <c r="C34" s="260"/>
      <c r="D34" s="261" t="s">
        <v>25</v>
      </c>
      <c r="E34" s="269">
        <v>0.41</v>
      </c>
      <c r="F34" s="263">
        <v>118161</v>
      </c>
      <c r="G34" s="253"/>
      <c r="I34" s="260"/>
      <c r="J34" s="261" t="s">
        <v>2</v>
      </c>
      <c r="K34" s="269">
        <v>14.000000000000002</v>
      </c>
      <c r="L34" s="263">
        <v>1804684</v>
      </c>
      <c r="M34" s="253"/>
      <c r="O34" s="266"/>
      <c r="P34" s="267"/>
      <c r="Q34" s="373"/>
      <c r="R34" s="271"/>
      <c r="T34" s="235"/>
    </row>
    <row r="35" spans="1:20" s="254" customFormat="1" ht="12.75">
      <c r="A35" s="235"/>
      <c r="C35" s="272"/>
      <c r="D35" s="250"/>
      <c r="E35" s="251"/>
      <c r="F35" s="273"/>
      <c r="G35" s="274"/>
      <c r="I35" s="260"/>
      <c r="J35" s="261" t="s">
        <v>3</v>
      </c>
      <c r="K35" s="269">
        <v>1.9000000000000001</v>
      </c>
      <c r="L35" s="263">
        <v>13928739</v>
      </c>
      <c r="M35" s="253"/>
      <c r="O35" s="266"/>
      <c r="P35" s="267"/>
      <c r="Q35" s="373"/>
      <c r="R35" s="271"/>
      <c r="T35" s="235"/>
    </row>
    <row r="36" spans="1:20" s="254" customFormat="1" ht="12.75">
      <c r="A36" s="235"/>
      <c r="G36" s="253"/>
      <c r="I36" s="260"/>
      <c r="J36" s="261" t="s">
        <v>4</v>
      </c>
      <c r="K36" s="365">
        <v>0.0114</v>
      </c>
      <c r="L36" s="263">
        <v>4764709397</v>
      </c>
      <c r="M36" s="253"/>
      <c r="O36" s="266"/>
      <c r="P36" s="267"/>
      <c r="Q36" s="373"/>
      <c r="R36" s="271"/>
      <c r="T36" s="235"/>
    </row>
    <row r="37" spans="1:20" s="254" customFormat="1" ht="12.75">
      <c r="A37" s="235"/>
      <c r="G37" s="253"/>
      <c r="I37" s="272"/>
      <c r="J37" s="250"/>
      <c r="K37" s="251"/>
      <c r="L37" s="273"/>
      <c r="M37" s="253"/>
      <c r="O37" s="266"/>
      <c r="P37" s="267"/>
      <c r="Q37" s="373"/>
      <c r="R37" s="271"/>
      <c r="T37" s="235"/>
    </row>
    <row r="38" spans="1:20" s="254" customFormat="1" ht="12.75">
      <c r="A38" s="235"/>
      <c r="C38" s="249" t="s">
        <v>16</v>
      </c>
      <c r="D38" s="250"/>
      <c r="E38" s="251"/>
      <c r="F38" s="252"/>
      <c r="G38" s="253"/>
      <c r="M38" s="253"/>
      <c r="O38" s="266"/>
      <c r="P38" s="267"/>
      <c r="Q38" s="373"/>
      <c r="R38" s="271"/>
      <c r="T38" s="235"/>
    </row>
    <row r="39" spans="1:20" s="254" customFormat="1" ht="12.75">
      <c r="A39" s="235"/>
      <c r="C39" s="260"/>
      <c r="D39" s="261" t="s">
        <v>1</v>
      </c>
      <c r="E39" s="262">
        <v>2760</v>
      </c>
      <c r="F39" s="263">
        <v>66</v>
      </c>
      <c r="G39" s="253"/>
      <c r="K39" s="275"/>
      <c r="L39" s="276"/>
      <c r="M39" s="253"/>
      <c r="O39" s="266"/>
      <c r="P39" s="267"/>
      <c r="Q39" s="373"/>
      <c r="R39" s="271"/>
      <c r="T39" s="235"/>
    </row>
    <row r="40" spans="1:20" s="254" customFormat="1" ht="12.75">
      <c r="A40" s="235"/>
      <c r="C40" s="260"/>
      <c r="D40" s="261" t="s">
        <v>2</v>
      </c>
      <c r="E40" s="269">
        <v>20</v>
      </c>
      <c r="F40" s="263">
        <v>669130</v>
      </c>
      <c r="G40" s="274"/>
      <c r="I40" s="249" t="s">
        <v>20</v>
      </c>
      <c r="J40" s="250"/>
      <c r="K40" s="251"/>
      <c r="L40" s="252"/>
      <c r="M40" s="274"/>
      <c r="O40" s="266"/>
      <c r="P40" s="267"/>
      <c r="Q40" s="373"/>
      <c r="R40" s="271"/>
      <c r="T40" s="235"/>
    </row>
    <row r="41" spans="1:20" s="254" customFormat="1" ht="12.75">
      <c r="A41" s="235"/>
      <c r="C41" s="260"/>
      <c r="D41" s="261" t="s">
        <v>3</v>
      </c>
      <c r="E41" s="269">
        <v>2.2500000000000004</v>
      </c>
      <c r="F41" s="263">
        <v>5991882</v>
      </c>
      <c r="G41" s="253"/>
      <c r="I41" s="279"/>
      <c r="J41" s="261" t="s">
        <v>1</v>
      </c>
      <c r="K41" s="262">
        <v>441</v>
      </c>
      <c r="L41" s="263">
        <v>8848</v>
      </c>
      <c r="M41" s="274"/>
      <c r="O41" s="266"/>
      <c r="P41" s="267"/>
      <c r="Q41" s="373"/>
      <c r="R41" s="271"/>
      <c r="T41" s="235"/>
    </row>
    <row r="42" spans="1:20" s="254" customFormat="1" ht="12.75">
      <c r="A42" s="235"/>
      <c r="C42" s="272"/>
      <c r="D42" s="250"/>
      <c r="E42" s="251"/>
      <c r="F42" s="273"/>
      <c r="G42" s="253"/>
      <c r="I42" s="279"/>
      <c r="J42" s="261" t="s">
        <v>2</v>
      </c>
      <c r="K42" s="269">
        <v>22.5</v>
      </c>
      <c r="L42" s="263">
        <v>1144311</v>
      </c>
      <c r="M42" s="253"/>
      <c r="O42" s="280"/>
      <c r="P42" s="281"/>
      <c r="Q42" s="374"/>
      <c r="R42" s="283"/>
      <c r="T42" s="235"/>
    </row>
    <row r="43" spans="1:20" s="254" customFormat="1" ht="12.75">
      <c r="A43" s="235"/>
      <c r="C43" s="264"/>
      <c r="D43" s="24"/>
      <c r="E43" s="255"/>
      <c r="F43" s="278"/>
      <c r="G43" s="253"/>
      <c r="I43" s="279"/>
      <c r="J43" s="261" t="s">
        <v>3</v>
      </c>
      <c r="K43" s="269">
        <v>1.9000000000000001</v>
      </c>
      <c r="L43" s="263">
        <v>7943135</v>
      </c>
      <c r="M43" s="253"/>
      <c r="Q43" s="371"/>
      <c r="R43" s="274"/>
      <c r="T43" s="235"/>
    </row>
    <row r="44" spans="1:20" s="254" customFormat="1" ht="12.75">
      <c r="A44" s="235"/>
      <c r="E44" s="275"/>
      <c r="F44" s="276"/>
      <c r="G44" s="253"/>
      <c r="I44" s="279"/>
      <c r="J44" s="261" t="s">
        <v>4</v>
      </c>
      <c r="K44" s="365">
        <v>0.0114</v>
      </c>
      <c r="L44" s="263">
        <v>2301030969</v>
      </c>
      <c r="M44" s="253"/>
      <c r="Q44" s="371"/>
      <c r="R44" s="274"/>
      <c r="T44" s="235"/>
    </row>
    <row r="45" spans="1:20" s="254" customFormat="1" ht="12.75">
      <c r="A45" s="235"/>
      <c r="C45" s="249" t="s">
        <v>17</v>
      </c>
      <c r="D45" s="250"/>
      <c r="E45" s="251"/>
      <c r="F45" s="252"/>
      <c r="G45" s="253"/>
      <c r="I45" s="272"/>
      <c r="J45" s="250"/>
      <c r="K45" s="251"/>
      <c r="L45" s="273"/>
      <c r="M45" s="253"/>
      <c r="O45" s="284" t="s">
        <v>136</v>
      </c>
      <c r="P45" s="257"/>
      <c r="Q45" s="375"/>
      <c r="R45" s="259"/>
      <c r="T45" s="235"/>
    </row>
    <row r="46" spans="1:20" s="254" customFormat="1" ht="12.75">
      <c r="A46" s="235"/>
      <c r="C46" s="260"/>
      <c r="D46" s="261" t="s">
        <v>1</v>
      </c>
      <c r="E46" s="262">
        <v>2760</v>
      </c>
      <c r="F46" s="263">
        <v>8</v>
      </c>
      <c r="G46" s="253"/>
      <c r="M46" s="253"/>
      <c r="O46" s="266" t="s">
        <v>157</v>
      </c>
      <c r="P46" s="267"/>
      <c r="Q46" s="373">
        <v>6.7</v>
      </c>
      <c r="R46" s="271">
        <v>105136</v>
      </c>
      <c r="T46" s="235"/>
    </row>
    <row r="47" spans="1:20" s="254" customFormat="1" ht="12.75">
      <c r="A47" s="235"/>
      <c r="C47" s="260"/>
      <c r="D47" s="261" t="s">
        <v>2</v>
      </c>
      <c r="E47" s="269">
        <v>10</v>
      </c>
      <c r="F47" s="263">
        <v>186412</v>
      </c>
      <c r="G47" s="274"/>
      <c r="I47" s="264"/>
      <c r="J47" s="277"/>
      <c r="K47" s="255"/>
      <c r="L47" s="278"/>
      <c r="M47" s="253"/>
      <c r="O47" s="266"/>
      <c r="P47" s="267"/>
      <c r="Q47" s="373"/>
      <c r="R47" s="271"/>
      <c r="T47" s="235"/>
    </row>
    <row r="48" spans="1:20" s="254" customFormat="1" ht="12.75">
      <c r="A48" s="235"/>
      <c r="C48" s="260"/>
      <c r="D48" s="261" t="s">
        <v>25</v>
      </c>
      <c r="E48" s="269">
        <v>0.78</v>
      </c>
      <c r="F48" s="263">
        <v>803503</v>
      </c>
      <c r="G48" s="253"/>
      <c r="I48" s="249" t="s">
        <v>21</v>
      </c>
      <c r="J48" s="250"/>
      <c r="K48" s="251"/>
      <c r="L48" s="252"/>
      <c r="M48" s="253"/>
      <c r="O48" s="285"/>
      <c r="P48" s="286"/>
      <c r="Q48" s="373"/>
      <c r="R48" s="271"/>
      <c r="T48" s="235"/>
    </row>
    <row r="49" spans="1:32" s="254" customFormat="1" ht="12.75">
      <c r="A49" s="235"/>
      <c r="C49" s="272"/>
      <c r="D49" s="250"/>
      <c r="E49" s="251"/>
      <c r="F49" s="273"/>
      <c r="G49" s="253"/>
      <c r="I49" s="260"/>
      <c r="J49" s="261" t="s">
        <v>1</v>
      </c>
      <c r="K49" s="262">
        <v>18</v>
      </c>
      <c r="L49" s="263">
        <v>7001</v>
      </c>
      <c r="M49" s="253"/>
      <c r="O49" s="285"/>
      <c r="P49" s="286"/>
      <c r="Q49" s="373"/>
      <c r="R49" s="271"/>
      <c r="T49" s="235"/>
      <c r="AB49" s="223"/>
      <c r="AC49" s="223"/>
      <c r="AD49" s="223"/>
      <c r="AE49" s="223"/>
      <c r="AF49" s="223"/>
    </row>
    <row r="50" spans="1:32" s="254" customFormat="1" ht="12.75">
      <c r="A50" s="235"/>
      <c r="F50" s="287"/>
      <c r="G50" s="253"/>
      <c r="I50" s="260"/>
      <c r="J50" s="261" t="s">
        <v>2</v>
      </c>
      <c r="K50" s="269">
        <v>5.72</v>
      </c>
      <c r="L50" s="263">
        <v>587392</v>
      </c>
      <c r="M50" s="253"/>
      <c r="O50" s="285"/>
      <c r="P50" s="286"/>
      <c r="Q50" s="373"/>
      <c r="R50" s="271"/>
      <c r="T50" s="235"/>
      <c r="AB50" s="223"/>
      <c r="AC50" s="223"/>
      <c r="AD50" s="223"/>
      <c r="AE50" s="223"/>
      <c r="AF50" s="223"/>
    </row>
    <row r="51" spans="1:32" s="254" customFormat="1" ht="12.75">
      <c r="A51" s="235"/>
      <c r="C51" s="264"/>
      <c r="D51" s="277"/>
      <c r="E51" s="255"/>
      <c r="F51" s="278"/>
      <c r="G51" s="253"/>
      <c r="I51" s="260"/>
      <c r="J51" s="261" t="s">
        <v>5</v>
      </c>
      <c r="K51" s="366">
        <v>0.021</v>
      </c>
      <c r="L51" s="263">
        <v>363643497</v>
      </c>
      <c r="M51" s="253"/>
      <c r="O51" s="285"/>
      <c r="P51" s="286"/>
      <c r="Q51" s="373"/>
      <c r="R51" s="271"/>
      <c r="T51" s="235"/>
      <c r="AB51" s="223"/>
      <c r="AC51" s="223"/>
      <c r="AD51" s="223"/>
      <c r="AE51" s="223"/>
      <c r="AF51" s="223"/>
    </row>
    <row r="52" spans="1:32" s="254" customFormat="1" ht="12.75">
      <c r="A52" s="235"/>
      <c r="C52" s="249" t="s">
        <v>18</v>
      </c>
      <c r="D52" s="250"/>
      <c r="E52" s="251"/>
      <c r="F52" s="252"/>
      <c r="G52" s="253"/>
      <c r="I52" s="260"/>
      <c r="J52" s="261" t="s">
        <v>4</v>
      </c>
      <c r="K52" s="365">
        <v>0.042</v>
      </c>
      <c r="L52" s="263">
        <v>581694761</v>
      </c>
      <c r="M52" s="253"/>
      <c r="O52" s="280"/>
      <c r="P52" s="281"/>
      <c r="Q52" s="374"/>
      <c r="R52" s="283"/>
      <c r="T52" s="235"/>
      <c r="AB52" s="223"/>
      <c r="AC52" s="223"/>
      <c r="AD52" s="223"/>
      <c r="AE52" s="223"/>
      <c r="AF52" s="223"/>
    </row>
    <row r="53" spans="1:32" s="254" customFormat="1" ht="12.75">
      <c r="A53" s="235"/>
      <c r="C53" s="260"/>
      <c r="D53" s="261" t="s">
        <v>1</v>
      </c>
      <c r="E53" s="262">
        <v>2760</v>
      </c>
      <c r="F53" s="263">
        <v>107</v>
      </c>
      <c r="G53" s="253"/>
      <c r="I53" s="272"/>
      <c r="J53" s="250"/>
      <c r="K53" s="251"/>
      <c r="L53" s="273"/>
      <c r="M53" s="253"/>
      <c r="Q53" s="371"/>
      <c r="R53" s="274"/>
      <c r="T53" s="235"/>
      <c r="AB53" s="223"/>
      <c r="AC53" s="223"/>
      <c r="AD53" s="223"/>
      <c r="AE53" s="223"/>
      <c r="AF53" s="223"/>
    </row>
    <row r="54" spans="1:32" s="254" customFormat="1" ht="12.75">
      <c r="A54" s="235"/>
      <c r="C54" s="260"/>
      <c r="D54" s="261" t="s">
        <v>2</v>
      </c>
      <c r="E54" s="269">
        <v>23</v>
      </c>
      <c r="F54" s="263">
        <v>411324</v>
      </c>
      <c r="G54" s="253"/>
      <c r="I54" s="264"/>
      <c r="J54" s="24"/>
      <c r="K54" s="255"/>
      <c r="L54" s="278"/>
      <c r="M54" s="253"/>
      <c r="Q54" s="371"/>
      <c r="R54" s="274"/>
      <c r="T54" s="235"/>
      <c r="AB54" s="223"/>
      <c r="AC54" s="223"/>
      <c r="AD54" s="223"/>
      <c r="AE54" s="223"/>
      <c r="AF54" s="223"/>
    </row>
    <row r="55" spans="1:32" s="254" customFormat="1" ht="13.5" thickBot="1">
      <c r="A55" s="235"/>
      <c r="C55" s="260"/>
      <c r="D55" s="261" t="s">
        <v>3</v>
      </c>
      <c r="E55" s="269">
        <v>2.45</v>
      </c>
      <c r="F55" s="263">
        <v>3717481</v>
      </c>
      <c r="G55" s="253"/>
      <c r="I55" s="264"/>
      <c r="J55" s="277"/>
      <c r="K55" s="255"/>
      <c r="L55" s="278"/>
      <c r="M55" s="253"/>
      <c r="O55" s="284" t="s">
        <v>23</v>
      </c>
      <c r="P55" s="257"/>
      <c r="Q55" s="375"/>
      <c r="R55" s="259"/>
      <c r="T55" s="235"/>
      <c r="AB55" s="223"/>
      <c r="AC55" s="223"/>
      <c r="AD55" s="223"/>
      <c r="AE55" s="223"/>
      <c r="AF55" s="223"/>
    </row>
    <row r="56" spans="1:32" s="254" customFormat="1" ht="13.5" thickBot="1">
      <c r="A56" s="235"/>
      <c r="C56" s="272"/>
      <c r="D56" s="250"/>
      <c r="E56" s="251"/>
      <c r="F56" s="273"/>
      <c r="G56" s="253"/>
      <c r="I56" s="76" t="s">
        <v>76</v>
      </c>
      <c r="J56" s="77"/>
      <c r="K56" s="77" t="s">
        <v>137</v>
      </c>
      <c r="L56" s="77" t="s">
        <v>39</v>
      </c>
      <c r="M56" s="253"/>
      <c r="O56" s="266" t="s">
        <v>158</v>
      </c>
      <c r="P56" s="267"/>
      <c r="Q56" s="372">
        <v>430</v>
      </c>
      <c r="R56" s="288">
        <v>16870</v>
      </c>
      <c r="T56" s="235"/>
      <c r="AB56" s="223"/>
      <c r="AC56" s="223"/>
      <c r="AD56" s="223"/>
      <c r="AE56" s="223"/>
      <c r="AF56" s="223"/>
    </row>
    <row r="57" spans="1:32" s="254" customFormat="1" ht="12.75">
      <c r="A57" s="235"/>
      <c r="G57" s="253"/>
      <c r="L57" s="287"/>
      <c r="M57" s="253"/>
      <c r="O57" s="266" t="s">
        <v>159</v>
      </c>
      <c r="P57" s="267"/>
      <c r="Q57" s="373">
        <v>616</v>
      </c>
      <c r="R57" s="288">
        <v>33085</v>
      </c>
      <c r="T57" s="235"/>
      <c r="AB57" s="223"/>
      <c r="AC57" s="223"/>
      <c r="AD57" s="223"/>
      <c r="AE57" s="223"/>
      <c r="AF57" s="223"/>
    </row>
    <row r="58" spans="1:32" s="254" customFormat="1" ht="12.75">
      <c r="A58" s="235"/>
      <c r="E58" s="275"/>
      <c r="F58" s="276"/>
      <c r="G58" s="274"/>
      <c r="I58" s="249" t="s">
        <v>66</v>
      </c>
      <c r="J58" s="250"/>
      <c r="K58" s="251"/>
      <c r="L58" s="252"/>
      <c r="M58" s="253"/>
      <c r="O58" s="266" t="s">
        <v>160</v>
      </c>
      <c r="P58" s="267"/>
      <c r="Q58" s="373">
        <v>990</v>
      </c>
      <c r="R58" s="288">
        <v>1197</v>
      </c>
      <c r="T58" s="235"/>
      <c r="AB58" s="223"/>
      <c r="AC58" s="223"/>
      <c r="AD58" s="223"/>
      <c r="AE58" s="223"/>
      <c r="AF58" s="223"/>
    </row>
    <row r="59" spans="1:32" s="254" customFormat="1" ht="12.75">
      <c r="A59" s="235"/>
      <c r="C59" s="249" t="s">
        <v>19</v>
      </c>
      <c r="D59" s="250"/>
      <c r="E59" s="251"/>
      <c r="F59" s="252"/>
      <c r="G59" s="253"/>
      <c r="I59" s="289"/>
      <c r="J59" s="290" t="s">
        <v>81</v>
      </c>
      <c r="K59" s="291">
        <v>0.54</v>
      </c>
      <c r="L59" s="292">
        <v>569745</v>
      </c>
      <c r="M59" s="253"/>
      <c r="O59" s="266" t="s">
        <v>161</v>
      </c>
      <c r="P59" s="267"/>
      <c r="Q59" s="373">
        <v>990</v>
      </c>
      <c r="R59" s="288">
        <v>1205</v>
      </c>
      <c r="T59" s="235"/>
      <c r="AB59" s="223"/>
      <c r="AC59" s="223"/>
      <c r="AD59" s="223"/>
      <c r="AE59" s="223"/>
      <c r="AF59" s="223"/>
    </row>
    <row r="60" spans="1:32" s="254" customFormat="1" ht="12.75">
      <c r="A60" s="235"/>
      <c r="C60" s="260"/>
      <c r="D60" s="261" t="s">
        <v>1</v>
      </c>
      <c r="E60" s="262">
        <v>2760</v>
      </c>
      <c r="F60" s="263">
        <v>1</v>
      </c>
      <c r="G60" s="253"/>
      <c r="I60" s="260"/>
      <c r="J60" s="24" t="s">
        <v>80</v>
      </c>
      <c r="K60" s="293">
        <v>18</v>
      </c>
      <c r="L60" s="294">
        <v>1914291</v>
      </c>
      <c r="M60" s="253"/>
      <c r="O60" s="266" t="s">
        <v>162</v>
      </c>
      <c r="P60" s="267"/>
      <c r="Q60" s="373">
        <v>1439</v>
      </c>
      <c r="R60" s="288">
        <v>506</v>
      </c>
      <c r="T60" s="235"/>
      <c r="AB60" s="223"/>
      <c r="AC60" s="223"/>
      <c r="AD60" s="223"/>
      <c r="AE60" s="223"/>
      <c r="AF60" s="223"/>
    </row>
    <row r="61" spans="1:32" s="254" customFormat="1" ht="12.75">
      <c r="A61" s="235"/>
      <c r="C61" s="260"/>
      <c r="D61" s="261" t="s">
        <v>2</v>
      </c>
      <c r="E61" s="269">
        <v>11.5</v>
      </c>
      <c r="F61" s="263">
        <v>4688</v>
      </c>
      <c r="G61" s="253"/>
      <c r="I61" s="295"/>
      <c r="J61" s="296" t="s">
        <v>74</v>
      </c>
      <c r="K61" s="367">
        <v>36.800000000000004</v>
      </c>
      <c r="L61" s="297">
        <f>SUM(L65:L70)</f>
        <v>9390946.095826233</v>
      </c>
      <c r="M61" s="253"/>
      <c r="O61" s="266" t="s">
        <v>163</v>
      </c>
      <c r="P61" s="267"/>
      <c r="Q61" s="373">
        <v>3470</v>
      </c>
      <c r="R61" s="288">
        <v>215</v>
      </c>
      <c r="T61" s="235"/>
      <c r="AB61" s="223"/>
      <c r="AC61" s="223"/>
      <c r="AD61" s="223"/>
      <c r="AE61" s="223"/>
      <c r="AF61" s="223"/>
    </row>
    <row r="62" spans="1:32" s="254" customFormat="1" ht="12.75">
      <c r="A62" s="235"/>
      <c r="C62" s="260"/>
      <c r="D62" s="261" t="s">
        <v>25</v>
      </c>
      <c r="E62" s="269">
        <v>0.85</v>
      </c>
      <c r="F62" s="263">
        <v>113099</v>
      </c>
      <c r="G62" s="253"/>
      <c r="I62" s="295"/>
      <c r="J62" s="296"/>
      <c r="K62" s="298"/>
      <c r="L62" s="299"/>
      <c r="M62" s="253"/>
      <c r="O62" s="266" t="s">
        <v>164</v>
      </c>
      <c r="P62" s="267"/>
      <c r="Q62" s="373">
        <v>4360.000000000001</v>
      </c>
      <c r="R62" s="288">
        <v>541</v>
      </c>
      <c r="T62" s="235"/>
      <c r="AB62" s="24"/>
      <c r="AC62" s="24"/>
      <c r="AD62" s="24"/>
      <c r="AE62" s="24"/>
      <c r="AF62" s="223"/>
    </row>
    <row r="63" spans="1:32" s="254" customFormat="1" ht="12.75">
      <c r="A63" s="235"/>
      <c r="C63" s="272"/>
      <c r="D63" s="250"/>
      <c r="E63" s="251"/>
      <c r="F63" s="273"/>
      <c r="G63" s="253"/>
      <c r="I63" s="300"/>
      <c r="K63" s="301"/>
      <c r="L63" s="278"/>
      <c r="M63" s="253"/>
      <c r="O63" s="266" t="s">
        <v>165</v>
      </c>
      <c r="P63" s="267"/>
      <c r="Q63" s="373">
        <v>39000</v>
      </c>
      <c r="R63" s="288">
        <v>147</v>
      </c>
      <c r="T63" s="235"/>
      <c r="AB63" s="223"/>
      <c r="AC63" s="223"/>
      <c r="AD63" s="223"/>
      <c r="AE63" s="223"/>
      <c r="AF63" s="223"/>
    </row>
    <row r="64" spans="1:32" s="254" customFormat="1" ht="12.75">
      <c r="A64" s="235"/>
      <c r="G64" s="253"/>
      <c r="I64" s="302" t="s">
        <v>75</v>
      </c>
      <c r="J64" s="290"/>
      <c r="K64" s="251"/>
      <c r="L64" s="252"/>
      <c r="M64" s="253"/>
      <c r="O64" s="266" t="s">
        <v>166</v>
      </c>
      <c r="P64" s="267"/>
      <c r="Q64" s="373">
        <v>44000</v>
      </c>
      <c r="R64" s="288">
        <v>24</v>
      </c>
      <c r="T64" s="235"/>
      <c r="AB64" s="223"/>
      <c r="AC64" s="223"/>
      <c r="AD64" s="223"/>
      <c r="AE64" s="223"/>
      <c r="AF64" s="223"/>
    </row>
    <row r="65" spans="1:32" s="254" customFormat="1" ht="13.5" thickBot="1">
      <c r="A65" s="235"/>
      <c r="F65" s="287"/>
      <c r="G65" s="253"/>
      <c r="I65" s="289"/>
      <c r="J65" s="290" t="s">
        <v>82</v>
      </c>
      <c r="K65" s="376">
        <f aca="true" t="shared" si="0" ref="K65:K70">$K$61*K77</f>
        <v>1.8400000000000003</v>
      </c>
      <c r="L65" s="303">
        <f aca="true" t="shared" si="1" ref="L65:L70">K77*L77</f>
        <v>28296.577228847247</v>
      </c>
      <c r="M65" s="304"/>
      <c r="O65" s="266" t="s">
        <v>167</v>
      </c>
      <c r="P65" s="267"/>
      <c r="Q65" s="373">
        <v>49774</v>
      </c>
      <c r="R65" s="288">
        <v>67</v>
      </c>
      <c r="T65" s="235"/>
      <c r="AB65" s="223"/>
      <c r="AC65" s="223"/>
      <c r="AD65" s="223"/>
      <c r="AE65" s="223"/>
      <c r="AF65" s="223"/>
    </row>
    <row r="66" spans="1:32" s="254" customFormat="1" ht="15" thickBot="1">
      <c r="A66" s="235"/>
      <c r="C66" s="76" t="s">
        <v>87</v>
      </c>
      <c r="D66" s="77"/>
      <c r="E66" s="77" t="s">
        <v>137</v>
      </c>
      <c r="F66" s="78" t="s">
        <v>39</v>
      </c>
      <c r="G66" s="253"/>
      <c r="I66" s="260"/>
      <c r="J66" s="261" t="s">
        <v>131</v>
      </c>
      <c r="K66" s="376">
        <f t="shared" si="0"/>
        <v>147.20000000000002</v>
      </c>
      <c r="L66" s="303">
        <f t="shared" si="1"/>
        <v>7455595.476504825</v>
      </c>
      <c r="M66" s="253"/>
      <c r="O66" s="266" t="s">
        <v>155</v>
      </c>
      <c r="P66" s="267"/>
      <c r="Q66" s="373">
        <v>228800</v>
      </c>
      <c r="R66" s="288">
        <v>10</v>
      </c>
      <c r="T66" s="235"/>
      <c r="AB66" s="223"/>
      <c r="AC66" s="223"/>
      <c r="AD66" s="223"/>
      <c r="AE66" s="223"/>
      <c r="AF66" s="223"/>
    </row>
    <row r="67" spans="1:32" s="254" customFormat="1" ht="12.75">
      <c r="A67" s="235"/>
      <c r="F67" s="287"/>
      <c r="G67" s="265"/>
      <c r="I67" s="260"/>
      <c r="J67" s="261" t="s">
        <v>68</v>
      </c>
      <c r="K67" s="376">
        <f t="shared" si="0"/>
        <v>736.0000000000001</v>
      </c>
      <c r="L67" s="303">
        <f t="shared" si="1"/>
        <v>671446.2703106259</v>
      </c>
      <c r="M67" s="253"/>
      <c r="O67" s="266" t="s">
        <v>156</v>
      </c>
      <c r="P67" s="267"/>
      <c r="Q67" s="373">
        <v>293500.00000000006</v>
      </c>
      <c r="R67" s="288">
        <v>18</v>
      </c>
      <c r="T67" s="235"/>
      <c r="AB67" s="223"/>
      <c r="AC67" s="223"/>
      <c r="AD67" s="223"/>
      <c r="AE67" s="223"/>
      <c r="AF67" s="223"/>
    </row>
    <row r="68" spans="1:32" s="254" customFormat="1" ht="12.75">
      <c r="A68" s="235"/>
      <c r="C68" s="302" t="s">
        <v>85</v>
      </c>
      <c r="D68" s="290"/>
      <c r="E68" s="251"/>
      <c r="F68" s="252"/>
      <c r="G68" s="265"/>
      <c r="I68" s="260"/>
      <c r="J68" s="261" t="s">
        <v>69</v>
      </c>
      <c r="K68" s="376">
        <f t="shared" si="0"/>
        <v>1104.0000000000002</v>
      </c>
      <c r="L68" s="303">
        <f t="shared" si="1"/>
        <v>342667.25512705644</v>
      </c>
      <c r="M68" s="253"/>
      <c r="O68" s="266"/>
      <c r="P68" s="267"/>
      <c r="Q68" s="373"/>
      <c r="R68" s="288"/>
      <c r="T68" s="235"/>
      <c r="AB68" s="223"/>
      <c r="AC68" s="223"/>
      <c r="AD68" s="223"/>
      <c r="AE68" s="223"/>
      <c r="AF68" s="223"/>
    </row>
    <row r="69" spans="1:32" s="254" customFormat="1" ht="12.75">
      <c r="A69" s="235"/>
      <c r="B69" s="223"/>
      <c r="C69" s="289"/>
      <c r="D69" s="290" t="s">
        <v>84</v>
      </c>
      <c r="E69" s="364">
        <v>0.0083</v>
      </c>
      <c r="F69" s="263">
        <v>70377268</v>
      </c>
      <c r="G69" s="265"/>
      <c r="I69" s="260"/>
      <c r="J69" s="261" t="s">
        <v>70</v>
      </c>
      <c r="K69" s="376">
        <f t="shared" si="0"/>
        <v>1472.0000000000002</v>
      </c>
      <c r="L69" s="303">
        <f t="shared" si="1"/>
        <v>518817.1800094093</v>
      </c>
      <c r="M69" s="253"/>
      <c r="O69" s="266"/>
      <c r="P69" s="267"/>
      <c r="Q69" s="373"/>
      <c r="R69" s="288"/>
      <c r="T69" s="235"/>
      <c r="AB69" s="223"/>
      <c r="AC69" s="223"/>
      <c r="AD69" s="223"/>
      <c r="AE69" s="223"/>
      <c r="AF69" s="223"/>
    </row>
    <row r="70" spans="1:32" s="254" customFormat="1" ht="12.75">
      <c r="A70" s="235"/>
      <c r="B70" s="223"/>
      <c r="C70" s="295"/>
      <c r="D70" s="296" t="s">
        <v>86</v>
      </c>
      <c r="E70" s="365">
        <v>0.0083</v>
      </c>
      <c r="F70" s="299">
        <v>9205932</v>
      </c>
      <c r="G70" s="287"/>
      <c r="I70" s="295"/>
      <c r="J70" s="296" t="s">
        <v>71</v>
      </c>
      <c r="K70" s="377">
        <f t="shared" si="0"/>
        <v>1840.0000000000002</v>
      </c>
      <c r="L70" s="305">
        <f t="shared" si="1"/>
        <v>374123.33664546965</v>
      </c>
      <c r="M70" s="253"/>
      <c r="O70" s="266"/>
      <c r="P70" s="267"/>
      <c r="Q70" s="373"/>
      <c r="R70" s="288"/>
      <c r="T70" s="235"/>
      <c r="AB70" s="223"/>
      <c r="AC70" s="223"/>
      <c r="AD70" s="223"/>
      <c r="AE70" s="223"/>
      <c r="AF70" s="223"/>
    </row>
    <row r="71" spans="1:32" s="254" customFormat="1" ht="12.75">
      <c r="A71" s="235"/>
      <c r="C71" s="295"/>
      <c r="D71" s="296"/>
      <c r="E71" s="298"/>
      <c r="F71" s="299"/>
      <c r="G71" s="287"/>
      <c r="I71" s="295"/>
      <c r="J71" s="296"/>
      <c r="K71" s="298"/>
      <c r="L71" s="299"/>
      <c r="M71" s="253"/>
      <c r="O71" s="266"/>
      <c r="P71" s="267"/>
      <c r="Q71" s="373"/>
      <c r="R71" s="288"/>
      <c r="T71" s="235"/>
      <c r="AB71" s="223"/>
      <c r="AC71" s="223"/>
      <c r="AD71" s="223"/>
      <c r="AE71" s="223"/>
      <c r="AF71" s="223"/>
    </row>
    <row r="72" spans="1:20" s="254" customFormat="1" ht="14.25">
      <c r="A72" s="235"/>
      <c r="F72" s="287"/>
      <c r="G72" s="287"/>
      <c r="I72" s="306" t="s">
        <v>132</v>
      </c>
      <c r="K72" s="301"/>
      <c r="L72" s="278"/>
      <c r="M72" s="253"/>
      <c r="O72" s="266"/>
      <c r="P72" s="267"/>
      <c r="Q72" s="373"/>
      <c r="R72" s="307"/>
      <c r="T72" s="235"/>
    </row>
    <row r="73" spans="1:20" s="254" customFormat="1" ht="13.5" thickBot="1">
      <c r="A73" s="235"/>
      <c r="F73" s="287"/>
      <c r="G73" s="287"/>
      <c r="L73" s="287"/>
      <c r="M73" s="253"/>
      <c r="O73" s="280"/>
      <c r="P73" s="281"/>
      <c r="Q73" s="374"/>
      <c r="R73" s="308"/>
      <c r="T73" s="235"/>
    </row>
    <row r="74" spans="1:20" s="254" customFormat="1" ht="13.5" thickBot="1">
      <c r="A74" s="235"/>
      <c r="F74" s="287"/>
      <c r="G74" s="287"/>
      <c r="I74" s="309"/>
      <c r="J74" s="309"/>
      <c r="K74" s="76" t="s">
        <v>72</v>
      </c>
      <c r="L74" s="78" t="s">
        <v>73</v>
      </c>
      <c r="M74" s="253"/>
      <c r="Q74" s="371"/>
      <c r="R74" s="310"/>
      <c r="T74" s="235"/>
    </row>
    <row r="75" spans="1:20" s="254" customFormat="1" ht="12.75">
      <c r="A75" s="235"/>
      <c r="F75" s="287"/>
      <c r="G75" s="287"/>
      <c r="I75" s="309"/>
      <c r="J75" s="309"/>
      <c r="K75" s="79"/>
      <c r="L75" s="79"/>
      <c r="M75" s="253"/>
      <c r="Q75" s="371"/>
      <c r="R75" s="310"/>
      <c r="T75" s="235"/>
    </row>
    <row r="76" spans="1:20" s="254" customFormat="1" ht="12.75">
      <c r="A76" s="235"/>
      <c r="F76" s="287"/>
      <c r="G76" s="287"/>
      <c r="I76" s="302" t="s">
        <v>115</v>
      </c>
      <c r="J76" s="290"/>
      <c r="K76" s="251"/>
      <c r="L76" s="251"/>
      <c r="M76" s="253"/>
      <c r="O76" s="284" t="s">
        <v>24</v>
      </c>
      <c r="P76" s="257"/>
      <c r="Q76" s="375"/>
      <c r="R76" s="311"/>
      <c r="T76" s="235"/>
    </row>
    <row r="77" spans="1:20" s="254" customFormat="1" ht="12.75">
      <c r="A77" s="235"/>
      <c r="F77" s="287"/>
      <c r="G77" s="287"/>
      <c r="I77" s="289"/>
      <c r="J77" s="290" t="s">
        <v>82</v>
      </c>
      <c r="K77" s="262">
        <v>0.05</v>
      </c>
      <c r="L77" s="271">
        <v>565931.5445769449</v>
      </c>
      <c r="M77" s="253"/>
      <c r="O77" s="266" t="s">
        <v>158</v>
      </c>
      <c r="P77" s="267"/>
      <c r="Q77" s="372">
        <v>20.9</v>
      </c>
      <c r="R77" s="312">
        <v>9173</v>
      </c>
      <c r="T77" s="235"/>
    </row>
    <row r="78" spans="1:20" s="254" customFormat="1" ht="14.25">
      <c r="A78" s="235"/>
      <c r="F78" s="287"/>
      <c r="G78" s="287"/>
      <c r="I78" s="260"/>
      <c r="J78" s="261" t="s">
        <v>131</v>
      </c>
      <c r="K78" s="313">
        <v>4</v>
      </c>
      <c r="L78" s="271">
        <v>1863898.8691262063</v>
      </c>
      <c r="M78" s="253"/>
      <c r="O78" s="266" t="s">
        <v>159</v>
      </c>
      <c r="P78" s="267"/>
      <c r="Q78" s="373">
        <v>29.3</v>
      </c>
      <c r="R78" s="307">
        <v>32267</v>
      </c>
      <c r="T78" s="235"/>
    </row>
    <row r="79" spans="1:20" s="254" customFormat="1" ht="12.75">
      <c r="A79" s="235"/>
      <c r="F79" s="287"/>
      <c r="I79" s="260"/>
      <c r="J79" s="261" t="s">
        <v>68</v>
      </c>
      <c r="K79" s="313">
        <v>20</v>
      </c>
      <c r="L79" s="271">
        <v>33572.31351553129</v>
      </c>
      <c r="M79" s="253"/>
      <c r="O79" s="266" t="s">
        <v>160</v>
      </c>
      <c r="P79" s="267"/>
      <c r="Q79" s="373">
        <v>36.25</v>
      </c>
      <c r="R79" s="307">
        <v>7784</v>
      </c>
      <c r="T79" s="235"/>
    </row>
    <row r="80" spans="1:20" s="254" customFormat="1" ht="12.75">
      <c r="A80" s="235"/>
      <c r="F80" s="287"/>
      <c r="G80" s="287"/>
      <c r="I80" s="260"/>
      <c r="J80" s="261" t="s">
        <v>69</v>
      </c>
      <c r="K80" s="313">
        <v>30</v>
      </c>
      <c r="L80" s="271">
        <v>11422.241837568548</v>
      </c>
      <c r="M80" s="253"/>
      <c r="O80" s="266" t="s">
        <v>161</v>
      </c>
      <c r="P80" s="267"/>
      <c r="Q80" s="373">
        <v>36.25</v>
      </c>
      <c r="R80" s="307">
        <v>9151</v>
      </c>
      <c r="T80" s="235"/>
    </row>
    <row r="81" spans="1:20" s="254" customFormat="1" ht="12.75">
      <c r="A81" s="235"/>
      <c r="F81" s="287"/>
      <c r="G81" s="287"/>
      <c r="I81" s="260"/>
      <c r="J81" s="261" t="s">
        <v>70</v>
      </c>
      <c r="K81" s="313">
        <v>40</v>
      </c>
      <c r="L81" s="271">
        <v>12970.429500235234</v>
      </c>
      <c r="M81" s="253"/>
      <c r="O81" s="266" t="s">
        <v>162</v>
      </c>
      <c r="P81" s="267"/>
      <c r="Q81" s="373">
        <v>39</v>
      </c>
      <c r="R81" s="307">
        <v>7496</v>
      </c>
      <c r="T81" s="235"/>
    </row>
    <row r="82" spans="1:20" s="254" customFormat="1" ht="12.75">
      <c r="A82" s="235"/>
      <c r="F82" s="287"/>
      <c r="G82" s="287"/>
      <c r="I82" s="295"/>
      <c r="J82" s="296" t="s">
        <v>71</v>
      </c>
      <c r="K82" s="314">
        <v>50</v>
      </c>
      <c r="L82" s="315">
        <v>7482.466732909394</v>
      </c>
      <c r="M82" s="253"/>
      <c r="O82" s="266" t="s">
        <v>163</v>
      </c>
      <c r="P82" s="267"/>
      <c r="Q82" s="373">
        <v>54.5</v>
      </c>
      <c r="R82" s="307">
        <v>19641</v>
      </c>
      <c r="T82" s="235"/>
    </row>
    <row r="83" spans="1:20" s="254" customFormat="1" ht="12.75">
      <c r="A83" s="235"/>
      <c r="F83" s="287"/>
      <c r="G83" s="265"/>
      <c r="I83" s="295"/>
      <c r="J83" s="296"/>
      <c r="K83" s="298"/>
      <c r="L83" s="298"/>
      <c r="M83" s="253"/>
      <c r="O83" s="266" t="s">
        <v>164</v>
      </c>
      <c r="P83" s="267"/>
      <c r="Q83" s="373">
        <v>56.50000000000001</v>
      </c>
      <c r="R83" s="307">
        <v>54372</v>
      </c>
      <c r="T83" s="235"/>
    </row>
    <row r="84" spans="1:20" s="254" customFormat="1" ht="14.25">
      <c r="A84" s="235"/>
      <c r="F84" s="287"/>
      <c r="G84" s="265"/>
      <c r="I84" s="306" t="s">
        <v>132</v>
      </c>
      <c r="K84" s="255"/>
      <c r="L84" s="265"/>
      <c r="M84" s="253"/>
      <c r="O84" s="266" t="s">
        <v>165</v>
      </c>
      <c r="P84" s="267"/>
      <c r="Q84" s="373">
        <v>94</v>
      </c>
      <c r="R84" s="307">
        <v>8897</v>
      </c>
      <c r="T84" s="235"/>
    </row>
    <row r="85" spans="1:20" s="254" customFormat="1" ht="12.75">
      <c r="A85" s="235"/>
      <c r="F85" s="287"/>
      <c r="G85" s="265"/>
      <c r="L85" s="287"/>
      <c r="M85" s="253"/>
      <c r="O85" s="266" t="s">
        <v>166</v>
      </c>
      <c r="P85" s="267"/>
      <c r="Q85" s="373">
        <v>113</v>
      </c>
      <c r="R85" s="307">
        <v>833</v>
      </c>
      <c r="T85" s="235"/>
    </row>
    <row r="86" spans="1:20" s="254" customFormat="1" ht="12.75">
      <c r="A86" s="235"/>
      <c r="F86" s="287"/>
      <c r="G86" s="265"/>
      <c r="L86" s="287"/>
      <c r="M86" s="287"/>
      <c r="O86" s="266" t="s">
        <v>167</v>
      </c>
      <c r="P86" s="267"/>
      <c r="Q86" s="373">
        <v>120.00000000000001</v>
      </c>
      <c r="R86" s="307">
        <v>2116</v>
      </c>
      <c r="T86" s="235"/>
    </row>
    <row r="87" spans="1:20" s="254" customFormat="1" ht="12.75">
      <c r="A87" s="235"/>
      <c r="L87" s="287"/>
      <c r="M87" s="287"/>
      <c r="O87" s="266" t="s">
        <v>155</v>
      </c>
      <c r="P87" s="267"/>
      <c r="Q87" s="373">
        <v>161.00000000000003</v>
      </c>
      <c r="R87" s="307">
        <v>10974</v>
      </c>
      <c r="T87" s="235"/>
    </row>
    <row r="88" spans="1:20" s="254" customFormat="1" ht="12.75">
      <c r="A88" s="235"/>
      <c r="F88" s="287"/>
      <c r="G88" s="287"/>
      <c r="L88" s="287"/>
      <c r="M88" s="287"/>
      <c r="O88" s="266" t="s">
        <v>156</v>
      </c>
      <c r="P88" s="267"/>
      <c r="Q88" s="373">
        <v>183</v>
      </c>
      <c r="R88" s="307">
        <v>4434</v>
      </c>
      <c r="T88" s="235"/>
    </row>
    <row r="89" spans="1:20" s="254" customFormat="1" ht="12.75">
      <c r="A89" s="235"/>
      <c r="F89" s="287"/>
      <c r="G89" s="287"/>
      <c r="L89" s="287"/>
      <c r="M89" s="287"/>
      <c r="O89" s="266"/>
      <c r="P89" s="267"/>
      <c r="Q89" s="270"/>
      <c r="R89" s="307"/>
      <c r="T89" s="235"/>
    </row>
    <row r="90" spans="1:20" s="254" customFormat="1" ht="12.75">
      <c r="A90" s="235"/>
      <c r="F90" s="287"/>
      <c r="G90" s="287"/>
      <c r="M90" s="287"/>
      <c r="O90" s="266"/>
      <c r="P90" s="267"/>
      <c r="Q90" s="270"/>
      <c r="R90" s="307"/>
      <c r="T90" s="235"/>
    </row>
    <row r="91" spans="1:20" s="254" customFormat="1" ht="12.75">
      <c r="A91" s="235"/>
      <c r="F91" s="287"/>
      <c r="G91" s="287"/>
      <c r="M91" s="287"/>
      <c r="O91" s="266"/>
      <c r="P91" s="267"/>
      <c r="Q91" s="270"/>
      <c r="R91" s="307"/>
      <c r="T91" s="235"/>
    </row>
    <row r="92" spans="1:20" s="254" customFormat="1" ht="12.75">
      <c r="A92" s="235"/>
      <c r="F92" s="287"/>
      <c r="G92" s="287"/>
      <c r="M92" s="287"/>
      <c r="O92" s="266"/>
      <c r="P92" s="267"/>
      <c r="Q92" s="270"/>
      <c r="R92" s="307"/>
      <c r="T92" s="235"/>
    </row>
    <row r="93" spans="1:20" s="254" customFormat="1" ht="12.75">
      <c r="A93" s="235"/>
      <c r="F93" s="287"/>
      <c r="G93" s="287"/>
      <c r="I93" s="24"/>
      <c r="J93" s="24"/>
      <c r="K93" s="255"/>
      <c r="L93" s="278"/>
      <c r="M93" s="287"/>
      <c r="O93" s="266"/>
      <c r="P93" s="267"/>
      <c r="Q93" s="270"/>
      <c r="R93" s="307"/>
      <c r="T93" s="235"/>
    </row>
    <row r="94" spans="1:20" s="254" customFormat="1" ht="12.75">
      <c r="A94" s="235"/>
      <c r="F94" s="287"/>
      <c r="G94" s="287"/>
      <c r="I94" s="24"/>
      <c r="J94" s="24"/>
      <c r="K94" s="255"/>
      <c r="L94" s="278"/>
      <c r="M94" s="287"/>
      <c r="O94" s="280"/>
      <c r="P94" s="281"/>
      <c r="Q94" s="282"/>
      <c r="R94" s="283"/>
      <c r="T94" s="235"/>
    </row>
    <row r="95" spans="1:20" s="254" customFormat="1" ht="12.75">
      <c r="A95" s="235"/>
      <c r="C95" s="223"/>
      <c r="D95" s="223"/>
      <c r="E95" s="223"/>
      <c r="F95" s="223"/>
      <c r="G95" s="223"/>
      <c r="H95" s="223"/>
      <c r="I95" s="223"/>
      <c r="J95" s="223"/>
      <c r="K95" s="223"/>
      <c r="L95" s="223"/>
      <c r="M95" s="223"/>
      <c r="N95" s="223"/>
      <c r="O95" s="223"/>
      <c r="P95" s="223"/>
      <c r="Q95" s="316"/>
      <c r="R95" s="253"/>
      <c r="T95" s="235"/>
    </row>
    <row r="96" spans="1:20" s="70" customFormat="1" ht="11.25" customHeight="1">
      <c r="A96" s="67"/>
      <c r="C96" s="95"/>
      <c r="D96" s="95"/>
      <c r="E96" s="95"/>
      <c r="F96" s="99"/>
      <c r="G96" s="99"/>
      <c r="H96" s="95"/>
      <c r="I96" s="95"/>
      <c r="J96" s="95"/>
      <c r="K96" s="95"/>
      <c r="L96" s="99"/>
      <c r="M96" s="99"/>
      <c r="N96" s="95"/>
      <c r="Q96" s="102"/>
      <c r="R96" s="96"/>
      <c r="T96" s="67"/>
    </row>
    <row r="97" spans="1:20" ht="30">
      <c r="A97" s="67"/>
      <c r="B97" s="67"/>
      <c r="C97" s="69"/>
      <c r="D97" s="69"/>
      <c r="E97" s="69"/>
      <c r="F97" s="68"/>
      <c r="G97" s="69"/>
      <c r="H97" s="69"/>
      <c r="I97" s="69"/>
      <c r="J97" s="69"/>
      <c r="K97" s="69"/>
      <c r="L97" s="69"/>
      <c r="M97" s="69"/>
      <c r="N97" s="69"/>
      <c r="O97" s="69"/>
      <c r="P97" s="67"/>
      <c r="Q97" s="66"/>
      <c r="R97" s="66"/>
      <c r="S97" s="67"/>
      <c r="T97" s="67"/>
    </row>
    <row r="98" spans="1:20" ht="11.25">
      <c r="A98" s="70"/>
      <c r="T98" s="70"/>
    </row>
    <row r="99" spans="1:20" ht="11.25">
      <c r="A99" s="70"/>
      <c r="T99" s="70"/>
    </row>
    <row r="100" ht="11.25">
      <c r="T100" s="70"/>
    </row>
  </sheetData>
  <sheetProtection/>
  <conditionalFormatting sqref="R15:R17 K12">
    <cfRule type="cellIs" priority="1" dxfId="0" operator="equal" stopIfTrue="1">
      <formula>"NORMVOLUME VOLDOET NIET"</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9" scale="34" r:id="rId1"/>
  <headerFooter alignWithMargins="0">
    <oddFooter>&amp;L&amp;"ScalaSans,Standaard"&amp;14Energiekamer NMa&amp;C&amp;"Times New Roman,Standaard"&amp;12- &amp;P / &amp;N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28"/>
  <sheetViews>
    <sheetView showGridLines="0" tabSelected="1" zoomScalePageLayoutView="0" workbookViewId="0" topLeftCell="A1">
      <selection activeCell="I29" sqref="I29"/>
    </sheetView>
  </sheetViews>
  <sheetFormatPr defaultColWidth="9.140625" defaultRowHeight="12.75"/>
  <cols>
    <col min="1" max="2" width="9.140625" style="15" customWidth="1"/>
    <col min="3" max="3" width="7.00390625" style="15" customWidth="1"/>
    <col min="4" max="5" width="9.140625" style="15" customWidth="1"/>
    <col min="6" max="6" width="13.8515625" style="15" customWidth="1"/>
    <col min="7" max="16384" width="9.140625" style="15" customWidth="1"/>
  </cols>
  <sheetData>
    <row r="1" spans="1:13" ht="30">
      <c r="A1" s="67"/>
      <c r="B1" s="68"/>
      <c r="C1" s="68"/>
      <c r="D1" s="68" t="s">
        <v>57</v>
      </c>
      <c r="E1" s="103"/>
      <c r="F1" s="103"/>
      <c r="G1" s="103"/>
      <c r="H1" s="103"/>
      <c r="I1" s="103"/>
      <c r="J1" s="103"/>
      <c r="K1" s="103"/>
      <c r="L1" s="103"/>
      <c r="M1" s="103"/>
    </row>
    <row r="2" spans="1:13" ht="21" thickBot="1">
      <c r="A2" s="67"/>
      <c r="B2" s="83"/>
      <c r="C2" s="104"/>
      <c r="D2" s="104"/>
      <c r="E2" s="104"/>
      <c r="F2" s="104"/>
      <c r="G2" s="104"/>
      <c r="H2" s="105"/>
      <c r="I2" s="105"/>
      <c r="M2" s="67"/>
    </row>
    <row r="3" spans="1:13" ht="13.5" thickBot="1">
      <c r="A3" s="93"/>
      <c r="B3" s="106"/>
      <c r="C3" s="76" t="s">
        <v>58</v>
      </c>
      <c r="D3" s="77"/>
      <c r="E3" s="77"/>
      <c r="F3" s="77"/>
      <c r="G3" s="77"/>
      <c r="H3" s="77" t="s">
        <v>59</v>
      </c>
      <c r="I3" s="77"/>
      <c r="J3" s="77"/>
      <c r="K3" s="78"/>
      <c r="M3" s="93"/>
    </row>
    <row r="4" spans="1:13" ht="12.75">
      <c r="A4" s="93"/>
      <c r="B4" s="107"/>
      <c r="C4" s="338"/>
      <c r="D4" s="338"/>
      <c r="E4" s="338"/>
      <c r="F4" s="339"/>
      <c r="G4" s="339"/>
      <c r="H4" s="338"/>
      <c r="I4" s="340"/>
      <c r="J4" s="340"/>
      <c r="K4" s="340"/>
      <c r="M4" s="93"/>
    </row>
    <row r="5" spans="1:13" ht="12.75">
      <c r="A5" s="93"/>
      <c r="B5" s="83"/>
      <c r="C5" s="344" t="s">
        <v>14</v>
      </c>
      <c r="D5" s="345"/>
      <c r="E5" s="341"/>
      <c r="F5" s="343"/>
      <c r="G5" s="343"/>
      <c r="H5" s="110" t="s">
        <v>170</v>
      </c>
      <c r="I5" s="111"/>
      <c r="J5" s="122"/>
      <c r="K5" s="346"/>
      <c r="M5" s="93"/>
    </row>
    <row r="6" spans="1:13" ht="12.75">
      <c r="A6" s="93"/>
      <c r="B6" s="83"/>
      <c r="C6" s="347" t="s">
        <v>15</v>
      </c>
      <c r="D6" s="100"/>
      <c r="E6" s="112"/>
      <c r="F6" s="109"/>
      <c r="G6" s="109"/>
      <c r="H6" s="110" t="s">
        <v>170</v>
      </c>
      <c r="I6" s="111"/>
      <c r="J6" s="111"/>
      <c r="K6" s="348"/>
      <c r="M6" s="93"/>
    </row>
    <row r="7" spans="1:13" ht="12.75">
      <c r="A7" s="93"/>
      <c r="B7" s="83"/>
      <c r="C7" s="347" t="s">
        <v>16</v>
      </c>
      <c r="D7" s="100"/>
      <c r="E7" s="112"/>
      <c r="F7" s="109"/>
      <c r="G7" s="109"/>
      <c r="H7" s="110" t="s">
        <v>170</v>
      </c>
      <c r="I7" s="111"/>
      <c r="J7" s="111"/>
      <c r="K7" s="348"/>
      <c r="M7" s="93"/>
    </row>
    <row r="8" spans="1:13" ht="12.75">
      <c r="A8" s="93"/>
      <c r="B8" s="83"/>
      <c r="C8" s="347" t="s">
        <v>17</v>
      </c>
      <c r="D8" s="100"/>
      <c r="E8" s="112"/>
      <c r="F8" s="109"/>
      <c r="G8" s="109"/>
      <c r="H8" s="110" t="s">
        <v>170</v>
      </c>
      <c r="I8" s="111"/>
      <c r="J8" s="111"/>
      <c r="K8" s="348"/>
      <c r="M8" s="93"/>
    </row>
    <row r="9" spans="1:13" ht="12.75">
      <c r="A9" s="93"/>
      <c r="B9" s="83"/>
      <c r="C9" s="347" t="s">
        <v>18</v>
      </c>
      <c r="D9" s="100"/>
      <c r="E9" s="112"/>
      <c r="F9" s="109"/>
      <c r="G9" s="109"/>
      <c r="H9" s="110" t="s">
        <v>170</v>
      </c>
      <c r="I9" s="111"/>
      <c r="J9" s="111"/>
      <c r="K9" s="348"/>
      <c r="M9" s="93"/>
    </row>
    <row r="10" spans="1:13" ht="12.75">
      <c r="A10" s="93"/>
      <c r="B10" s="83"/>
      <c r="C10" s="349" t="s">
        <v>19</v>
      </c>
      <c r="D10" s="113"/>
      <c r="E10" s="114"/>
      <c r="F10" s="115"/>
      <c r="G10" s="115"/>
      <c r="H10" s="116" t="s">
        <v>170</v>
      </c>
      <c r="I10" s="117"/>
      <c r="J10" s="117"/>
      <c r="K10" s="350"/>
      <c r="M10" s="93"/>
    </row>
    <row r="11" spans="1:13" ht="12.75">
      <c r="A11" s="93"/>
      <c r="B11" s="83"/>
      <c r="C11" s="120"/>
      <c r="D11" s="341"/>
      <c r="E11" s="342"/>
      <c r="F11" s="343"/>
      <c r="G11" s="343"/>
      <c r="H11" s="120"/>
      <c r="I11" s="2"/>
      <c r="J11" s="2"/>
      <c r="K11" s="2"/>
      <c r="M11" s="93"/>
    </row>
    <row r="12" spans="1:13" ht="12.75">
      <c r="A12" s="93"/>
      <c r="B12" s="83"/>
      <c r="C12" s="344"/>
      <c r="D12" s="341"/>
      <c r="E12" s="342"/>
      <c r="F12" s="343"/>
      <c r="G12" s="343"/>
      <c r="H12" s="343"/>
      <c r="I12" s="343"/>
      <c r="J12" s="343"/>
      <c r="K12" s="351"/>
      <c r="M12" s="93"/>
    </row>
    <row r="13" spans="1:13" ht="12.75">
      <c r="A13" s="93"/>
      <c r="B13" s="105"/>
      <c r="C13" s="347" t="s">
        <v>103</v>
      </c>
      <c r="D13" s="105"/>
      <c r="E13" s="105"/>
      <c r="F13" s="105"/>
      <c r="G13" s="105"/>
      <c r="H13" s="110" t="s">
        <v>171</v>
      </c>
      <c r="I13" s="111"/>
      <c r="J13" s="111"/>
      <c r="K13" s="348"/>
      <c r="M13" s="93"/>
    </row>
    <row r="14" spans="1:13" ht="12.75">
      <c r="A14" s="93"/>
      <c r="B14" s="105"/>
      <c r="C14" s="349" t="s">
        <v>20</v>
      </c>
      <c r="D14" s="119"/>
      <c r="E14" s="119"/>
      <c r="F14" s="119"/>
      <c r="G14" s="119"/>
      <c r="H14" s="116" t="s">
        <v>172</v>
      </c>
      <c r="I14" s="117"/>
      <c r="J14" s="117"/>
      <c r="K14" s="350"/>
      <c r="M14" s="93"/>
    </row>
    <row r="15" spans="1:13" ht="12.75">
      <c r="A15" s="93"/>
      <c r="B15" s="105"/>
      <c r="C15" s="2"/>
      <c r="D15" s="2"/>
      <c r="E15" s="2"/>
      <c r="F15" s="2"/>
      <c r="G15" s="2"/>
      <c r="H15" s="2"/>
      <c r="I15" s="2"/>
      <c r="J15" s="2"/>
      <c r="K15" s="2"/>
      <c r="M15" s="93"/>
    </row>
    <row r="16" spans="1:13" ht="12.75">
      <c r="A16" s="93"/>
      <c r="B16" s="105"/>
      <c r="C16" s="352" t="s">
        <v>21</v>
      </c>
      <c r="D16" s="118"/>
      <c r="E16" s="118"/>
      <c r="F16" s="118"/>
      <c r="G16" s="118"/>
      <c r="H16" s="121" t="s">
        <v>173</v>
      </c>
      <c r="I16" s="353"/>
      <c r="J16" s="353"/>
      <c r="K16" s="354"/>
      <c r="M16" s="93"/>
    </row>
    <row r="17" spans="1:13" ht="12.75">
      <c r="A17" s="93"/>
      <c r="B17" s="105"/>
      <c r="C17" s="2"/>
      <c r="D17" s="2"/>
      <c r="E17" s="2"/>
      <c r="F17" s="2"/>
      <c r="G17" s="2"/>
      <c r="H17" s="2"/>
      <c r="I17" s="2"/>
      <c r="J17" s="2"/>
      <c r="K17" s="2"/>
      <c r="M17" s="93"/>
    </row>
    <row r="18" spans="1:13" ht="13.5" thickBot="1">
      <c r="A18" s="93"/>
      <c r="B18" s="106"/>
      <c r="C18" s="355" t="s">
        <v>79</v>
      </c>
      <c r="D18" s="356"/>
      <c r="E18" s="356"/>
      <c r="F18" s="356"/>
      <c r="G18" s="356"/>
      <c r="H18" s="356"/>
      <c r="I18" s="356"/>
      <c r="J18" s="356"/>
      <c r="K18" s="357"/>
      <c r="M18" s="93"/>
    </row>
    <row r="19" spans="1:13" ht="12.75">
      <c r="A19" s="93"/>
      <c r="B19" s="105"/>
      <c r="C19" s="358" t="s">
        <v>71</v>
      </c>
      <c r="D19" s="105"/>
      <c r="E19" s="105"/>
      <c r="F19" s="105"/>
      <c r="G19" s="105"/>
      <c r="H19" s="108" t="s">
        <v>174</v>
      </c>
      <c r="I19" s="105"/>
      <c r="J19" s="105"/>
      <c r="K19" s="359"/>
      <c r="M19" s="93"/>
    </row>
    <row r="20" spans="1:13" ht="12.75">
      <c r="A20" s="93"/>
      <c r="B20" s="105"/>
      <c r="C20" s="358" t="s">
        <v>70</v>
      </c>
      <c r="D20" s="105"/>
      <c r="E20" s="105"/>
      <c r="F20" s="105"/>
      <c r="G20" s="105"/>
      <c r="H20" s="108" t="s">
        <v>175</v>
      </c>
      <c r="I20" s="105"/>
      <c r="J20" s="105"/>
      <c r="K20" s="359"/>
      <c r="M20" s="93"/>
    </row>
    <row r="21" spans="1:13" ht="12.75">
      <c r="A21" s="93"/>
      <c r="B21" s="105"/>
      <c r="C21" s="358" t="s">
        <v>69</v>
      </c>
      <c r="D21" s="105"/>
      <c r="E21" s="105"/>
      <c r="F21" s="105"/>
      <c r="G21" s="105"/>
      <c r="H21" s="108" t="s">
        <v>176</v>
      </c>
      <c r="I21" s="105"/>
      <c r="J21" s="105"/>
      <c r="K21" s="359"/>
      <c r="M21" s="93"/>
    </row>
    <row r="22" spans="1:13" ht="12.75">
      <c r="A22" s="93"/>
      <c r="B22" s="105"/>
      <c r="C22" s="358" t="s">
        <v>68</v>
      </c>
      <c r="D22" s="105"/>
      <c r="E22" s="105"/>
      <c r="F22" s="105"/>
      <c r="G22" s="105"/>
      <c r="H22" s="108" t="s">
        <v>177</v>
      </c>
      <c r="I22" s="105"/>
      <c r="J22" s="105"/>
      <c r="K22" s="359"/>
      <c r="M22" s="93"/>
    </row>
    <row r="23" spans="1:13" ht="12.75">
      <c r="A23" s="93"/>
      <c r="B23" s="105"/>
      <c r="C23" s="358" t="s">
        <v>96</v>
      </c>
      <c r="D23" s="105"/>
      <c r="E23" s="105"/>
      <c r="F23" s="105"/>
      <c r="G23" s="105"/>
      <c r="H23" s="108" t="s">
        <v>178</v>
      </c>
      <c r="I23" s="105"/>
      <c r="J23" s="105"/>
      <c r="K23" s="359"/>
      <c r="M23" s="93"/>
    </row>
    <row r="24" spans="1:13" ht="12.75">
      <c r="A24" s="93"/>
      <c r="C24" s="360" t="s">
        <v>67</v>
      </c>
      <c r="D24" s="119"/>
      <c r="E24" s="119"/>
      <c r="F24" s="119"/>
      <c r="G24" s="119"/>
      <c r="H24" s="123" t="s">
        <v>179</v>
      </c>
      <c r="I24" s="119"/>
      <c r="J24" s="119"/>
      <c r="K24" s="361"/>
      <c r="M24" s="67"/>
    </row>
    <row r="25" spans="1:13" ht="12.75">
      <c r="A25" s="93"/>
      <c r="C25" s="101" t="s">
        <v>97</v>
      </c>
      <c r="D25" s="105"/>
      <c r="E25" s="105"/>
      <c r="F25" s="105"/>
      <c r="G25" s="105"/>
      <c r="H25" s="105"/>
      <c r="M25" s="93"/>
    </row>
    <row r="26" spans="1:13" ht="12.75">
      <c r="A26" s="93"/>
      <c r="C26" s="101"/>
      <c r="D26" s="105"/>
      <c r="E26" s="105"/>
      <c r="F26" s="105"/>
      <c r="G26" s="105"/>
      <c r="H26" s="105"/>
      <c r="M26" s="93"/>
    </row>
    <row r="27" spans="1:13" ht="12.75">
      <c r="A27" s="67"/>
      <c r="M27" s="67"/>
    </row>
    <row r="28" spans="1:13" ht="30">
      <c r="A28" s="67"/>
      <c r="B28" s="68"/>
      <c r="C28" s="68"/>
      <c r="D28" s="103"/>
      <c r="E28" s="103"/>
      <c r="F28" s="103"/>
      <c r="G28" s="103"/>
      <c r="H28" s="103"/>
      <c r="I28" s="103"/>
      <c r="J28" s="103"/>
      <c r="K28" s="103"/>
      <c r="L28" s="103"/>
      <c r="M28" s="67"/>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6"/>
  <sheetViews>
    <sheetView showGridLines="0" showZeros="0" zoomScale="85" zoomScaleNormal="85" zoomScalePageLayoutView="0" workbookViewId="0" topLeftCell="A1">
      <selection activeCell="O27" sqref="O27"/>
    </sheetView>
  </sheetViews>
  <sheetFormatPr defaultColWidth="9.140625" defaultRowHeight="12.75"/>
  <cols>
    <col min="1" max="2" width="4.421875" style="126" customWidth="1"/>
    <col min="3" max="3" width="38.00390625" style="126" customWidth="1"/>
    <col min="4" max="4" width="6.57421875" style="126" customWidth="1"/>
    <col min="5" max="5" width="16.421875" style="126" bestFit="1" customWidth="1"/>
    <col min="6" max="10" width="10.7109375" style="126" customWidth="1"/>
    <col min="11" max="16384" width="9.140625" style="126" customWidth="1"/>
  </cols>
  <sheetData>
    <row r="1" spans="1:11" ht="30">
      <c r="A1" s="124"/>
      <c r="B1" s="125"/>
      <c r="C1" s="125" t="s">
        <v>88</v>
      </c>
      <c r="D1" s="125"/>
      <c r="E1" s="125"/>
      <c r="F1" s="125"/>
      <c r="G1" s="125"/>
      <c r="H1" s="125"/>
      <c r="I1" s="125"/>
      <c r="J1" s="125"/>
      <c r="K1" s="124"/>
    </row>
    <row r="2" spans="1:11" ht="12.75">
      <c r="A2" s="124"/>
      <c r="B2" s="10"/>
      <c r="C2" s="10"/>
      <c r="K2" s="124"/>
    </row>
    <row r="3" spans="1:11" ht="12.75">
      <c r="A3" s="124"/>
      <c r="B3" s="10"/>
      <c r="K3" s="124"/>
    </row>
    <row r="4" spans="1:11" ht="12.75">
      <c r="A4" s="124"/>
      <c r="B4" s="10"/>
      <c r="C4" s="127" t="s">
        <v>23</v>
      </c>
      <c r="D4" s="128"/>
      <c r="E4" s="97" t="s">
        <v>137</v>
      </c>
      <c r="F4" s="98" t="s">
        <v>89</v>
      </c>
      <c r="G4" s="98" t="s">
        <v>90</v>
      </c>
      <c r="H4" s="98" t="s">
        <v>91</v>
      </c>
      <c r="I4" s="98" t="s">
        <v>92</v>
      </c>
      <c r="J4" s="129"/>
      <c r="K4" s="124"/>
    </row>
    <row r="5" spans="1:11" ht="12.75">
      <c r="A5" s="124"/>
      <c r="B5" s="10"/>
      <c r="C5" s="130" t="str">
        <f>Tarievenvoorstel!O56</f>
        <v>1*6 A op geschakeld net</v>
      </c>
      <c r="D5" s="131"/>
      <c r="E5" s="378">
        <f>Tarievenvoorstel!Q56</f>
        <v>430</v>
      </c>
      <c r="F5" s="369">
        <v>163.56678503141217</v>
      </c>
      <c r="G5" s="369">
        <v>115.53974323955202</v>
      </c>
      <c r="H5" s="369">
        <v>150.89347172903578</v>
      </c>
      <c r="I5" s="166">
        <f aca="true" t="shared" si="0" ref="I5:I21">(E5-F5-G5-H5)</f>
        <v>2.842170943040401E-14</v>
      </c>
      <c r="J5" s="132"/>
      <c r="K5" s="124"/>
    </row>
    <row r="6" spans="1:11" ht="12.75">
      <c r="A6" s="124"/>
      <c r="B6" s="10"/>
      <c r="C6" s="130" t="str">
        <f>Tarievenvoorstel!O57</f>
        <v>&gt;1*6A t/m 3*25A</v>
      </c>
      <c r="D6" s="133"/>
      <c r="E6" s="379">
        <f>Tarievenvoorstel!Q57</f>
        <v>616</v>
      </c>
      <c r="F6" s="369">
        <v>83.66512</v>
      </c>
      <c r="G6" s="369">
        <v>286.15664</v>
      </c>
      <c r="H6" s="369">
        <v>246.17824</v>
      </c>
      <c r="I6" s="168">
        <f t="shared" si="0"/>
        <v>2.842170943040401E-14</v>
      </c>
      <c r="J6" s="132"/>
      <c r="K6" s="124"/>
    </row>
    <row r="7" spans="1:11" ht="12.75">
      <c r="A7" s="124"/>
      <c r="B7" s="10"/>
      <c r="C7" s="130" t="str">
        <f>Tarievenvoorstel!O58</f>
        <v>&gt;3*25A en t/m 3*35A</v>
      </c>
      <c r="D7" s="133"/>
      <c r="E7" s="379">
        <f>Tarievenvoorstel!Q58</f>
        <v>990</v>
      </c>
      <c r="F7" s="369">
        <v>144.11170212765958</v>
      </c>
      <c r="G7" s="369">
        <v>394.00645896656533</v>
      </c>
      <c r="H7" s="369">
        <v>451.88183890577506</v>
      </c>
      <c r="I7" s="168">
        <f t="shared" si="0"/>
        <v>5.684341886080802E-14</v>
      </c>
      <c r="J7" s="132"/>
      <c r="K7" s="124"/>
    </row>
    <row r="8" spans="1:11" ht="12.75">
      <c r="A8" s="124"/>
      <c r="B8" s="10"/>
      <c r="C8" s="130" t="str">
        <f>Tarievenvoorstel!O59</f>
        <v>&gt;3*35A en t/m 3*63A</v>
      </c>
      <c r="D8" s="133"/>
      <c r="E8" s="379">
        <f>Tarievenvoorstel!Q59</f>
        <v>990</v>
      </c>
      <c r="F8" s="369">
        <v>155.76752624076713</v>
      </c>
      <c r="G8" s="369">
        <v>387.8665284436957</v>
      </c>
      <c r="H8" s="369">
        <v>446.3659453155371</v>
      </c>
      <c r="I8" s="168">
        <f t="shared" si="0"/>
        <v>1.1368683772161603E-13</v>
      </c>
      <c r="J8" s="132"/>
      <c r="K8" s="124"/>
    </row>
    <row r="9" spans="1:11" ht="12.75">
      <c r="A9" s="124"/>
      <c r="B9" s="10"/>
      <c r="C9" s="130" t="str">
        <f>Tarievenvoorstel!O60</f>
        <v>&gt; 3*63 A t/m 3*80A</v>
      </c>
      <c r="D9" s="133"/>
      <c r="E9" s="379">
        <f>Tarievenvoorstel!Q60</f>
        <v>1439</v>
      </c>
      <c r="F9" s="369">
        <v>188.59499008364233</v>
      </c>
      <c r="G9" s="369">
        <v>577.957592480814</v>
      </c>
      <c r="H9" s="369">
        <v>672.4474174355436</v>
      </c>
      <c r="I9" s="168">
        <f t="shared" si="0"/>
        <v>0</v>
      </c>
      <c r="J9" s="132"/>
      <c r="K9" s="124"/>
    </row>
    <row r="10" spans="1:11" ht="12.75">
      <c r="A10" s="124"/>
      <c r="B10" s="10"/>
      <c r="C10" s="130" t="str">
        <f>Tarievenvoorstel!O61</f>
        <v>&gt;3*80A t/m 3*125 A</v>
      </c>
      <c r="D10" s="133"/>
      <c r="E10" s="379">
        <f>Tarievenvoorstel!Q61</f>
        <v>3470</v>
      </c>
      <c r="F10" s="369">
        <v>238.83388788426765</v>
      </c>
      <c r="G10" s="369">
        <v>1078.536238698011</v>
      </c>
      <c r="H10" s="369">
        <v>2152.6298734177212</v>
      </c>
      <c r="I10" s="168">
        <f t="shared" si="0"/>
        <v>0</v>
      </c>
      <c r="J10" s="132"/>
      <c r="K10" s="124"/>
    </row>
    <row r="11" spans="1:11" ht="12.75">
      <c r="A11" s="124"/>
      <c r="B11" s="10"/>
      <c r="C11" s="130" t="str">
        <f>Tarievenvoorstel!O62</f>
        <v>&gt;3*125 Amp t/m 175 kVA</v>
      </c>
      <c r="D11" s="133"/>
      <c r="E11" s="379">
        <f>Tarievenvoorstel!Q62</f>
        <v>4360.000000000001</v>
      </c>
      <c r="F11" s="369">
        <v>586.8961208334598</v>
      </c>
      <c r="G11" s="369">
        <v>1809.72199811956</v>
      </c>
      <c r="H11" s="369">
        <v>1963.381881046981</v>
      </c>
      <c r="I11" s="168">
        <f t="shared" si="0"/>
        <v>-2.2737367544323206E-13</v>
      </c>
      <c r="J11" s="132"/>
      <c r="K11" s="124"/>
    </row>
    <row r="12" spans="1:11" ht="12.75">
      <c r="A12" s="124"/>
      <c r="B12" s="10"/>
      <c r="C12" s="130" t="str">
        <f>Tarievenvoorstel!O63</f>
        <v>&gt; 175kVA t/m 630kVA</v>
      </c>
      <c r="D12" s="133"/>
      <c r="E12" s="379">
        <f>Tarievenvoorstel!Q63</f>
        <v>39000</v>
      </c>
      <c r="F12" s="369">
        <v>3257.811138541969</v>
      </c>
      <c r="G12" s="369">
        <v>3914.890720302062</v>
      </c>
      <c r="H12" s="369">
        <v>31827.298141155963</v>
      </c>
      <c r="I12" s="168">
        <f t="shared" si="0"/>
        <v>7.275957614183426E-12</v>
      </c>
      <c r="J12" s="132"/>
      <c r="K12" s="124"/>
    </row>
    <row r="13" spans="1:11" ht="12.75">
      <c r="A13" s="124"/>
      <c r="B13" s="10"/>
      <c r="C13" s="130" t="str">
        <f>Tarievenvoorstel!O64</f>
        <v>&gt; 630kVA t/m 1.000kVA</v>
      </c>
      <c r="D13" s="133"/>
      <c r="E13" s="379">
        <f>Tarievenvoorstel!Q64</f>
        <v>44000</v>
      </c>
      <c r="F13" s="369">
        <v>4288.840096827845</v>
      </c>
      <c r="G13" s="369">
        <v>3354.9399217253354</v>
      </c>
      <c r="H13" s="369">
        <v>36356.21998144682</v>
      </c>
      <c r="I13" s="168">
        <f t="shared" si="0"/>
        <v>0</v>
      </c>
      <c r="J13" s="132"/>
      <c r="K13" s="124"/>
    </row>
    <row r="14" spans="1:11" ht="12.75">
      <c r="A14" s="124"/>
      <c r="B14" s="10"/>
      <c r="C14" s="130" t="str">
        <f>Tarievenvoorstel!O65</f>
        <v>&gt; 1.000kVA t/m 1.750kVA</v>
      </c>
      <c r="D14" s="133"/>
      <c r="E14" s="379">
        <f>Tarievenvoorstel!Q65</f>
        <v>49774</v>
      </c>
      <c r="F14" s="369">
        <v>4131.694446200969</v>
      </c>
      <c r="G14" s="369">
        <v>3969.969518822251</v>
      </c>
      <c r="H14" s="369">
        <v>41672.336034976775</v>
      </c>
      <c r="I14" s="168">
        <f t="shared" si="0"/>
        <v>0</v>
      </c>
      <c r="J14" s="132"/>
      <c r="K14" s="124"/>
    </row>
    <row r="15" spans="1:11" ht="12.75">
      <c r="A15" s="124"/>
      <c r="B15" s="10"/>
      <c r="C15" s="130" t="str">
        <f>Tarievenvoorstel!O66</f>
        <v>&gt; 1.750kVA t/m 3.000kVA</v>
      </c>
      <c r="D15" s="133"/>
      <c r="E15" s="379">
        <f>Tarievenvoorstel!Q66</f>
        <v>228800</v>
      </c>
      <c r="F15" s="369">
        <v>182090.82309420002</v>
      </c>
      <c r="G15" s="369">
        <v>2519.2726965253005</v>
      </c>
      <c r="H15" s="369">
        <v>44189.904209274675</v>
      </c>
      <c r="I15" s="168">
        <f t="shared" si="0"/>
        <v>0</v>
      </c>
      <c r="J15" s="132"/>
      <c r="K15" s="124"/>
    </row>
    <row r="16" spans="1:11" ht="12.75">
      <c r="A16" s="124"/>
      <c r="B16" s="10"/>
      <c r="C16" s="130" t="str">
        <f>Tarievenvoorstel!O67</f>
        <v>&gt; 3.000kVA t/m 10.000kVA</v>
      </c>
      <c r="D16" s="133"/>
      <c r="E16" s="379">
        <f>Tarievenvoorstel!Q67</f>
        <v>293500.00000000006</v>
      </c>
      <c r="F16" s="369">
        <v>230755.98895784808</v>
      </c>
      <c r="G16" s="369">
        <v>4760.397072986032</v>
      </c>
      <c r="H16" s="369">
        <v>57983.61396916594</v>
      </c>
      <c r="I16" s="168">
        <f t="shared" si="0"/>
        <v>7.275957614183426E-12</v>
      </c>
      <c r="J16" s="132"/>
      <c r="K16" s="124"/>
    </row>
    <row r="17" spans="1:11" ht="12.75">
      <c r="A17" s="124"/>
      <c r="B17" s="10"/>
      <c r="C17" s="130">
        <f>Tarievenvoorstel!O68</f>
        <v>0</v>
      </c>
      <c r="D17" s="133"/>
      <c r="E17" s="363">
        <f>Tarievenvoorstel!Q68</f>
        <v>0</v>
      </c>
      <c r="F17" s="167"/>
      <c r="G17" s="167"/>
      <c r="H17" s="167"/>
      <c r="I17" s="168">
        <f t="shared" si="0"/>
        <v>0</v>
      </c>
      <c r="J17" s="132"/>
      <c r="K17" s="124"/>
    </row>
    <row r="18" spans="1:11" ht="12.75">
      <c r="A18" s="124"/>
      <c r="B18" s="10"/>
      <c r="C18" s="130">
        <f>Tarievenvoorstel!O69</f>
        <v>0</v>
      </c>
      <c r="D18" s="133"/>
      <c r="E18" s="363">
        <f>Tarievenvoorstel!Q69</f>
        <v>0</v>
      </c>
      <c r="F18" s="167"/>
      <c r="G18" s="167"/>
      <c r="H18" s="167"/>
      <c r="I18" s="168">
        <f t="shared" si="0"/>
        <v>0</v>
      </c>
      <c r="J18" s="132"/>
      <c r="K18" s="124"/>
    </row>
    <row r="19" spans="1:11" ht="12.75">
      <c r="A19" s="124"/>
      <c r="B19" s="10"/>
      <c r="C19" s="130">
        <f>Tarievenvoorstel!O70</f>
        <v>0</v>
      </c>
      <c r="D19" s="133"/>
      <c r="E19" s="363">
        <f>Tarievenvoorstel!Q70</f>
        <v>0</v>
      </c>
      <c r="F19" s="167"/>
      <c r="G19" s="167"/>
      <c r="H19" s="167"/>
      <c r="I19" s="168">
        <f t="shared" si="0"/>
        <v>0</v>
      </c>
      <c r="J19" s="132"/>
      <c r="K19" s="124"/>
    </row>
    <row r="20" spans="1:11" ht="12.75">
      <c r="A20" s="124"/>
      <c r="B20" s="10"/>
      <c r="C20" s="130">
        <f>Tarievenvoorstel!O71</f>
        <v>0</v>
      </c>
      <c r="D20" s="133"/>
      <c r="E20" s="363">
        <f>Tarievenvoorstel!Q71</f>
        <v>0</v>
      </c>
      <c r="F20" s="167"/>
      <c r="G20" s="167"/>
      <c r="H20" s="167"/>
      <c r="I20" s="168">
        <f t="shared" si="0"/>
        <v>0</v>
      </c>
      <c r="J20" s="132"/>
      <c r="K20" s="124"/>
    </row>
    <row r="21" spans="1:11" ht="12.75">
      <c r="A21" s="124"/>
      <c r="B21" s="10"/>
      <c r="C21" s="130">
        <f>Tarievenvoorstel!O72</f>
        <v>0</v>
      </c>
      <c r="D21" s="134"/>
      <c r="E21" s="363">
        <f>Tarievenvoorstel!Q72</f>
        <v>0</v>
      </c>
      <c r="F21" s="167"/>
      <c r="G21" s="167"/>
      <c r="H21" s="167"/>
      <c r="I21" s="168">
        <f t="shared" si="0"/>
        <v>0</v>
      </c>
      <c r="J21" s="132"/>
      <c r="K21" s="124"/>
    </row>
    <row r="22" spans="1:11" ht="12.75">
      <c r="A22" s="124"/>
      <c r="B22" s="10"/>
      <c r="C22" s="127"/>
      <c r="D22" s="135"/>
      <c r="E22" s="169"/>
      <c r="F22" s="170"/>
      <c r="G22" s="170"/>
      <c r="H22" s="170"/>
      <c r="I22" s="171"/>
      <c r="J22" s="132"/>
      <c r="K22" s="124"/>
    </row>
    <row r="23" spans="1:11" ht="12.75">
      <c r="A23" s="124"/>
      <c r="B23" s="10"/>
      <c r="C23" s="137"/>
      <c r="D23" s="138"/>
      <c r="E23" s="172"/>
      <c r="F23" s="173"/>
      <c r="G23" s="174"/>
      <c r="H23" s="174"/>
      <c r="I23" s="175"/>
      <c r="J23" s="139"/>
      <c r="K23" s="124"/>
    </row>
    <row r="24" spans="1:11" ht="12.75">
      <c r="A24" s="124"/>
      <c r="B24" s="10"/>
      <c r="C24" s="137"/>
      <c r="D24" s="138"/>
      <c r="E24" s="172"/>
      <c r="F24" s="173"/>
      <c r="G24" s="174"/>
      <c r="H24" s="174"/>
      <c r="I24" s="175"/>
      <c r="J24" s="139"/>
      <c r="K24" s="124"/>
    </row>
    <row r="25" spans="1:11" ht="12.75">
      <c r="A25" s="124"/>
      <c r="B25" s="10"/>
      <c r="C25" s="127" t="s">
        <v>24</v>
      </c>
      <c r="D25" s="128"/>
      <c r="E25" s="380" t="s">
        <v>137</v>
      </c>
      <c r="F25" s="176" t="s">
        <v>89</v>
      </c>
      <c r="G25" s="176" t="s">
        <v>90</v>
      </c>
      <c r="H25" s="176" t="s">
        <v>91</v>
      </c>
      <c r="I25" s="177" t="s">
        <v>92</v>
      </c>
      <c r="J25" s="140"/>
      <c r="K25" s="124"/>
    </row>
    <row r="26" spans="1:13" ht="12.75">
      <c r="A26" s="124"/>
      <c r="B26" s="10"/>
      <c r="C26" s="130" t="str">
        <f>Tarievenvoorstel!O77</f>
        <v>1*6 A op geschakeld net</v>
      </c>
      <c r="D26" s="131"/>
      <c r="E26" s="381">
        <f>Tarievenvoorstel!Q77</f>
        <v>20.9</v>
      </c>
      <c r="F26" s="165"/>
      <c r="G26" s="165"/>
      <c r="H26" s="178">
        <v>20.9</v>
      </c>
      <c r="I26" s="166">
        <f aca="true" t="shared" si="1" ref="I26:I42">(E26-F26-G26-H26)</f>
        <v>0</v>
      </c>
      <c r="J26" s="132"/>
      <c r="K26" s="124"/>
      <c r="M26" s="370"/>
    </row>
    <row r="27" spans="1:13" ht="12.75">
      <c r="A27" s="124"/>
      <c r="B27" s="10"/>
      <c r="C27" s="130" t="str">
        <f>Tarievenvoorstel!O78</f>
        <v>&gt;1*6A t/m 3*25A</v>
      </c>
      <c r="D27" s="133"/>
      <c r="E27" s="363">
        <f>Tarievenvoorstel!Q78</f>
        <v>29.3</v>
      </c>
      <c r="F27" s="167"/>
      <c r="G27" s="167"/>
      <c r="H27" s="179">
        <v>29.3</v>
      </c>
      <c r="I27" s="168">
        <f t="shared" si="1"/>
        <v>0</v>
      </c>
      <c r="J27" s="132"/>
      <c r="K27" s="124"/>
      <c r="M27" s="370"/>
    </row>
    <row r="28" spans="1:13" ht="12.75">
      <c r="A28" s="124"/>
      <c r="B28" s="10"/>
      <c r="C28" s="130" t="str">
        <f>Tarievenvoorstel!O79</f>
        <v>&gt;3*25A en t/m 3*35A</v>
      </c>
      <c r="D28" s="133"/>
      <c r="E28" s="363">
        <f>Tarievenvoorstel!Q79</f>
        <v>36.25</v>
      </c>
      <c r="F28" s="167"/>
      <c r="G28" s="167"/>
      <c r="H28" s="179">
        <v>36.25</v>
      </c>
      <c r="I28" s="168">
        <f t="shared" si="1"/>
        <v>0</v>
      </c>
      <c r="J28" s="132"/>
      <c r="K28" s="124"/>
      <c r="M28" s="370"/>
    </row>
    <row r="29" spans="1:13" ht="12.75">
      <c r="A29" s="124"/>
      <c r="B29" s="10"/>
      <c r="C29" s="130" t="str">
        <f>Tarievenvoorstel!O80</f>
        <v>&gt;3*35A en t/m 3*63A</v>
      </c>
      <c r="D29" s="133"/>
      <c r="E29" s="363">
        <f>Tarievenvoorstel!Q80</f>
        <v>36.25</v>
      </c>
      <c r="F29" s="167"/>
      <c r="G29" s="167"/>
      <c r="H29" s="179">
        <v>36.25</v>
      </c>
      <c r="I29" s="168">
        <f t="shared" si="1"/>
        <v>0</v>
      </c>
      <c r="J29" s="132"/>
      <c r="K29" s="124"/>
      <c r="M29" s="370"/>
    </row>
    <row r="30" spans="1:13" ht="12.75">
      <c r="A30" s="124"/>
      <c r="B30" s="10"/>
      <c r="C30" s="130" t="str">
        <f>Tarievenvoorstel!O81</f>
        <v>&gt; 3*63 A t/m 3*80A</v>
      </c>
      <c r="D30" s="133"/>
      <c r="E30" s="363">
        <f>Tarievenvoorstel!Q81</f>
        <v>39</v>
      </c>
      <c r="F30" s="167"/>
      <c r="G30" s="167"/>
      <c r="H30" s="179">
        <v>39</v>
      </c>
      <c r="I30" s="168">
        <f t="shared" si="1"/>
        <v>0</v>
      </c>
      <c r="J30" s="132"/>
      <c r="K30" s="124"/>
      <c r="M30" s="370"/>
    </row>
    <row r="31" spans="1:13" ht="12.75">
      <c r="A31" s="124"/>
      <c r="B31" s="10"/>
      <c r="C31" s="130" t="str">
        <f>Tarievenvoorstel!O82</f>
        <v>&gt;3*80A t/m 3*125 A</v>
      </c>
      <c r="D31" s="133"/>
      <c r="E31" s="363">
        <f>Tarievenvoorstel!Q82</f>
        <v>54.5</v>
      </c>
      <c r="F31" s="167"/>
      <c r="G31" s="167"/>
      <c r="H31" s="179">
        <v>54.5</v>
      </c>
      <c r="I31" s="168">
        <f t="shared" si="1"/>
        <v>0</v>
      </c>
      <c r="J31" s="132"/>
      <c r="K31" s="124"/>
      <c r="M31" s="370"/>
    </row>
    <row r="32" spans="1:13" ht="12.75">
      <c r="A32" s="124"/>
      <c r="B32" s="10"/>
      <c r="C32" s="130" t="str">
        <f>Tarievenvoorstel!O83</f>
        <v>&gt;3*125 Amp t/m 175 kVA</v>
      </c>
      <c r="D32" s="133"/>
      <c r="E32" s="363">
        <f>Tarievenvoorstel!Q83</f>
        <v>56.50000000000001</v>
      </c>
      <c r="F32" s="167"/>
      <c r="G32" s="167"/>
      <c r="H32" s="179">
        <v>56.50000000000001</v>
      </c>
      <c r="I32" s="168">
        <f t="shared" si="1"/>
        <v>0</v>
      </c>
      <c r="J32" s="132"/>
      <c r="K32" s="124"/>
      <c r="M32" s="370"/>
    </row>
    <row r="33" spans="1:13" ht="12.75">
      <c r="A33" s="124"/>
      <c r="B33" s="10"/>
      <c r="C33" s="130" t="str">
        <f>Tarievenvoorstel!O84</f>
        <v>&gt; 175kVA t/m 630kVA</v>
      </c>
      <c r="D33" s="133"/>
      <c r="E33" s="363">
        <f>Tarievenvoorstel!Q84</f>
        <v>94</v>
      </c>
      <c r="F33" s="167"/>
      <c r="G33" s="167"/>
      <c r="H33" s="179">
        <v>94</v>
      </c>
      <c r="I33" s="168">
        <f t="shared" si="1"/>
        <v>0</v>
      </c>
      <c r="J33" s="132"/>
      <c r="K33" s="124"/>
      <c r="M33" s="370"/>
    </row>
    <row r="34" spans="1:13" ht="12.75">
      <c r="A34" s="124"/>
      <c r="B34" s="10"/>
      <c r="C34" s="130" t="str">
        <f>Tarievenvoorstel!O85</f>
        <v>&gt; 630kVA t/m 1.000kVA</v>
      </c>
      <c r="D34" s="133"/>
      <c r="E34" s="363">
        <f>Tarievenvoorstel!Q85</f>
        <v>113</v>
      </c>
      <c r="F34" s="167"/>
      <c r="G34" s="167"/>
      <c r="H34" s="179">
        <v>113</v>
      </c>
      <c r="I34" s="168">
        <f t="shared" si="1"/>
        <v>0</v>
      </c>
      <c r="J34" s="132"/>
      <c r="K34" s="124"/>
      <c r="M34" s="370"/>
    </row>
    <row r="35" spans="1:13" ht="12.75">
      <c r="A35" s="124"/>
      <c r="B35" s="10"/>
      <c r="C35" s="130" t="str">
        <f>Tarievenvoorstel!O86</f>
        <v>&gt; 1.000kVA t/m 1.750kVA</v>
      </c>
      <c r="D35" s="133"/>
      <c r="E35" s="363">
        <f>Tarievenvoorstel!Q86</f>
        <v>120.00000000000001</v>
      </c>
      <c r="F35" s="167"/>
      <c r="G35" s="167"/>
      <c r="H35" s="179">
        <v>120.00000000000001</v>
      </c>
      <c r="I35" s="168">
        <f t="shared" si="1"/>
        <v>0</v>
      </c>
      <c r="J35" s="132"/>
      <c r="K35" s="124"/>
      <c r="M35" s="370"/>
    </row>
    <row r="36" spans="1:13" ht="12.75">
      <c r="A36" s="124"/>
      <c r="B36" s="10"/>
      <c r="C36" s="130" t="str">
        <f>Tarievenvoorstel!O87</f>
        <v>&gt; 1.750kVA t/m 3.000kVA</v>
      </c>
      <c r="D36" s="133"/>
      <c r="E36" s="363">
        <f>Tarievenvoorstel!Q87</f>
        <v>161.00000000000003</v>
      </c>
      <c r="F36" s="167"/>
      <c r="G36" s="167"/>
      <c r="H36" s="179">
        <v>161.00000000000003</v>
      </c>
      <c r="I36" s="168">
        <f t="shared" si="1"/>
        <v>0</v>
      </c>
      <c r="J36" s="132"/>
      <c r="K36" s="124"/>
      <c r="M36" s="370"/>
    </row>
    <row r="37" spans="1:13" ht="12.75">
      <c r="A37" s="124"/>
      <c r="B37" s="10"/>
      <c r="C37" s="130" t="str">
        <f>Tarievenvoorstel!O88</f>
        <v>&gt; 3.000kVA t/m 10.000kVA</v>
      </c>
      <c r="D37" s="133"/>
      <c r="E37" s="363">
        <f>Tarievenvoorstel!Q88</f>
        <v>183</v>
      </c>
      <c r="F37" s="167"/>
      <c r="G37" s="167"/>
      <c r="H37" s="179">
        <v>183</v>
      </c>
      <c r="I37" s="168">
        <f t="shared" si="1"/>
        <v>0</v>
      </c>
      <c r="J37" s="132"/>
      <c r="K37" s="124"/>
      <c r="M37" s="370"/>
    </row>
    <row r="38" spans="1:11" ht="12.75">
      <c r="A38" s="124"/>
      <c r="B38" s="10"/>
      <c r="C38" s="130">
        <f>Tarievenvoorstel!O89</f>
        <v>0</v>
      </c>
      <c r="D38" s="133"/>
      <c r="E38" s="362">
        <f>Tarievenvoorstel!Q89</f>
        <v>0</v>
      </c>
      <c r="F38" s="167"/>
      <c r="G38" s="167"/>
      <c r="H38" s="179"/>
      <c r="I38" s="168">
        <f t="shared" si="1"/>
        <v>0</v>
      </c>
      <c r="J38" s="132"/>
      <c r="K38" s="124"/>
    </row>
    <row r="39" spans="1:11" ht="12.75">
      <c r="A39" s="124"/>
      <c r="B39" s="10"/>
      <c r="C39" s="130">
        <f>Tarievenvoorstel!O90</f>
        <v>0</v>
      </c>
      <c r="D39" s="133"/>
      <c r="E39" s="362">
        <f>Tarievenvoorstel!Q90</f>
        <v>0</v>
      </c>
      <c r="F39" s="167"/>
      <c r="G39" s="167"/>
      <c r="H39" s="179"/>
      <c r="I39" s="168">
        <f t="shared" si="1"/>
        <v>0</v>
      </c>
      <c r="J39" s="132"/>
      <c r="K39" s="124"/>
    </row>
    <row r="40" spans="1:11" ht="12.75">
      <c r="A40" s="124"/>
      <c r="B40" s="10"/>
      <c r="C40" s="130">
        <f>Tarievenvoorstel!O91</f>
        <v>0</v>
      </c>
      <c r="D40" s="133"/>
      <c r="E40" s="362">
        <f>Tarievenvoorstel!Q91</f>
        <v>0</v>
      </c>
      <c r="F40" s="167"/>
      <c r="G40" s="167"/>
      <c r="H40" s="179"/>
      <c r="I40" s="168">
        <f t="shared" si="1"/>
        <v>0</v>
      </c>
      <c r="J40" s="132"/>
      <c r="K40" s="124"/>
    </row>
    <row r="41" spans="1:11" ht="12.75">
      <c r="A41" s="124"/>
      <c r="B41" s="10"/>
      <c r="C41" s="130">
        <f>Tarievenvoorstel!O92</f>
        <v>0</v>
      </c>
      <c r="D41" s="133"/>
      <c r="E41" s="362">
        <f>Tarievenvoorstel!Q92</f>
        <v>0</v>
      </c>
      <c r="F41" s="167"/>
      <c r="G41" s="167"/>
      <c r="H41" s="179"/>
      <c r="I41" s="168">
        <f t="shared" si="1"/>
        <v>0</v>
      </c>
      <c r="J41" s="132"/>
      <c r="K41" s="124"/>
    </row>
    <row r="42" spans="1:11" ht="12.75">
      <c r="A42" s="124"/>
      <c r="B42" s="10"/>
      <c r="C42" s="130">
        <f>Tarievenvoorstel!O93</f>
        <v>0</v>
      </c>
      <c r="D42" s="134"/>
      <c r="E42" s="363">
        <f>Tarievenvoorstel!Q93</f>
        <v>0</v>
      </c>
      <c r="F42" s="167"/>
      <c r="G42" s="167"/>
      <c r="H42" s="167"/>
      <c r="I42" s="168">
        <f t="shared" si="1"/>
        <v>0</v>
      </c>
      <c r="J42" s="132"/>
      <c r="K42" s="124"/>
    </row>
    <row r="43" spans="1:11" ht="12.75">
      <c r="A43" s="124"/>
      <c r="B43" s="10"/>
      <c r="C43" s="127"/>
      <c r="D43" s="135"/>
      <c r="E43" s="141"/>
      <c r="F43" s="136"/>
      <c r="G43" s="136"/>
      <c r="H43" s="136"/>
      <c r="I43" s="136"/>
      <c r="J43" s="142"/>
      <c r="K43" s="124"/>
    </row>
    <row r="44" spans="1:11" ht="12.75">
      <c r="A44" s="124"/>
      <c r="B44" s="10"/>
      <c r="K44" s="124"/>
    </row>
    <row r="45" spans="1:11" ht="12.75">
      <c r="A45" s="124"/>
      <c r="B45" s="10"/>
      <c r="K45" s="124"/>
    </row>
    <row r="46" spans="1:11" ht="12.75">
      <c r="A46" s="124"/>
      <c r="B46" s="124"/>
      <c r="C46" s="124"/>
      <c r="D46" s="124"/>
      <c r="E46" s="124"/>
      <c r="F46" s="124"/>
      <c r="G46" s="124"/>
      <c r="H46" s="124"/>
      <c r="I46" s="124"/>
      <c r="J46" s="124"/>
      <c r="K46" s="124"/>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76"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3"/>
  <sheetViews>
    <sheetView showGridLines="0" zoomScale="85" zoomScaleNormal="85" zoomScaleSheetLayoutView="100" zoomScalePageLayoutView="0" workbookViewId="0" topLeftCell="A31">
      <selection activeCell="F38" sqref="F38"/>
    </sheetView>
  </sheetViews>
  <sheetFormatPr defaultColWidth="9.140625" defaultRowHeight="12.75"/>
  <cols>
    <col min="1" max="1" width="4.28125" style="15" customWidth="1"/>
    <col min="2" max="2" width="2.140625" style="15" customWidth="1"/>
    <col min="3" max="3" width="9.140625" style="15" customWidth="1"/>
    <col min="4" max="4" width="96.7109375" style="15" customWidth="1"/>
    <col min="5" max="5" width="1.7109375" style="15" customWidth="1"/>
    <col min="6" max="6" width="10.421875" style="15" bestFit="1" customWidth="1"/>
    <col min="7" max="7" width="3.140625" style="15" customWidth="1"/>
    <col min="8" max="8" width="60.140625" style="15" customWidth="1"/>
    <col min="9" max="10" width="3.8515625" style="15" customWidth="1"/>
    <col min="11" max="16384" width="9.140625" style="15" customWidth="1"/>
  </cols>
  <sheetData>
    <row r="1" spans="1:10" ht="30">
      <c r="A1" s="16"/>
      <c r="B1" s="16"/>
      <c r="C1" s="68" t="s">
        <v>55</v>
      </c>
      <c r="D1" s="68"/>
      <c r="E1" s="17"/>
      <c r="F1" s="18"/>
      <c r="G1" s="66"/>
      <c r="H1" s="6"/>
      <c r="I1" s="6"/>
      <c r="J1" s="6"/>
    </row>
    <row r="2" spans="1:10" ht="13.5" thickBot="1">
      <c r="A2" s="16"/>
      <c r="B2" s="143"/>
      <c r="J2" s="6"/>
    </row>
    <row r="3" spans="1:10" ht="13.5" thickBot="1">
      <c r="A3" s="16"/>
      <c r="B3" s="143"/>
      <c r="C3" s="144" t="s">
        <v>53</v>
      </c>
      <c r="D3" s="78" t="s">
        <v>54</v>
      </c>
      <c r="F3" s="145" t="s">
        <v>51</v>
      </c>
      <c r="G3" s="79"/>
      <c r="H3" s="145" t="s">
        <v>52</v>
      </c>
      <c r="J3" s="6"/>
    </row>
    <row r="4" spans="1:10" ht="12.75">
      <c r="A4" s="16"/>
      <c r="B4" s="143"/>
      <c r="G4" s="105"/>
      <c r="J4" s="6"/>
    </row>
    <row r="5" spans="1:10" ht="25.5">
      <c r="A5" s="16"/>
      <c r="B5" s="143"/>
      <c r="C5" s="319">
        <v>1</v>
      </c>
      <c r="D5" s="325" t="s">
        <v>138</v>
      </c>
      <c r="F5" s="148" t="s">
        <v>180</v>
      </c>
      <c r="G5" s="149"/>
      <c r="H5" s="192"/>
      <c r="J5" s="6"/>
    </row>
    <row r="6" spans="1:10" ht="12.75">
      <c r="A6" s="16"/>
      <c r="B6" s="143"/>
      <c r="C6" s="319">
        <v>2</v>
      </c>
      <c r="D6" s="322" t="s">
        <v>139</v>
      </c>
      <c r="F6" s="148" t="s">
        <v>180</v>
      </c>
      <c r="G6" s="149"/>
      <c r="H6" s="192"/>
      <c r="J6" s="6"/>
    </row>
    <row r="7" spans="1:10" ht="12.75">
      <c r="A7" s="16"/>
      <c r="B7" s="143"/>
      <c r="C7" s="319"/>
      <c r="D7" s="323" t="s">
        <v>104</v>
      </c>
      <c r="F7" s="148"/>
      <c r="G7" s="149"/>
      <c r="H7" s="192"/>
      <c r="J7" s="6"/>
    </row>
    <row r="8" spans="1:10" ht="12.75">
      <c r="A8" s="16"/>
      <c r="B8" s="143"/>
      <c r="C8" s="319">
        <v>3</v>
      </c>
      <c r="D8" s="322" t="s">
        <v>140</v>
      </c>
      <c r="F8" s="148" t="s">
        <v>180</v>
      </c>
      <c r="G8" s="149"/>
      <c r="H8" s="192"/>
      <c r="J8" s="6"/>
    </row>
    <row r="9" spans="1:10" ht="38.25">
      <c r="A9" s="16"/>
      <c r="B9" s="143"/>
      <c r="C9" s="319">
        <v>4</v>
      </c>
      <c r="D9" s="320" t="s">
        <v>105</v>
      </c>
      <c r="F9" s="148" t="s">
        <v>180</v>
      </c>
      <c r="G9" s="149"/>
      <c r="H9" s="192"/>
      <c r="J9" s="6"/>
    </row>
    <row r="10" spans="1:10" ht="12.75">
      <c r="A10" s="16"/>
      <c r="B10" s="143"/>
      <c r="C10" s="319"/>
      <c r="D10" s="323"/>
      <c r="F10" s="65"/>
      <c r="G10" s="65"/>
      <c r="H10" s="321"/>
      <c r="J10" s="6"/>
    </row>
    <row r="11" spans="1:10" ht="25.5">
      <c r="A11" s="16"/>
      <c r="B11" s="143"/>
      <c r="C11" s="319">
        <v>5</v>
      </c>
      <c r="D11" s="325" t="s">
        <v>147</v>
      </c>
      <c r="F11" s="148" t="s">
        <v>181</v>
      </c>
      <c r="G11" s="149"/>
      <c r="H11" s="192"/>
      <c r="J11" s="6"/>
    </row>
    <row r="12" spans="1:10" ht="12.75">
      <c r="A12" s="16"/>
      <c r="B12" s="143"/>
      <c r="C12" s="319"/>
      <c r="D12" s="323"/>
      <c r="F12" s="65"/>
      <c r="G12" s="65"/>
      <c r="H12" s="321"/>
      <c r="J12" s="6"/>
    </row>
    <row r="13" spans="1:10" ht="25.5">
      <c r="A13" s="16"/>
      <c r="B13" s="143"/>
      <c r="C13" s="319">
        <v>6</v>
      </c>
      <c r="D13" s="323" t="s">
        <v>44</v>
      </c>
      <c r="F13" s="148" t="s">
        <v>180</v>
      </c>
      <c r="G13" s="149"/>
      <c r="H13" s="192"/>
      <c r="J13" s="6"/>
    </row>
    <row r="14" spans="1:10" ht="12.75">
      <c r="A14" s="16"/>
      <c r="B14" s="143"/>
      <c r="C14" s="319"/>
      <c r="D14" s="323" t="s">
        <v>45</v>
      </c>
      <c r="F14" s="105"/>
      <c r="G14" s="105"/>
      <c r="H14" s="193"/>
      <c r="J14" s="6"/>
    </row>
    <row r="15" spans="1:10" ht="12.75">
      <c r="A15" s="16"/>
      <c r="B15" s="143"/>
      <c r="C15" s="319"/>
      <c r="D15" s="323" t="s">
        <v>46</v>
      </c>
      <c r="F15" s="105"/>
      <c r="G15" s="105"/>
      <c r="H15" s="193"/>
      <c r="J15" s="6"/>
    </row>
    <row r="16" spans="1:10" ht="12.75">
      <c r="A16" s="16"/>
      <c r="B16" s="143"/>
      <c r="C16" s="319"/>
      <c r="D16" s="323" t="s">
        <v>47</v>
      </c>
      <c r="F16" s="105"/>
      <c r="G16" s="105"/>
      <c r="H16" s="193"/>
      <c r="J16" s="6"/>
    </row>
    <row r="17" spans="1:10" ht="25.5">
      <c r="A17" s="16"/>
      <c r="B17" s="143"/>
      <c r="C17" s="319"/>
      <c r="D17" s="323" t="s">
        <v>48</v>
      </c>
      <c r="F17" s="105"/>
      <c r="G17" s="105"/>
      <c r="H17" s="193"/>
      <c r="J17" s="6"/>
    </row>
    <row r="18" spans="1:10" ht="12.75">
      <c r="A18" s="16"/>
      <c r="B18" s="143"/>
      <c r="C18" s="319"/>
      <c r="D18" s="323" t="s">
        <v>61</v>
      </c>
      <c r="F18" s="65"/>
      <c r="G18" s="65"/>
      <c r="H18" s="321"/>
      <c r="J18" s="6"/>
    </row>
    <row r="19" spans="1:10" ht="25.5">
      <c r="A19" s="16"/>
      <c r="B19" s="143"/>
      <c r="C19" s="319"/>
      <c r="D19" s="323" t="s">
        <v>62</v>
      </c>
      <c r="F19" s="105"/>
      <c r="G19" s="105"/>
      <c r="H19" s="193"/>
      <c r="J19" s="6"/>
    </row>
    <row r="20" spans="1:10" ht="25.5">
      <c r="A20" s="16"/>
      <c r="B20" s="143"/>
      <c r="C20" s="319">
        <v>7</v>
      </c>
      <c r="D20" s="320" t="s">
        <v>49</v>
      </c>
      <c r="F20" s="148" t="s">
        <v>180</v>
      </c>
      <c r="G20" s="149"/>
      <c r="H20" s="192"/>
      <c r="J20" s="6"/>
    </row>
    <row r="21" spans="1:10" ht="12.75">
      <c r="A21" s="16"/>
      <c r="B21" s="143"/>
      <c r="C21" s="319">
        <v>8</v>
      </c>
      <c r="D21" s="320" t="s">
        <v>77</v>
      </c>
      <c r="F21" s="148" t="s">
        <v>180</v>
      </c>
      <c r="G21" s="149"/>
      <c r="H21" s="192"/>
      <c r="J21" s="6"/>
    </row>
    <row r="22" spans="1:10" ht="12.75">
      <c r="A22" s="16"/>
      <c r="B22" s="143"/>
      <c r="C22" s="319">
        <v>9</v>
      </c>
      <c r="D22" s="320" t="s">
        <v>64</v>
      </c>
      <c r="F22" s="148" t="s">
        <v>180</v>
      </c>
      <c r="G22" s="149"/>
      <c r="H22" s="192"/>
      <c r="J22" s="6"/>
    </row>
    <row r="23" spans="1:10" ht="25.5">
      <c r="A23" s="16"/>
      <c r="B23" s="143"/>
      <c r="C23" s="319"/>
      <c r="D23" s="320" t="s">
        <v>50</v>
      </c>
      <c r="F23" s="150"/>
      <c r="G23" s="105"/>
      <c r="H23" s="194"/>
      <c r="J23" s="6"/>
    </row>
    <row r="24" spans="1:10" ht="25.5">
      <c r="A24" s="16"/>
      <c r="B24" s="143"/>
      <c r="C24" s="319"/>
      <c r="D24" s="320" t="s">
        <v>63</v>
      </c>
      <c r="F24" s="105"/>
      <c r="G24" s="105"/>
      <c r="H24" s="193"/>
      <c r="J24" s="6"/>
    </row>
    <row r="25" spans="1:10" ht="12.75">
      <c r="A25" s="16"/>
      <c r="B25" s="143"/>
      <c r="C25" s="319"/>
      <c r="D25" s="324" t="s">
        <v>141</v>
      </c>
      <c r="F25" s="151"/>
      <c r="G25" s="105"/>
      <c r="H25" s="195"/>
      <c r="J25" s="6"/>
    </row>
    <row r="26" spans="1:10" ht="25.5">
      <c r="A26" s="16"/>
      <c r="B26" s="143"/>
      <c r="C26" s="319">
        <v>10</v>
      </c>
      <c r="D26" s="320" t="s">
        <v>56</v>
      </c>
      <c r="F26" s="148" t="s">
        <v>180</v>
      </c>
      <c r="G26" s="149"/>
      <c r="H26" s="192"/>
      <c r="J26" s="6"/>
    </row>
    <row r="27" spans="1:10" ht="12.75">
      <c r="A27" s="16"/>
      <c r="B27" s="143"/>
      <c r="C27" s="319"/>
      <c r="D27" s="320" t="s">
        <v>106</v>
      </c>
      <c r="F27" s="105"/>
      <c r="G27" s="105"/>
      <c r="H27" s="193"/>
      <c r="J27" s="6"/>
    </row>
    <row r="28" spans="1:10" ht="12.75">
      <c r="A28" s="16"/>
      <c r="B28" s="143"/>
      <c r="C28" s="319"/>
      <c r="D28" s="320" t="s">
        <v>107</v>
      </c>
      <c r="F28" s="105"/>
      <c r="G28" s="105"/>
      <c r="H28" s="193"/>
      <c r="J28" s="6"/>
    </row>
    <row r="29" spans="1:10" ht="25.5">
      <c r="A29" s="16"/>
      <c r="B29" s="143"/>
      <c r="C29" s="319"/>
      <c r="D29" s="320" t="s">
        <v>108</v>
      </c>
      <c r="F29" s="105"/>
      <c r="G29" s="105"/>
      <c r="H29" s="193"/>
      <c r="J29" s="6"/>
    </row>
    <row r="30" spans="1:10" ht="38.25">
      <c r="A30" s="16"/>
      <c r="B30" s="143"/>
      <c r="C30" s="319">
        <v>11</v>
      </c>
      <c r="D30" s="320" t="s">
        <v>60</v>
      </c>
      <c r="F30" s="148" t="s">
        <v>180</v>
      </c>
      <c r="G30" s="149"/>
      <c r="H30" s="192"/>
      <c r="J30" s="6"/>
    </row>
    <row r="31" spans="1:10" ht="25.5">
      <c r="A31" s="16"/>
      <c r="B31" s="143"/>
      <c r="C31" s="319">
        <v>12</v>
      </c>
      <c r="D31" s="320" t="s">
        <v>78</v>
      </c>
      <c r="F31" s="148" t="s">
        <v>180</v>
      </c>
      <c r="G31" s="149"/>
      <c r="H31" s="192"/>
      <c r="J31" s="6"/>
    </row>
    <row r="32" spans="1:10" ht="25.5">
      <c r="A32" s="16"/>
      <c r="B32" s="143"/>
      <c r="C32" s="319">
        <v>13</v>
      </c>
      <c r="D32" s="320" t="s">
        <v>145</v>
      </c>
      <c r="F32" s="148" t="s">
        <v>180</v>
      </c>
      <c r="G32" s="149"/>
      <c r="H32" s="192"/>
      <c r="J32" s="6"/>
    </row>
    <row r="33" spans="1:10" ht="25.5">
      <c r="A33" s="16"/>
      <c r="B33" s="143"/>
      <c r="C33" s="319">
        <v>14</v>
      </c>
      <c r="D33" s="320" t="s">
        <v>95</v>
      </c>
      <c r="F33" s="148" t="s">
        <v>180</v>
      </c>
      <c r="G33" s="149"/>
      <c r="H33" s="192"/>
      <c r="J33" s="6"/>
    </row>
    <row r="34" spans="1:10" ht="13.5" thickBot="1">
      <c r="A34" s="16"/>
      <c r="B34" s="143"/>
      <c r="C34" s="322"/>
      <c r="D34" s="325"/>
      <c r="J34" s="6"/>
    </row>
    <row r="35" spans="1:12" s="327" customFormat="1" ht="12.75" customHeight="1">
      <c r="A35" s="16"/>
      <c r="B35" s="143"/>
      <c r="C35" s="326" t="s">
        <v>142</v>
      </c>
      <c r="D35" s="388" t="s">
        <v>143</v>
      </c>
      <c r="E35" s="15"/>
      <c r="F35" s="15"/>
      <c r="G35" s="15"/>
      <c r="H35" s="15"/>
      <c r="I35" s="15"/>
      <c r="J35" s="6"/>
      <c r="K35" s="15"/>
      <c r="L35" s="15"/>
    </row>
    <row r="36" spans="1:12" s="327" customFormat="1" ht="12.75">
      <c r="A36" s="16"/>
      <c r="B36" s="143"/>
      <c r="C36" s="328"/>
      <c r="D36" s="389"/>
      <c r="E36" s="15"/>
      <c r="F36" s="15"/>
      <c r="G36" s="15"/>
      <c r="H36" s="15"/>
      <c r="I36" s="15"/>
      <c r="J36" s="6"/>
      <c r="K36" s="15"/>
      <c r="L36" s="15"/>
    </row>
    <row r="37" spans="1:12" s="327" customFormat="1" ht="12.75">
      <c r="A37" s="16"/>
      <c r="B37" s="143"/>
      <c r="C37" s="328"/>
      <c r="D37" s="389"/>
      <c r="E37" s="15"/>
      <c r="F37" s="15"/>
      <c r="G37" s="15"/>
      <c r="H37" s="15"/>
      <c r="I37" s="15"/>
      <c r="J37" s="6"/>
      <c r="K37" s="15"/>
      <c r="L37" s="15"/>
    </row>
    <row r="38" spans="1:12" s="327" customFormat="1" ht="12.75">
      <c r="A38" s="16"/>
      <c r="B38" s="143"/>
      <c r="C38" s="328"/>
      <c r="D38" s="389"/>
      <c r="E38" s="15"/>
      <c r="F38" s="15"/>
      <c r="G38" s="15"/>
      <c r="H38" s="15"/>
      <c r="I38" s="15"/>
      <c r="J38" s="6"/>
      <c r="K38" s="15"/>
      <c r="L38" s="15"/>
    </row>
    <row r="39" spans="1:12" s="327" customFormat="1" ht="13.5" thickBot="1">
      <c r="A39" s="16"/>
      <c r="B39" s="143"/>
      <c r="C39" s="329"/>
      <c r="D39" s="390"/>
      <c r="E39" s="15"/>
      <c r="F39" s="15"/>
      <c r="G39" s="15"/>
      <c r="H39" s="15"/>
      <c r="I39" s="15"/>
      <c r="J39" s="6"/>
      <c r="K39" s="15"/>
      <c r="L39" s="15"/>
    </row>
    <row r="40" spans="1:12" s="327" customFormat="1" ht="13.5" thickBot="1">
      <c r="A40" s="16"/>
      <c r="B40" s="143"/>
      <c r="C40" s="146"/>
      <c r="D40" s="330"/>
      <c r="E40" s="15"/>
      <c r="F40" s="15"/>
      <c r="G40" s="15"/>
      <c r="H40" s="15"/>
      <c r="I40" s="15"/>
      <c r="J40" s="6"/>
      <c r="K40" s="15"/>
      <c r="L40" s="15"/>
    </row>
    <row r="41" spans="1:12" s="327" customFormat="1" ht="26.25" thickBot="1">
      <c r="A41" s="16"/>
      <c r="B41" s="143"/>
      <c r="C41" s="331" t="s">
        <v>144</v>
      </c>
      <c r="D41" s="332" t="s">
        <v>146</v>
      </c>
      <c r="E41" s="15"/>
      <c r="F41" s="15"/>
      <c r="G41" s="15"/>
      <c r="H41" s="15"/>
      <c r="I41" s="15"/>
      <c r="J41" s="6"/>
      <c r="K41" s="15"/>
      <c r="L41" s="15"/>
    </row>
    <row r="42" spans="1:10" ht="12.75">
      <c r="A42" s="16"/>
      <c r="B42" s="143"/>
      <c r="C42" s="146"/>
      <c r="D42" s="147"/>
      <c r="J42" s="6"/>
    </row>
    <row r="43" spans="1:10" ht="12.75">
      <c r="A43" s="6"/>
      <c r="B43" s="6"/>
      <c r="C43" s="6"/>
      <c r="D43" s="6"/>
      <c r="E43" s="6"/>
      <c r="F43" s="6"/>
      <c r="G43" s="6"/>
      <c r="H43" s="6"/>
      <c r="I43" s="6"/>
      <c r="J43" s="6"/>
    </row>
  </sheetData>
  <sheetProtection/>
  <mergeCells count="1">
    <mergeCell ref="D35:D39"/>
  </mergeCells>
  <printOptions/>
  <pageMargins left="0.7874015748031497" right="0.7874015748031497" top="0.984251968503937" bottom="0.984251968503937" header="0.5118110236220472" footer="0.5118110236220472"/>
  <pageSetup fitToHeight="1" fitToWidth="1" horizontalDpi="600" verticalDpi="600" orientation="landscape" paperSize="9" scale="56" r:id="rId1"/>
  <headerFooter alignWithMargins="0">
    <oddFooter>&amp;L&amp;"ScalaSans,Standaard"&amp;14Energiekamer NMa&amp;C&amp;"Times New Roman,Standaard"&amp;12-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Economische Zaken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SBlansjaar</dc:creator>
  <cp:keywords/>
  <dc:description/>
  <cp:lastModifiedBy>Hoogdorp, Sergio</cp:lastModifiedBy>
  <cp:lastPrinted>2012-07-27T13:51:14Z</cp:lastPrinted>
  <dcterms:created xsi:type="dcterms:W3CDTF">2003-05-22T11:36:43Z</dcterms:created>
  <dcterms:modified xsi:type="dcterms:W3CDTF">2015-04-30T13:20:49Z</dcterms:modified>
  <cp:category/>
  <cp:version/>
  <cp:contentType/>
  <cp:contentStatus/>
</cp:coreProperties>
</file>